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34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2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D3" authorId="0">
      <text>
        <r>
          <rPr>
            <sz val="14"/>
            <rFont val="宋体"/>
            <charset val="134"/>
          </rPr>
          <t>示例：
2020年10月1日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<sst xmlns="http://schemas.openxmlformats.org/spreadsheetml/2006/main" count="2536" uniqueCount="849">
  <si>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</si>
  <si>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</si>
  <si>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</si>
  <si>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</si>
  <si>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</si>
  <si>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</si>
  <si>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</si>
  <si>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</si>
  <si>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</si>
  <si>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</si>
  <si>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</si>
  <si>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</si>
  <si>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</si>
  <si>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</si>
  <si>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</si>
  <si>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</si>
  <si>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</si>
  <si>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</si>
  <si>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</si>
  <si>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</si>
  <si>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</si>
  <si>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</si>
  <si>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</si>
  <si>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</si>
  <si>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</si>
  <si>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</si>
  <si>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</si>
  <si>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</si>
  <si>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</si>
  <si>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</si>
  <si>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</si>
  <si>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</si>
  <si>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</si>
  <si>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</si>
  <si>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</si>
  <si>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</si>
  <si>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</si>
  <si>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</si>
  <si>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</si>
  <si>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</si>
  <si>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</si>
  <si>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</si>
  <si>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</si>
  <si>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</si>
  <si>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</si>
  <si>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</si>
  <si>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</si>
  <si>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</si>
  <si>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</si>
  <si>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</si>
  <si>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</si>
  <si>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</si>
  <si>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</si>
  <si>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</si>
  <si>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</si>
  <si>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</si>
  <si>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</si>
  <si>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</si>
  <si>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</si>
  <si>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</si>
  <si>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</si>
  <si>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</si>
  <si>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</si>
  <si>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</si>
  <si>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</si>
  <si>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</si>
  <si>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</si>
  <si>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</si>
  <si>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</si>
  <si>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</si>
  <si>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</si>
  <si>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</si>
  <si>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AZ160051000058</t>
  </si>
  <si>
    <t>产品名称：</t>
  </si>
  <si>
    <t>驾驶员座椅总成</t>
  </si>
  <si>
    <t>申请核价的采购单位：</t>
  </si>
  <si>
    <t>采购中心</t>
  </si>
  <si>
    <t>采购单位联系人：</t>
  </si>
  <si>
    <t>李可欣 17860609307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</si>
  <si>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</si>
  <si>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</si>
  <si>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</si>
  <si>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</si>
  <si>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</si>
  <si>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</si>
  <si>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</si>
  <si>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</si>
  <si>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</si>
  <si>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</si>
  <si>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</si>
  <si>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</si>
  <si>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</si>
  <si>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</si>
  <si>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</si>
  <si>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</si>
  <si>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</si>
  <si>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</si>
  <si>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</si>
  <si>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</si>
  <si>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</si>
  <si>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</si>
  <si>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</si>
  <si>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</si>
  <si>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</si>
  <si>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</si>
  <si>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</si>
  <si>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</si>
  <si>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</si>
  <si>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</si>
  <si>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</si>
  <si>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</si>
  <si>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</si>
  <si>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</si>
  <si>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</si>
  <si>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</si>
  <si>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</si>
  <si>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</si>
  <si>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</si>
  <si>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</si>
  <si>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</si>
  <si>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</si>
  <si>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</si>
  <si>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</si>
  <si>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</si>
  <si>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</si>
  <si>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</si>
  <si>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</si>
  <si>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</si>
  <si>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</si>
  <si>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</si>
  <si>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</si>
  <si>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</si>
  <si>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</si>
  <si>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</si>
  <si>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</si>
  <si>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</si>
  <si>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</si>
  <si>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</si>
  <si>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</si>
  <si>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</si>
  <si>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</si>
  <si>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</si>
  <si>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</si>
  <si>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</si>
  <si>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</si>
  <si>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</si>
  <si>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SHT0011912</t>
  </si>
  <si>
    <t>驾驶员座椅靠背泡沫本体</t>
  </si>
  <si>
    <t>PUR</t>
  </si>
  <si>
    <t>/</t>
  </si>
  <si>
    <t>SHT0010880</t>
  </si>
  <si>
    <t>高配安全带出口罩壳</t>
  </si>
  <si>
    <t>PC+ABS</t>
  </si>
  <si>
    <t>TMI0000133</t>
  </si>
  <si>
    <t>点击此处可跳转至
“发票粘贴处”</t>
  </si>
  <si>
    <t>SHT0010881</t>
  </si>
  <si>
    <t>高配安全带出口罩壳底座</t>
  </si>
  <si>
    <t>SHT0011574</t>
  </si>
  <si>
    <t>高调器上滑盖</t>
  </si>
  <si>
    <t>SHT0011575</t>
  </si>
  <si>
    <t>高调器下滑盖</t>
  </si>
  <si>
    <t>SHT0010879</t>
  </si>
  <si>
    <t>安全带高调解锁按钮</t>
  </si>
  <si>
    <t>ABS</t>
  </si>
  <si>
    <t>TMI0000014</t>
  </si>
  <si>
    <t>SHT0010878</t>
  </si>
  <si>
    <t>安全带高调解锁按钮底座</t>
  </si>
  <si>
    <t>SHT0011360</t>
  </si>
  <si>
    <t>侧翼塑料支撑板</t>
  </si>
  <si>
    <t>pp</t>
  </si>
  <si>
    <t>TMI0000094</t>
  </si>
  <si>
    <t>SHT0010766</t>
  </si>
  <si>
    <t>福田选装头枕管</t>
  </si>
  <si>
    <t>QSTE340TM   
Φ20*2.0</t>
  </si>
  <si>
    <t>TWT0000117</t>
  </si>
  <si>
    <t>SHT0010294</t>
  </si>
  <si>
    <t>靠背上支撑方管</t>
  </si>
  <si>
    <t>Q235
t=1.5</t>
  </si>
  <si>
    <t>TWT0000015</t>
  </si>
  <si>
    <t>SHT0010076</t>
  </si>
  <si>
    <t>靠背下U形管</t>
  </si>
  <si>
    <t>SHT0010778</t>
  </si>
  <si>
    <t>气袋腰托支撑钣金</t>
  </si>
  <si>
    <t>Q235
 t=2.0</t>
  </si>
  <si>
    <t>TST0000059</t>
  </si>
  <si>
    <t>SHT0010770</t>
  </si>
  <si>
    <t>横衬板（H4-3.0）</t>
  </si>
  <si>
    <t>SHT0011902</t>
  </si>
  <si>
    <t>福田安全带高调机构固定板1</t>
  </si>
  <si>
    <t>【C】SPFH590 /T=1.6</t>
  </si>
  <si>
    <t>TST0001804</t>
  </si>
  <si>
    <t>SHT0011903</t>
  </si>
  <si>
    <t>福田安全带高调机构固定板2</t>
  </si>
  <si>
    <t>SHT0010722</t>
  </si>
  <si>
    <t>司机主边调角器下连接板A</t>
  </si>
  <si>
    <t>SHT0010723</t>
  </si>
  <si>
    <t>司机主边调角器下连接板B</t>
  </si>
  <si>
    <t>SHT0010070</t>
  </si>
  <si>
    <t>扶手固定加强板1</t>
  </si>
  <si>
    <t>SHT0010191</t>
  </si>
  <si>
    <t>蜗簧固定钣金片1</t>
  </si>
  <si>
    <t>SPFH590 /T=3.0</t>
  </si>
  <si>
    <t>TST0000013</t>
  </si>
  <si>
    <t>SHT0010724</t>
  </si>
  <si>
    <t>司机副边调角器下连接板A</t>
  </si>
  <si>
    <t>SHT0010725</t>
  </si>
  <si>
    <t>司机副边调角器下连接板B</t>
  </si>
  <si>
    <t>SHT0010245</t>
  </si>
  <si>
    <t>扶手固定加强板2</t>
  </si>
  <si>
    <t>SHT0011362</t>
  </si>
  <si>
    <t>扶手支架</t>
  </si>
  <si>
    <t>SHT0011910</t>
  </si>
  <si>
    <t>驾驶员座椅坐垫泡沫本体</t>
  </si>
  <si>
    <t>SHT0010354</t>
  </si>
  <si>
    <t>坐盆延伸手柄</t>
  </si>
  <si>
    <t>PA6+GF30</t>
  </si>
  <si>
    <t>TMI0000101</t>
  </si>
  <si>
    <t>SHT0016669</t>
  </si>
  <si>
    <t>滑轨底支架纵梁</t>
  </si>
  <si>
    <t>Q235</t>
  </si>
  <si>
    <t>TST0000023</t>
  </si>
  <si>
    <t>SHT0016670</t>
  </si>
  <si>
    <t>滑轨底支架横梁</t>
  </si>
  <si>
    <t>SHT0016679</t>
  </si>
  <si>
    <t>滑轨底支架线束梁</t>
  </si>
  <si>
    <t>SHT0016935</t>
  </si>
  <si>
    <t>驾驶员座椅左侧罩壳</t>
  </si>
  <si>
    <t>PP-T20</t>
  </si>
  <si>
    <t>TMI0000134</t>
  </si>
  <si>
    <t>SHT0010655</t>
  </si>
  <si>
    <t>驾驶员右侧罩壳</t>
  </si>
  <si>
    <t>SHT0010862</t>
  </si>
  <si>
    <t>驾驶员前罩壳</t>
  </si>
  <si>
    <t>SHT0015228</t>
  </si>
  <si>
    <t>驾驶员后侧罩壳</t>
  </si>
  <si>
    <t>SHT0010981</t>
  </si>
  <si>
    <t>驾驶员塑料件支撑板</t>
  </si>
  <si>
    <t>SHT0010659</t>
  </si>
  <si>
    <t>驾驶员靠背调节手柄</t>
  </si>
  <si>
    <t>SHT0010050</t>
  </si>
  <si>
    <t>内绞架支撑钣金</t>
  </si>
  <si>
    <t>SPFH590 /T=3.5</t>
  </si>
  <si>
    <t>TST0001800</t>
  </si>
  <si>
    <t>SHT0010051</t>
  </si>
  <si>
    <t>气囊支撑钣金</t>
  </si>
  <si>
    <t>SHT0010057</t>
  </si>
  <si>
    <t>外绞架支撑钣金</t>
  </si>
  <si>
    <t>SPFH590 /T=4.0</t>
  </si>
  <si>
    <t>TST0001796</t>
  </si>
  <si>
    <t>SHT0010067</t>
  </si>
  <si>
    <t>减震器上框左右支架</t>
  </si>
  <si>
    <t>SPFH590 /T=2.5</t>
  </si>
  <si>
    <t>TST0000033</t>
  </si>
  <si>
    <t>SHT0010209</t>
  </si>
  <si>
    <t>上框右侧加强板</t>
  </si>
  <si>
    <t>SAPH440 T=2.0</t>
  </si>
  <si>
    <t>TST0000006</t>
  </si>
  <si>
    <t>SHT0010210</t>
  </si>
  <si>
    <t>上框左侧加强板</t>
  </si>
  <si>
    <t>SHT0010229</t>
  </si>
  <si>
    <t>仰角连接杆</t>
  </si>
  <si>
    <t>管20   Ф18×2.5</t>
  </si>
  <si>
    <t>TWT0000120</t>
  </si>
  <si>
    <t>SHT0010211</t>
  </si>
  <si>
    <t>减震前横梁</t>
  </si>
  <si>
    <t>SHT0010212</t>
  </si>
  <si>
    <t>上框加强板</t>
  </si>
  <si>
    <t>SPFH590 /T=1.6</t>
  </si>
  <si>
    <t>SHT0011010</t>
  </si>
  <si>
    <t>防尘罩后固定支架钣金</t>
  </si>
  <si>
    <t>SAPH440 T=1.5</t>
  </si>
  <si>
    <t>TST0001803</t>
  </si>
  <si>
    <t>SHT0010215</t>
  </si>
  <si>
    <t>减震器上框后横梁</t>
  </si>
  <si>
    <t>SPFH590 /T=2.0</t>
  </si>
  <si>
    <t>TST0000029</t>
  </si>
  <si>
    <t>SHT0010079</t>
  </si>
  <si>
    <t>减震器下框左右支架钣金</t>
  </si>
  <si>
    <t>SHT0010080</t>
  </si>
  <si>
    <t>气囊下支撑板金</t>
  </si>
  <si>
    <t>SHT0010120</t>
  </si>
  <si>
    <t>座框左侧外边板</t>
  </si>
  <si>
    <t>SHT0010840</t>
  </si>
  <si>
    <t>仰角小齿板防护板</t>
  </si>
  <si>
    <t>SHT0010121</t>
  </si>
  <si>
    <t>座框左侧内边板</t>
  </si>
  <si>
    <t>SHT0010124</t>
  </si>
  <si>
    <t>座框右侧外边板</t>
  </si>
  <si>
    <t>SHT0010125</t>
  </si>
  <si>
    <t>座框右侧内边板</t>
  </si>
  <si>
    <t>SHT0010132</t>
  </si>
  <si>
    <t>座框前连接板</t>
  </si>
  <si>
    <t>SHT0011258</t>
  </si>
  <si>
    <t>座框前固定管</t>
  </si>
  <si>
    <t>10*20 B340LA/T=1.5</t>
  </si>
  <si>
    <t>SHT0010133</t>
  </si>
  <si>
    <t>座框后固定管</t>
  </si>
  <si>
    <t>SHT0001973</t>
  </si>
  <si>
    <t>座垫延伸滑块</t>
  </si>
  <si>
    <t>PPS6345A4HD9050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</si>
  <si>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</si>
  <si>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</si>
  <si>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</si>
  <si>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</si>
  <si>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</si>
  <si>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</si>
  <si>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</si>
  <si>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</si>
  <si>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</si>
  <si>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</si>
  <si>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</si>
  <si>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</si>
  <si>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</si>
  <si>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</si>
  <si>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</si>
  <si>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</si>
  <si>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</si>
  <si>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</si>
  <si>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</si>
  <si>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</si>
  <si>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</si>
  <si>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</si>
  <si>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</si>
  <si>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</si>
  <si>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</si>
  <si>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</si>
  <si>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</si>
  <si>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</si>
  <si>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</si>
  <si>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SHT0010669</t>
  </si>
  <si>
    <t>靠背支撑板</t>
  </si>
  <si>
    <t>件</t>
  </si>
  <si>
    <t>BCL0010009</t>
  </si>
  <si>
    <t>靠背板固定卡扣</t>
  </si>
  <si>
    <t>保定兆龙通用电器塑业有限公司</t>
  </si>
  <si>
    <t>SHT0016458</t>
  </si>
  <si>
    <t>靠背面套总成</t>
  </si>
  <si>
    <t>点击此处可跳转至
“外协”部分</t>
  </si>
  <si>
    <t>BFA0000001</t>
  </si>
  <si>
    <t>C型钉</t>
  </si>
  <si>
    <t>沧州崇文</t>
  </si>
  <si>
    <t>SHT0011466</t>
  </si>
  <si>
    <t>左侧无纺布</t>
  </si>
  <si>
    <t>建昌</t>
  </si>
  <si>
    <t>SHT0013275</t>
  </si>
  <si>
    <t>右侧无纺布</t>
  </si>
  <si>
    <t>SLT0001092</t>
  </si>
  <si>
    <t>靠背泡沫预埋钢丝1</t>
  </si>
  <si>
    <t>SLT0001126</t>
  </si>
  <si>
    <t>靠背泡沫预埋钢丝3</t>
  </si>
  <si>
    <t>SHT0011649</t>
  </si>
  <si>
    <t>主驾低配安全带总成</t>
  </si>
  <si>
    <t>奥托立夫</t>
  </si>
  <si>
    <t>SHT0014041</t>
  </si>
  <si>
    <t>吊环固定螺栓A</t>
  </si>
  <si>
    <t>SHT0014043</t>
  </si>
  <si>
    <t>端片固定螺栓</t>
  </si>
  <si>
    <t>SHT0011116</t>
  </si>
  <si>
    <t>主驾带扣总成</t>
  </si>
  <si>
    <t>BEC0010010</t>
  </si>
  <si>
    <t>安全带扣延长线束</t>
  </si>
  <si>
    <t>航龄</t>
  </si>
  <si>
    <t>SHT0010601</t>
  </si>
  <si>
    <t>安全带高调器总成</t>
  </si>
  <si>
    <t>BSP0010014</t>
  </si>
  <si>
    <t>高调器滑盖回位簧</t>
  </si>
  <si>
    <t>海兴中盛弹簧有限公司</t>
  </si>
  <si>
    <t>SHT0011642</t>
  </si>
  <si>
    <t>高调器衬套</t>
  </si>
  <si>
    <t>天津天龙得冷成型部件有限公司</t>
  </si>
  <si>
    <t>BSP0010015</t>
  </si>
  <si>
    <t>调高解锁按钮回位簧</t>
  </si>
  <si>
    <t>SHT0012218</t>
  </si>
  <si>
    <t>主驾驶靠背四气袋腰托总成</t>
  </si>
  <si>
    <t>北京瑞隆祥模具有限公司</t>
  </si>
  <si>
    <t>SLT0010697</t>
  </si>
  <si>
    <t>扶手固定螺栓</t>
  </si>
  <si>
    <t>旭兴</t>
  </si>
  <si>
    <t>SLT0010701</t>
  </si>
  <si>
    <t>扶手总成堵盖</t>
  </si>
  <si>
    <t>常州立天汽车零部件有限公司</t>
  </si>
  <si>
    <t>SLT0010696</t>
  </si>
  <si>
    <t>扶手总成</t>
  </si>
  <si>
    <t>SHT0014446</t>
  </si>
  <si>
    <t>星盘密封胶</t>
  </si>
  <si>
    <t>北京嘉度科贸有限公司</t>
  </si>
  <si>
    <t>SHT0001073</t>
  </si>
  <si>
    <t>调角器连动杆</t>
  </si>
  <si>
    <t>佛吉亚（无锡）座椅有限公司</t>
  </si>
  <si>
    <t>SHT0002055</t>
  </si>
  <si>
    <t>副驾塑料耦合器（自然色）</t>
  </si>
  <si>
    <t>BFA0010062</t>
  </si>
  <si>
    <t>焊接方螺母M10</t>
  </si>
  <si>
    <t>上锐（常州）供应链管理有限公司</t>
  </si>
  <si>
    <t>SHT0010779</t>
  </si>
  <si>
    <t>气袋腰托侧翼支撑钢丝</t>
  </si>
  <si>
    <t>SHT0010780</t>
  </si>
  <si>
    <t>气袋腰托下固定点焊接总成</t>
  </si>
  <si>
    <t>SHT0010081</t>
  </si>
  <si>
    <t>靠背板支撑钢丝1</t>
  </si>
  <si>
    <t>SHT0010060</t>
  </si>
  <si>
    <t>安全带上支撑钢丝</t>
  </si>
  <si>
    <t>SHT0011260</t>
  </si>
  <si>
    <t>面套钩挂钢丝</t>
  </si>
  <si>
    <t>SHT0010256</t>
  </si>
  <si>
    <t>调节器解锁钣金</t>
  </si>
  <si>
    <t>无锡全盛安仁机械有限公司</t>
  </si>
  <si>
    <t>SHT0001053</t>
  </si>
  <si>
    <t>左圆盘</t>
  </si>
  <si>
    <t>SHT0010299</t>
  </si>
  <si>
    <t>H6靠背调节手柄安装轴</t>
  </si>
  <si>
    <t>瑞安市精艺标准件有限公司/霸州市政锦五金制品有限公司</t>
  </si>
  <si>
    <t>SHT0010788</t>
  </si>
  <si>
    <t>仰角调节限位柱</t>
  </si>
  <si>
    <t>SHT0011408</t>
  </si>
  <si>
    <t>法兰面焊接螺母</t>
  </si>
  <si>
    <t>SHT0010786</t>
  </si>
  <si>
    <t>罩壳固定钣金片</t>
  </si>
  <si>
    <t>黄骅市再兴汽车配件有限公司</t>
  </si>
  <si>
    <t>SHT0010259</t>
  </si>
  <si>
    <t>仰角拉线靠背固定钣金</t>
  </si>
  <si>
    <t>黄骅市正大纺织机械配件厂</t>
  </si>
  <si>
    <t>SHT0010059</t>
  </si>
  <si>
    <t>靠背调节角度限位片</t>
  </si>
  <si>
    <t>焊接方螺母</t>
  </si>
  <si>
    <t>SHT0010074</t>
  </si>
  <si>
    <t>靠背侧翼支撑钢丝</t>
  </si>
  <si>
    <t>SHT0010192</t>
  </si>
  <si>
    <t>蜗簧固定钣金片2</t>
  </si>
  <si>
    <t>黄骅市成卓汽车部件厂</t>
  </si>
  <si>
    <t>SHT0001075</t>
  </si>
  <si>
    <t>右圆盘</t>
  </si>
  <si>
    <t>SHT0010069</t>
  </si>
  <si>
    <t>蜗簧下固定钣金</t>
  </si>
  <si>
    <t>SHT0010257</t>
  </si>
  <si>
    <t>靠背调节铸件</t>
  </si>
  <si>
    <t>无锡市汇源机械科技有限公司</t>
  </si>
  <si>
    <t>SHT0010258</t>
  </si>
  <si>
    <t>仰角解锁铸件</t>
  </si>
  <si>
    <t>BFA0010041</t>
  </si>
  <si>
    <t>开口挡圈</t>
  </si>
  <si>
    <t>BSP0010008</t>
  </si>
  <si>
    <t>靠背调节铸件回位簧</t>
  </si>
  <si>
    <t>BSP0010006</t>
  </si>
  <si>
    <t>靠背回位蜗簧</t>
  </si>
  <si>
    <t>BSP0010009</t>
  </si>
  <si>
    <t>仰角解锁铸件回位簧</t>
  </si>
  <si>
    <t>SHT0011363</t>
  </si>
  <si>
    <t>焊接轴套</t>
  </si>
  <si>
    <t>瑞安市精艺标准件有限公司/沧州智凯金属制品有限公司</t>
  </si>
  <si>
    <t>SHT0011364</t>
  </si>
  <si>
    <t>扶手转轴</t>
  </si>
  <si>
    <t>BFA0010018</t>
  </si>
  <si>
    <t>六角头螺栓</t>
  </si>
  <si>
    <t>SLT0010695</t>
  </si>
  <si>
    <t>扶手旋转轴</t>
  </si>
  <si>
    <t>沧州智凯金属制品有限公司</t>
  </si>
  <si>
    <t>SHT0016460</t>
  </si>
  <si>
    <t>坐垫护面总成</t>
  </si>
  <si>
    <t>SHT0001651</t>
  </si>
  <si>
    <t>坐盆</t>
  </si>
  <si>
    <t>SHT0010039</t>
  </si>
  <si>
    <t>延伸锁止钣金</t>
  </si>
  <si>
    <t>SHT0010802</t>
  </si>
  <si>
    <t>延伸锁止钣金固定螺栓</t>
  </si>
  <si>
    <t>BFA0000020</t>
  </si>
  <si>
    <t>大垫圈</t>
  </si>
  <si>
    <t>BFA0010020</t>
  </si>
  <si>
    <t>全金属六角法兰面锁紧螺母</t>
  </si>
  <si>
    <t>天津金庄</t>
  </si>
  <si>
    <t>SHT0010408</t>
  </si>
  <si>
    <t>支撑轴套</t>
  </si>
  <si>
    <t>恒德</t>
  </si>
  <si>
    <t>BSP0010020</t>
  </si>
  <si>
    <t>罩壳弹簧卡子</t>
  </si>
  <si>
    <t>北京吉信汽弹簧制品有限公司</t>
  </si>
  <si>
    <t>SHT0010356</t>
  </si>
  <si>
    <t>靠背调节手柄销轴</t>
  </si>
  <si>
    <t>BSP0010017</t>
  </si>
  <si>
    <t>主驾驶靠背调节手柄卡接簧</t>
  </si>
  <si>
    <t>SHT0010251</t>
  </si>
  <si>
    <t>主驾驶座椅高度调节机构总成</t>
  </si>
  <si>
    <t>安路普</t>
  </si>
  <si>
    <t>SHT0010383</t>
  </si>
  <si>
    <t>仰角调节拉线</t>
  </si>
  <si>
    <t>河北亿泽汽车零部件科技有限公司</t>
  </si>
  <si>
    <t>SHT0011480</t>
  </si>
  <si>
    <t>驾驶员四孔腰托开关总成</t>
  </si>
  <si>
    <t>SHT0011552</t>
  </si>
  <si>
    <t>速降开关按钮帽</t>
  </si>
  <si>
    <t>BPC0010060</t>
  </si>
  <si>
    <t>座椅速升速降阀</t>
  </si>
  <si>
    <t>BFA0010037</t>
  </si>
  <si>
    <t>内梅花盘头三角牙自攻螺钉</t>
  </si>
  <si>
    <t>BFA0010038</t>
  </si>
  <si>
    <t>内梅花盘头自攻螺钉（尾端平头）</t>
  </si>
  <si>
    <t>BFA0010019</t>
  </si>
  <si>
    <t>内六角花形低圆柱头螺钉</t>
  </si>
  <si>
    <t>BFA0000018</t>
  </si>
  <si>
    <t>内六角螺栓</t>
  </si>
  <si>
    <t>北京浦东三浦标准件有限公司</t>
  </si>
  <si>
    <t>SHT0011148</t>
  </si>
  <si>
    <t>靠背防护罩</t>
  </si>
  <si>
    <t>黄骅建昌塑料制品有限公司</t>
  </si>
  <si>
    <t>SHT0011149</t>
  </si>
  <si>
    <t>坐垫防护罩</t>
  </si>
  <si>
    <t>BFA0000005</t>
  </si>
  <si>
    <t>抽芯拉铆钉</t>
  </si>
  <si>
    <t>北京三浦/苏州苏宁</t>
  </si>
  <si>
    <t>BFA0000016</t>
  </si>
  <si>
    <t>座盆固定螺钉</t>
  </si>
  <si>
    <t>北京三浦苏宁标准件/</t>
  </si>
  <si>
    <t>SHT0016463</t>
  </si>
  <si>
    <t>滑轨总成</t>
  </si>
  <si>
    <t>南皮县利辉五金接插件J</t>
  </si>
  <si>
    <t>SHT0010047</t>
  </si>
  <si>
    <t>内绞架前滚轮轴</t>
  </si>
  <si>
    <t>SHT0010049</t>
  </si>
  <si>
    <t>内绞架后转轴</t>
  </si>
  <si>
    <t>SHT0010052</t>
  </si>
  <si>
    <t>阻尼器上固定钣金</t>
  </si>
  <si>
    <t>SHT0010054</t>
  </si>
  <si>
    <t>VDC阀上固定轴</t>
  </si>
  <si>
    <t>BAS0010003</t>
  </si>
  <si>
    <t>绞架轴套</t>
  </si>
  <si>
    <t>易格斯（上海）拖链系统有限公司</t>
  </si>
  <si>
    <t>SHT0010058</t>
  </si>
  <si>
    <t>外绞架旋转轴</t>
  </si>
  <si>
    <t>SHT0010306</t>
  </si>
  <si>
    <t>阻尼器下固定钣金焊接总成</t>
  </si>
  <si>
    <t>SHT0010202</t>
  </si>
  <si>
    <t>外绞架固定块</t>
  </si>
  <si>
    <t>SHT0010203</t>
  </si>
  <si>
    <t>内绞架固定块</t>
  </si>
  <si>
    <t>SHT0010307</t>
  </si>
  <si>
    <t>内绞架固定块支撑轴套</t>
  </si>
  <si>
    <t>SHT0010811</t>
  </si>
  <si>
    <t>滚轮总成</t>
  </si>
  <si>
    <t>SHT0010207</t>
  </si>
  <si>
    <t>座框旋转轴轴套</t>
  </si>
  <si>
    <t>瑞安市精艺标准件有限公司/沧州旭兴五金制造有限公司</t>
  </si>
  <si>
    <t>SHT0010208</t>
  </si>
  <si>
    <t>上框支架异形焊接螺母</t>
  </si>
  <si>
    <t>BFA0010023</t>
  </si>
  <si>
    <t>内六角圆柱头螺钉</t>
  </si>
  <si>
    <t>BFA0010025</t>
  </si>
  <si>
    <t>BAS0010005</t>
  </si>
  <si>
    <t>仰角连杆3轴套</t>
  </si>
  <si>
    <t>SHT0010225</t>
  </si>
  <si>
    <t>仰角连杆轴</t>
  </si>
  <si>
    <t>SHT0010226</t>
  </si>
  <si>
    <t>仰角连杆3左侧钣金</t>
  </si>
  <si>
    <t>SHT0010227</t>
  </si>
  <si>
    <t>仰角连杆3右侧钣金</t>
  </si>
  <si>
    <t>SHT0010228</t>
  </si>
  <si>
    <t>仰角锁止钣金</t>
  </si>
  <si>
    <t>SHT0010220</t>
  </si>
  <si>
    <t>仰角连杆2</t>
  </si>
  <si>
    <t>BAS0010006</t>
  </si>
  <si>
    <t>仰角连杆2塑料轴套</t>
  </si>
  <si>
    <t>BAS0010007</t>
  </si>
  <si>
    <t>仰角连杆2塑料垫片</t>
  </si>
  <si>
    <t>BFA0010021</t>
  </si>
  <si>
    <t>内六角花形盘头螺钉</t>
  </si>
  <si>
    <t>BFA0010081</t>
  </si>
  <si>
    <t>圆柱头内六角全螺纹螺栓</t>
  </si>
  <si>
    <t>BFA0010026</t>
  </si>
  <si>
    <t>SHT0010816</t>
  </si>
  <si>
    <t>仰角下限位胶敦</t>
  </si>
  <si>
    <t>日照浩利橡塑制品有限公司</t>
  </si>
  <si>
    <t>减震前横梁支撑轴套</t>
  </si>
  <si>
    <t>SHT0013995</t>
  </si>
  <si>
    <t>座椅上限位缓冲块</t>
  </si>
  <si>
    <t>SHT0011112</t>
  </si>
  <si>
    <t>安全带卷收器固定钣金焊接总成</t>
  </si>
  <si>
    <t>成卓</t>
  </si>
  <si>
    <t>BFA0010027</t>
  </si>
  <si>
    <t>内六角花形圆柱头螺钉</t>
  </si>
  <si>
    <t>SHT0010216</t>
  </si>
  <si>
    <t>气囊下支撑钣金固定轴套</t>
  </si>
  <si>
    <t>SHT0013932</t>
  </si>
  <si>
    <t>座椅下限位缓冲块</t>
  </si>
  <si>
    <t>SHT0010240</t>
  </si>
  <si>
    <t>防尘罩支撑钣金</t>
  </si>
  <si>
    <t>BFA0010097</t>
  </si>
  <si>
    <t>全钢开口型平圆头抽芯铆钉</t>
  </si>
  <si>
    <t>SHT0010218</t>
  </si>
  <si>
    <t>减震器连接异型螺母</t>
  </si>
  <si>
    <t>SHT0010319</t>
  </si>
  <si>
    <t>H6减震器上框连接螺栓</t>
  </si>
  <si>
    <t>SHT0010230</t>
  </si>
  <si>
    <t>H6（主驾）气囊总成</t>
  </si>
  <si>
    <t>BFA0010040</t>
  </si>
  <si>
    <t>内梅花盘头带介自攻螺钉</t>
  </si>
  <si>
    <t>SHT0014511</t>
  </si>
  <si>
    <t>H6阻尼器金属轴套</t>
  </si>
  <si>
    <t>苏世博（南京）减震系统有限公司</t>
  </si>
  <si>
    <t>SHT0016241</t>
  </si>
  <si>
    <t>自动阻尼调节机构控制总成</t>
  </si>
  <si>
    <t>SHT0010314</t>
  </si>
  <si>
    <t>阻尼器下连接螺栓</t>
  </si>
  <si>
    <t>SHT0010313</t>
  </si>
  <si>
    <t>阻尼器上连接螺栓</t>
  </si>
  <si>
    <t>BFA0000010</t>
  </si>
  <si>
    <t>2型非金属嵌件六角锁紧螺母</t>
  </si>
  <si>
    <t>北京三浦</t>
  </si>
  <si>
    <t>BCL0010019</t>
  </si>
  <si>
    <t>黑色防护毛毡</t>
  </si>
  <si>
    <t>曲阜陆航</t>
  </si>
  <si>
    <t>SHT0012022</t>
  </si>
  <si>
    <t>悬浮气路总成</t>
  </si>
  <si>
    <t>SHT0016242</t>
  </si>
  <si>
    <t>补偿气罐总成</t>
  </si>
  <si>
    <t>BFA0010022</t>
  </si>
  <si>
    <t>SHT0010231</t>
  </si>
  <si>
    <t>3.0平台防尘罩总成</t>
  </si>
  <si>
    <t>BFA0000003</t>
  </si>
  <si>
    <t>F扣</t>
  </si>
  <si>
    <t>黄骅市京港机电设备有限公司</t>
  </si>
  <si>
    <t>SHT0013123</t>
  </si>
  <si>
    <t>仰角调节拉线总成</t>
  </si>
  <si>
    <t>星火</t>
  </si>
  <si>
    <t>SHT0010128</t>
  </si>
  <si>
    <t>仰角锁止齿板</t>
  </si>
  <si>
    <t>SHT0014932</t>
  </si>
  <si>
    <t>仰角小齿板固定螺栓</t>
  </si>
  <si>
    <t>SHT0010829</t>
  </si>
  <si>
    <t>仰角小齿板连接螺母</t>
  </si>
  <si>
    <t>BFA0000285</t>
  </si>
  <si>
    <t>BSP0010007</t>
  </si>
  <si>
    <t>仰角回位拉簧</t>
  </si>
  <si>
    <t>BCL0010020</t>
  </si>
  <si>
    <t>SHT0013705</t>
  </si>
  <si>
    <t>仰角凸轮钣金</t>
  </si>
  <si>
    <t>文安万达汽车配件有限公司</t>
  </si>
  <si>
    <t>BFA0010105</t>
  </si>
  <si>
    <t>小垫圈</t>
  </si>
  <si>
    <t>BFA0000087</t>
  </si>
  <si>
    <t>BFA0000316</t>
  </si>
  <si>
    <t>焊接方螺母M6</t>
  </si>
  <si>
    <t>SHT0010842</t>
  </si>
  <si>
    <t>仰角拉线座框固定钣金</t>
  </si>
  <si>
    <t>SHT0010122</t>
  </si>
  <si>
    <t>座框旋转螺栓轴套</t>
  </si>
  <si>
    <t>霸州市政锦五金制品有限公司</t>
  </si>
  <si>
    <t>SHT0010261</t>
  </si>
  <si>
    <t>罩壳固定钣金</t>
  </si>
  <si>
    <t>SHT0010136</t>
  </si>
  <si>
    <t>坐盆调节限位钣金</t>
  </si>
  <si>
    <t>SHT0010134</t>
  </si>
  <si>
    <t>坐盆延伸固定钣金</t>
  </si>
  <si>
    <t>BFA0010096</t>
  </si>
  <si>
    <t>全钢大帽抽芯铆钉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</si>
  <si>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</si>
  <si>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</si>
  <si>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</si>
  <si>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</si>
  <si>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</si>
  <si>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</si>
  <si>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SHT0014961</t>
  </si>
  <si>
    <t>左侧挡片</t>
  </si>
  <si>
    <t>SHT0014962</t>
  </si>
  <si>
    <t>右侧挡片</t>
  </si>
  <si>
    <t>SHT0014990</t>
  </si>
  <si>
    <t>背胶毛毡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</si>
  <si>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</si>
  <si>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</si>
  <si>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</si>
  <si>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</si>
  <si>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</si>
  <si>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</si>
  <si>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</si>
  <si>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</si>
  <si>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</si>
  <si>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</si>
  <si>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</si>
  <si>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</si>
  <si>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</si>
  <si>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</si>
  <si>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</si>
  <si>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</si>
  <si>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</si>
  <si>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</si>
  <si>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</si>
  <si>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</si>
  <si>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</si>
  <si>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</si>
  <si>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</si>
  <si>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</si>
  <si>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</si>
  <si>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</si>
  <si>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</si>
  <si>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</si>
  <si>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</si>
  <si>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</si>
  <si>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</si>
  <si>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</si>
  <si>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</si>
  <si>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</si>
  <si>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</si>
  <si>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</si>
  <si>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</si>
  <si>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</si>
  <si>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</si>
  <si>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</si>
  <si>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</si>
  <si>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</si>
  <si>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</si>
  <si>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</si>
  <si>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</si>
  <si>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</si>
  <si>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</si>
  <si>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发泡</t>
  </si>
  <si>
    <t>靠背泡沫总成</t>
  </si>
  <si>
    <t>环形发泡线MHB0130382</t>
  </si>
  <si>
    <t>36工位</t>
  </si>
  <si>
    <t>坐垫泡沫总成</t>
  </si>
  <si>
    <t>注塑</t>
  </si>
  <si>
    <t>注塑机</t>
  </si>
  <si>
    <t>MA1200/370</t>
  </si>
  <si>
    <t>罩壳与底座共用模具</t>
  </si>
  <si>
    <t>上下滑盖共用模具</t>
  </si>
  <si>
    <t>按钮与底座共用模具</t>
  </si>
  <si>
    <t>靠背骨架</t>
  </si>
  <si>
    <t>电泳线MHB0130307</t>
  </si>
  <si>
    <t>焊接机器人MHB0130051</t>
  </si>
  <si>
    <t>三轴大回转</t>
  </si>
  <si>
    <t>扶手支架总成电泳</t>
  </si>
  <si>
    <t>扶手支架总成</t>
  </si>
  <si>
    <t>组装</t>
  </si>
  <si>
    <t>底座模块化总成</t>
  </si>
  <si>
    <t>H6座椅装配治具线</t>
  </si>
  <si>
    <t>滑轨底支架电泳总成</t>
  </si>
  <si>
    <t>滑轨底支架焊接总成</t>
  </si>
  <si>
    <t>座椅总成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</si>
  <si>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</si>
  <si>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</si>
  <si>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</si>
  <si>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</si>
  <si>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</si>
  <si>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</si>
  <si>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</si>
  <si>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</si>
  <si>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</si>
  <si>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</si>
  <si>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</si>
  <si>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</si>
  <si>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</si>
  <si>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</si>
  <si>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</si>
  <si>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</si>
  <si>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</si>
  <si>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</si>
  <si>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</si>
  <si>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</si>
  <si>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</si>
  <si>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</si>
  <si>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</si>
  <si>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</si>
  <si>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</si>
  <si>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</si>
  <si>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</si>
  <si>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</si>
  <si>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</si>
  <si>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</si>
  <si>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</si>
  <si>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</si>
  <si>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</si>
  <si>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模具</t>
  </si>
  <si>
    <t>工装</t>
  </si>
  <si>
    <t>工装托盘（26个）</t>
  </si>
  <si>
    <t>电检设备改造（1个）</t>
  </si>
  <si>
    <t>气密设备改造（1个）</t>
  </si>
  <si>
    <t>2套落料模和7套整形模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</si>
  <si>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</si>
  <si>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</si>
  <si>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</si>
  <si>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</si>
  <si>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</si>
  <si>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</si>
  <si>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</si>
  <si>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</si>
  <si>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</si>
  <si>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</si>
  <si>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</si>
  <si>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</si>
  <si>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</si>
  <si>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</si>
  <si>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</si>
  <si>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</si>
  <si>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</si>
  <si>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</si>
  <si>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</si>
  <si>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</si>
  <si>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</si>
  <si>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多层包装</t>
  </si>
  <si>
    <t>围板箱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</si>
  <si>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</si>
  <si>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</si>
  <si>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</si>
  <si>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</si>
  <si>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</si>
  <si>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</si>
  <si>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</si>
  <si>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</si>
  <si>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</si>
  <si>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</si>
  <si>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</si>
  <si>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</si>
  <si>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</si>
  <si>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</si>
  <si>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</si>
  <si>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</si>
  <si>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</si>
  <si>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</si>
  <si>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</si>
  <si>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</si>
  <si>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</si>
  <si>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</si>
  <si>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</si>
  <si>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</si>
  <si>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</si>
  <si>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</si>
  <si>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</si>
  <si>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</si>
  <si>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</si>
  <si>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</si>
  <si>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</si>
  <si>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</si>
  <si>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</si>
  <si>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</si>
  <si>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中国邮政速递物流股份有限公司济南分公司</t>
  </si>
  <si>
    <t xml:space="preserve"> 中国重汽集团济南卡车股份有限公司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</si>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</sst>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1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0"/>
      <color indexed="8"/>
      <name val="Arial"/>
      <charset val="134"/>
    </font>
    <font>
      <sz val="10"/>
      <name val="Arial"/>
      <charset val="134"/>
    </font>
    <font>
      <vertAlign val="superscript"/>
      <sz val="12"/>
      <name val="仿宋"/>
      <charset val="134"/>
    </font>
    <font>
      <b/>
      <sz val="14"/>
      <color rgb="FFFF0000"/>
      <name val="宋体"/>
      <charset val="134"/>
    </font>
    <font>
      <sz val="12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1"/>
      <color rgb="FFFF0000"/>
      <name val="仿宋"/>
      <charset val="134"/>
    </font>
    <font>
      <sz val="14"/>
      <name val="宋体"/>
      <charset val="134"/>
    </font>
    <font>
      <sz val="16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b/>
      <sz val="14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" borderId="4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8" applyNumberFormat="0" applyFill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" borderId="50" applyNumberFormat="0" applyAlignment="0" applyProtection="0">
      <alignment vertical="center"/>
    </xf>
    <xf numFmtId="0" fontId="54" fillId="5" borderId="51" applyNumberFormat="0" applyAlignment="0" applyProtection="0">
      <alignment vertical="center"/>
    </xf>
    <xf numFmtId="0" fontId="55" fillId="5" borderId="50" applyNumberFormat="0" applyAlignment="0" applyProtection="0">
      <alignment vertical="center"/>
    </xf>
    <xf numFmtId="0" fontId="56" fillId="6" borderId="52" applyNumberFormat="0" applyAlignment="0" applyProtection="0">
      <alignment vertical="center"/>
    </xf>
    <xf numFmtId="0" fontId="57" fillId="0" borderId="53" applyNumberFormat="0" applyFill="0" applyAlignment="0" applyProtection="0">
      <alignment vertical="center"/>
    </xf>
    <xf numFmtId="0" fontId="58" fillId="0" borderId="54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4" fillId="0" borderId="0"/>
    <xf numFmtId="0" fontId="0" fillId="0" borderId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65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4" fillId="0" borderId="4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/>
    <xf numFmtId="0" fontId="0" fillId="0" borderId="0">
      <alignment vertical="center"/>
    </xf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9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9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6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6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61" applyNumberFormat="1" applyFont="1" applyFill="1" applyAlignment="1" applyProtection="1">
      <alignment horizontal="center" vertical="center"/>
    </xf>
    <xf numFmtId="0" fontId="7" fillId="0" borderId="1" xfId="61" applyNumberFormat="1" applyFont="1" applyFill="1" applyBorder="1" applyAlignment="1" applyProtection="1">
      <alignment horizontal="center" vertical="center"/>
    </xf>
    <xf numFmtId="0" fontId="7" fillId="0" borderId="2" xfId="61" applyNumberFormat="1" applyFont="1" applyFill="1" applyBorder="1" applyAlignment="1" applyProtection="1">
      <alignment horizontal="center" vertical="center"/>
    </xf>
    <xf numFmtId="0" fontId="7" fillId="2" borderId="10" xfId="61" applyNumberFormat="1" applyFont="1" applyFill="1" applyBorder="1" applyAlignment="1" applyProtection="1">
      <alignment horizontal="center" vertical="center"/>
      <protection locked="0"/>
    </xf>
    <xf numFmtId="0" fontId="7" fillId="2" borderId="11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/>
    </xf>
    <xf numFmtId="0" fontId="7" fillId="0" borderId="4" xfId="61" applyNumberFormat="1" applyFont="1" applyFill="1" applyBorder="1" applyAlignment="1" applyProtection="1">
      <alignment horizontal="center" vertical="center"/>
    </xf>
    <xf numFmtId="0" fontId="7" fillId="2" borderId="12" xfId="61" applyNumberFormat="1" applyFont="1" applyFill="1" applyBorder="1" applyAlignment="1" applyProtection="1">
      <alignment horizontal="center" vertical="center"/>
      <protection locked="0"/>
    </xf>
    <xf numFmtId="0" fontId="7" fillId="2" borderId="13" xfId="61" applyNumberFormat="1" applyFont="1" applyFill="1" applyBorder="1" applyAlignment="1" applyProtection="1">
      <alignment horizontal="center" vertical="center"/>
      <protection locked="0"/>
    </xf>
    <xf numFmtId="0" fontId="7" fillId="2" borderId="4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NumberFormat="1" applyFont="1" applyFill="1" applyBorder="1" applyAlignment="1" applyProtection="1">
      <alignment horizontal="center" vertical="center" wrapText="1"/>
    </xf>
    <xf numFmtId="0" fontId="8" fillId="0" borderId="3" xfId="63" applyFont="1" applyFill="1" applyBorder="1" applyAlignment="1" applyProtection="1">
      <alignment horizontal="center" vertical="center" wrapText="1"/>
      <protection locked="0"/>
    </xf>
    <xf numFmtId="178" fontId="7" fillId="0" borderId="4" xfId="61" applyNumberFormat="1" applyFont="1" applyFill="1" applyBorder="1" applyAlignment="1" applyProtection="1">
      <alignment horizontal="center" vertical="center"/>
    </xf>
    <xf numFmtId="0" fontId="9" fillId="0" borderId="14" xfId="61" applyNumberFormat="1" applyFont="1" applyFill="1" applyBorder="1" applyAlignment="1" applyProtection="1">
      <alignment horizontal="center" vertical="center"/>
    </xf>
    <xf numFmtId="0" fontId="7" fillId="0" borderId="6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61" applyNumberFormat="1" applyFont="1" applyFill="1" applyBorder="1" applyAlignment="1" applyProtection="1">
      <alignment horizontal="center" vertical="center"/>
      <protection locked="0"/>
    </xf>
    <xf numFmtId="0" fontId="7" fillId="2" borderId="16" xfId="6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61" applyNumberFormat="1" applyFont="1" applyFill="1" applyBorder="1" applyAlignment="1" applyProtection="1">
      <alignment horizontal="center" vertical="center" wrapText="1"/>
    </xf>
    <xf numFmtId="178" fontId="7" fillId="0" borderId="8" xfId="61" applyNumberFormat="1" applyFont="1" applyFill="1" applyBorder="1" applyAlignment="1" applyProtection="1">
      <alignment horizontal="center" vertical="center"/>
    </xf>
    <xf numFmtId="178" fontId="7" fillId="0" borderId="9" xfId="6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61" applyFont="1" applyFill="1" applyAlignment="1" applyProtection="1">
      <alignment horizontal="center" vertical="center" wrapText="1"/>
    </xf>
    <xf numFmtId="0" fontId="10" fillId="0" borderId="0" xfId="61" applyFont="1" applyFill="1" applyAlignment="1" applyProtection="1">
      <alignment horizontal="center" vertical="center" wrapText="1"/>
    </xf>
    <xf numFmtId="0" fontId="8" fillId="0" borderId="0" xfId="61" applyFont="1" applyFill="1" applyBorder="1" applyAlignment="1" applyProtection="1">
      <alignment vertical="center" wrapText="1"/>
      <protection locked="0"/>
    </xf>
    <xf numFmtId="0" fontId="11" fillId="2" borderId="17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61" applyFont="1" applyFill="1" applyAlignment="1" applyProtection="1">
      <alignment vertical="center" wrapText="1"/>
      <protection locked="0"/>
    </xf>
    <xf numFmtId="0" fontId="14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61" applyNumberFormat="1" applyFont="1" applyFill="1" applyAlignment="1" applyProtection="1">
      <alignment horizontal="center" vertical="top" wrapText="1"/>
      <protection locked="0"/>
    </xf>
    <xf numFmtId="0" fontId="12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61" applyNumberFormat="1" applyFont="1" applyFill="1" applyAlignment="1" applyProtection="1">
      <alignment horizontal="center" vertical="top" wrapText="1"/>
      <protection locked="0"/>
    </xf>
    <xf numFmtId="0" fontId="11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4" fillId="0" borderId="25" xfId="61" applyFont="1" applyFill="1" applyBorder="1" applyAlignment="1" applyProtection="1">
      <alignment horizontal="center" vertical="center" wrapText="1"/>
    </xf>
    <xf numFmtId="0" fontId="4" fillId="0" borderId="11" xfId="61" applyFont="1" applyFill="1" applyBorder="1" applyAlignment="1" applyProtection="1">
      <alignment horizontal="center" vertical="center" wrapText="1"/>
    </xf>
    <xf numFmtId="178" fontId="4" fillId="0" borderId="7" xfId="61" applyNumberFormat="1" applyFont="1" applyFill="1" applyBorder="1" applyAlignment="1" applyProtection="1">
      <alignment horizontal="center" vertical="center" wrapText="1"/>
    </xf>
    <xf numFmtId="178" fontId="2" fillId="0" borderId="26" xfId="61" applyNumberFormat="1" applyFont="1" applyFill="1" applyBorder="1" applyAlignment="1" applyProtection="1">
      <alignment horizontal="center" vertical="center"/>
    </xf>
    <xf numFmtId="178" fontId="2" fillId="0" borderId="2" xfId="61" applyNumberFormat="1" applyFont="1" applyFill="1" applyBorder="1" applyAlignment="1" applyProtection="1">
      <alignment horizontal="center" vertical="center"/>
    </xf>
    <xf numFmtId="0" fontId="4" fillId="0" borderId="3" xfId="61" applyFont="1" applyFill="1" applyBorder="1" applyAlignment="1" applyProtection="1">
      <alignment horizontal="center" vertical="center" wrapText="1"/>
    </xf>
    <xf numFmtId="179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61" applyFont="1" applyFill="1" applyBorder="1" applyAlignment="1" applyProtection="1">
      <alignment horizontal="center" vertical="center" wrapText="1"/>
    </xf>
    <xf numFmtId="178" fontId="4" fillId="0" borderId="8" xfId="61" applyNumberFormat="1" applyFont="1" applyFill="1" applyBorder="1" applyAlignment="1" applyProtection="1">
      <alignment horizontal="center" vertical="center" wrapText="1"/>
    </xf>
    <xf numFmtId="178" fontId="2" fillId="0" borderId="28" xfId="61" applyNumberFormat="1" applyFont="1" applyFill="1" applyBorder="1" applyAlignment="1" applyProtection="1">
      <alignment horizontal="center" vertical="center"/>
    </xf>
    <xf numFmtId="178" fontId="4" fillId="2" borderId="4" xfId="61" applyNumberFormat="1" applyFont="1" applyFill="1" applyBorder="1" applyAlignment="1" applyProtection="1">
      <alignment horizontal="center" vertical="center"/>
      <protection locked="0"/>
    </xf>
    <xf numFmtId="178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/>
    </xf>
    <xf numFmtId="0" fontId="4" fillId="0" borderId="5" xfId="61" applyFont="1" applyFill="1" applyBorder="1" applyAlignment="1" applyProtection="1">
      <alignment horizontal="center" vertical="center" wrapText="1"/>
    </xf>
    <xf numFmtId="179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61" applyFont="1" applyFill="1" applyBorder="1" applyAlignment="1" applyProtection="1">
      <alignment horizontal="center" vertical="center" wrapText="1"/>
    </xf>
    <xf numFmtId="178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61" applyNumberFormat="1" applyFont="1" applyFill="1" applyBorder="1" applyAlignment="1" applyProtection="1">
      <alignment horizontal="center" vertical="center"/>
    </xf>
    <xf numFmtId="178" fontId="4" fillId="2" borderId="6" xfId="6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61" applyFont="1" applyFill="1" applyBorder="1" applyAlignment="1" applyProtection="1">
      <alignment horizontal="center" vertical="center" wrapText="1"/>
    </xf>
    <xf numFmtId="0" fontId="14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6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6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0" borderId="4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0" borderId="6" xfId="61" applyNumberFormat="1" applyFont="1" applyFill="1" applyBorder="1" applyAlignment="1" applyProtection="1">
      <alignment horizontal="center" vertical="center"/>
    </xf>
    <xf numFmtId="178" fontId="4" fillId="0" borderId="31" xfId="61" applyNumberFormat="1" applyFont="1" applyFill="1" applyBorder="1" applyAlignment="1" applyProtection="1">
      <alignment horizontal="center" vertical="center" wrapText="1"/>
    </xf>
    <xf numFmtId="178" fontId="4" fillId="0" borderId="32" xfId="61" applyNumberFormat="1" applyFont="1" applyFill="1" applyBorder="1" applyAlignment="1" applyProtection="1">
      <alignment horizontal="center" vertical="center" wrapText="1"/>
    </xf>
    <xf numFmtId="178" fontId="4" fillId="0" borderId="33" xfId="6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9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9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" xfId="59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9" applyNumberFormat="1" applyFont="1" applyFill="1" applyBorder="1" applyAlignment="1" applyProtection="1">
      <alignment horizontal="center" vertical="center"/>
    </xf>
    <xf numFmtId="178" fontId="7" fillId="0" borderId="4" xfId="59" applyNumberFormat="1" applyFont="1" applyFill="1" applyBorder="1" applyAlignment="1" applyProtection="1">
      <alignment horizontal="center" vertical="center" wrapText="1"/>
    </xf>
    <xf numFmtId="180" fontId="7" fillId="0" borderId="4" xfId="59" applyNumberFormat="1" applyFont="1" applyFill="1" applyBorder="1" applyAlignment="1" applyProtection="1">
      <alignment horizontal="center" vertical="center" wrapText="1"/>
    </xf>
    <xf numFmtId="181" fontId="18" fillId="0" borderId="4" xfId="62" applyNumberFormat="1" applyFont="1" applyFill="1" applyBorder="1" applyAlignment="1" applyProtection="1">
      <alignment horizontal="center" vertical="center" wrapText="1"/>
    </xf>
    <xf numFmtId="180" fontId="18" fillId="0" borderId="4" xfId="62" applyNumberFormat="1" applyFont="1" applyFill="1" applyBorder="1" applyAlignment="1" applyProtection="1">
      <alignment horizontal="center" vertical="center" wrapText="1"/>
    </xf>
    <xf numFmtId="178" fontId="18" fillId="0" borderId="4" xfId="62" applyNumberFormat="1" applyFont="1" applyFill="1" applyBorder="1" applyAlignment="1" applyProtection="1">
      <alignment horizontal="center" vertical="center" wrapText="1"/>
    </xf>
    <xf numFmtId="180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62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62" applyNumberFormat="1" applyFont="1" applyFill="1" applyBorder="1" applyAlignment="1" applyProtection="1">
      <alignment horizontal="center" vertical="center" wrapText="1"/>
    </xf>
    <xf numFmtId="181" fontId="7" fillId="0" borderId="4" xfId="62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4" applyNumberFormat="1" applyFont="1" applyFill="1" applyBorder="1" applyAlignment="1" applyProtection="1">
      <alignment horizontal="center" vertical="center" wrapText="1"/>
    </xf>
    <xf numFmtId="0" fontId="7" fillId="0" borderId="2" xfId="64" applyFont="1" applyFill="1" applyBorder="1" applyAlignment="1" applyProtection="1">
      <alignment horizontal="center" vertical="center" wrapText="1"/>
    </xf>
    <xf numFmtId="0" fontId="7" fillId="0" borderId="35" xfId="64" applyFont="1" applyFill="1" applyBorder="1" applyAlignment="1" applyProtection="1">
      <alignment horizontal="center" vertical="center" wrapText="1"/>
    </xf>
    <xf numFmtId="49" fontId="7" fillId="0" borderId="3" xfId="64" applyNumberFormat="1" applyFont="1" applyFill="1" applyBorder="1" applyAlignment="1" applyProtection="1">
      <alignment horizontal="center" vertical="center" wrapText="1"/>
    </xf>
    <xf numFmtId="0" fontId="7" fillId="0" borderId="4" xfId="64" applyFont="1" applyFill="1" applyBorder="1" applyAlignment="1" applyProtection="1">
      <alignment horizontal="center" vertical="center" wrapText="1"/>
    </xf>
    <xf numFmtId="0" fontId="7" fillId="0" borderId="36" xfId="64" applyFont="1" applyFill="1" applyBorder="1" applyAlignment="1" applyProtection="1">
      <alignment horizontal="center" vertical="center" wrapText="1"/>
    </xf>
    <xf numFmtId="49" fontId="23" fillId="0" borderId="3" xfId="64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7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63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10" xfId="6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1" applyFont="1" applyFill="1" applyBorder="1" applyAlignment="1" applyProtection="1">
      <alignment horizontal="center" vertical="center" wrapText="1"/>
    </xf>
    <xf numFmtId="0" fontId="7" fillId="0" borderId="37" xfId="61" applyFont="1" applyFill="1" applyBorder="1" applyAlignment="1" applyProtection="1">
      <alignment horizontal="center" vertical="center" wrapText="1"/>
    </xf>
    <xf numFmtId="0" fontId="7" fillId="0" borderId="35" xfId="6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61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72" applyFont="1" applyFill="1" applyBorder="1" applyAlignment="1" applyProtection="1">
      <alignment horizontal="center" vertical="center" wrapText="1"/>
      <protection locked="0"/>
    </xf>
    <xf numFmtId="178" fontId="7" fillId="0" borderId="6" xfId="7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63" applyFont="1" applyFill="1" applyBorder="1" applyAlignment="1" applyProtection="1">
      <alignment horizontal="center" vertical="center"/>
    </xf>
    <xf numFmtId="0" fontId="26" fillId="0" borderId="1" xfId="59" applyFont="1" applyFill="1" applyBorder="1" applyAlignment="1" applyProtection="1">
      <alignment horizontal="center" vertical="center"/>
    </xf>
    <xf numFmtId="0" fontId="26" fillId="0" borderId="2" xfId="59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63" applyFont="1" applyFill="1" applyBorder="1" applyAlignment="1" applyProtection="1">
      <alignment horizontal="center" vertical="center" wrapText="1"/>
    </xf>
    <xf numFmtId="0" fontId="7" fillId="0" borderId="13" xfId="63" applyFont="1" applyFill="1" applyBorder="1" applyAlignment="1" applyProtection="1">
      <alignment horizontal="center" vertical="center" wrapText="1"/>
    </xf>
    <xf numFmtId="0" fontId="7" fillId="0" borderId="40" xfId="63" applyFont="1" applyFill="1" applyBorder="1" applyAlignment="1" applyProtection="1">
      <alignment horizontal="center" vertical="center" wrapText="1"/>
    </xf>
    <xf numFmtId="0" fontId="7" fillId="0" borderId="4" xfId="63" applyFont="1" applyFill="1" applyBorder="1" applyAlignment="1" applyProtection="1">
      <alignment horizontal="center" vertical="center" wrapText="1"/>
    </xf>
    <xf numFmtId="0" fontId="7" fillId="0" borderId="41" xfId="63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63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63" applyFont="1" applyFill="1" applyBorder="1" applyAlignment="1" applyProtection="1">
      <alignment horizontal="center" vertical="center" wrapText="1"/>
    </xf>
    <xf numFmtId="178" fontId="24" fillId="0" borderId="4" xfId="63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9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63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63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63" applyFont="1" applyFill="1" applyBorder="1" applyAlignment="1" applyProtection="1">
      <alignment horizontal="center" vertical="center" wrapText="1"/>
    </xf>
    <xf numFmtId="178" fontId="7" fillId="0" borderId="4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63" applyFont="1" applyFill="1" applyBorder="1" applyAlignment="1" applyProtection="1">
      <alignment horizontal="center" vertical="center" wrapText="1"/>
    </xf>
    <xf numFmtId="178" fontId="7" fillId="0" borderId="6" xfId="63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63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63" applyFont="1" applyFill="1" applyBorder="1" applyAlignment="1" applyProtection="1">
      <alignment horizontal="center" vertical="center" wrapText="1"/>
    </xf>
    <xf numFmtId="178" fontId="7" fillId="0" borderId="0" xfId="63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63" applyFont="1" applyFill="1" applyBorder="1" applyAlignment="1" applyProtection="1">
      <alignment horizontal="center" vertical="center"/>
    </xf>
    <xf numFmtId="0" fontId="26" fillId="0" borderId="2" xfId="63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3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72" applyNumberFormat="1" applyFont="1" applyFill="1" applyBorder="1" applyAlignment="1" applyProtection="1">
      <alignment horizontal="center" vertical="center" wrapText="1"/>
    </xf>
    <xf numFmtId="0" fontId="26" fillId="0" borderId="7" xfId="63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63" applyFont="1" applyFill="1" applyBorder="1" applyAlignment="1" applyProtection="1">
      <alignment horizontal="center" vertical="center" wrapText="1"/>
      <protection locked="0"/>
    </xf>
    <xf numFmtId="0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31" xfId="63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63" applyFont="1" applyFill="1" applyBorder="1" applyAlignment="1" applyProtection="1">
      <alignment horizontal="left" vertical="top" wrapText="1"/>
    </xf>
    <xf numFmtId="0" fontId="15" fillId="0" borderId="0" xfId="63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72" applyNumberFormat="1" applyFont="1" applyFill="1" applyBorder="1" applyAlignment="1" applyProtection="1">
      <alignment horizontal="center" vertical="center" wrapText="1"/>
    </xf>
    <xf numFmtId="178" fontId="34" fillId="0" borderId="45" xfId="72" applyNumberFormat="1" applyFont="1" applyFill="1" applyBorder="1" applyAlignment="1" applyProtection="1">
      <alignment horizontal="center" vertical="center" wrapText="1"/>
    </xf>
    <xf numFmtId="0" fontId="15" fillId="0" borderId="44" xfId="63" applyFont="1" applyFill="1" applyBorder="1" applyAlignment="1" applyProtection="1">
      <alignment horizontal="center" vertical="top" wrapText="1"/>
    </xf>
    <xf numFmtId="0" fontId="15" fillId="0" borderId="0" xfId="63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63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63" applyFont="1" applyFill="1" applyBorder="1" applyAlignment="1" applyProtection="1">
      <alignment horizontal="center" vertical="center" wrapText="1"/>
    </xf>
    <xf numFmtId="0" fontId="18" fillId="0" borderId="3" xfId="63" applyFont="1" applyFill="1" applyBorder="1" applyAlignment="1" applyProtection="1">
      <alignment horizontal="center" vertical="center" wrapText="1"/>
    </xf>
    <xf numFmtId="0" fontId="18" fillId="0" borderId="4" xfId="63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63" applyFont="1" applyFill="1" applyBorder="1" applyAlignment="1" applyProtection="1">
      <alignment horizontal="center" vertical="center" wrapText="1"/>
    </xf>
    <xf numFmtId="182" fontId="18" fillId="0" borderId="41" xfId="63" applyNumberFormat="1" applyFont="1" applyFill="1" applyBorder="1" applyAlignment="1" applyProtection="1">
      <alignment horizontal="center" vertical="center" wrapText="1"/>
    </xf>
    <xf numFmtId="14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63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63" applyNumberFormat="1" applyFont="1" applyFill="1" applyBorder="1" applyAlignment="1" applyProtection="1">
      <alignment horizontal="center" vertical="center" wrapText="1"/>
    </xf>
    <xf numFmtId="0" fontId="7" fillId="0" borderId="2" xfId="63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" xfId="63" applyNumberFormat="1" applyFont="1" applyFill="1" applyBorder="1" applyAlignment="1" applyProtection="1">
      <alignment horizontal="center" vertical="center" wrapText="1"/>
    </xf>
    <xf numFmtId="178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1" xfId="63" applyNumberFormat="1" applyFont="1" applyFill="1" applyBorder="1" applyAlignment="1" applyProtection="1">
      <alignment horizontal="center" vertical="center" wrapText="1"/>
    </xf>
    <xf numFmtId="0" fontId="24" fillId="0" borderId="41" xfId="63" applyNumberFormat="1" applyFont="1" applyFill="1" applyBorder="1" applyAlignment="1" applyProtection="1">
      <alignment horizontal="center" vertical="center" wrapText="1"/>
    </xf>
    <xf numFmtId="10" fontId="7" fillId="0" borderId="4" xfId="63" applyNumberFormat="1" applyFont="1" applyFill="1" applyBorder="1" applyAlignment="1" applyProtection="1">
      <alignment horizontal="center" vertical="center" wrapText="1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63" applyNumberFormat="1" applyFont="1" applyFill="1" applyBorder="1" applyAlignment="1" applyProtection="1">
      <alignment horizontal="center" vertical="center" wrapText="1"/>
    </xf>
    <xf numFmtId="0" fontId="7" fillId="0" borderId="7" xfId="63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</xf>
    <xf numFmtId="0" fontId="34" fillId="0" borderId="8" xfId="63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182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 wrapText="1"/>
      <protection locked="0"/>
    </xf>
    <xf numFmtId="0" fontId="7" fillId="0" borderId="46" xfId="63" applyFont="1" applyFill="1" applyBorder="1" applyAlignment="1" applyProtection="1">
      <alignment horizontal="center" vertical="center" wrapText="1"/>
      <protection locked="0"/>
    </xf>
    <xf numFmtId="0" fontId="7" fillId="0" borderId="6" xfId="63" applyFont="1" applyFill="1" applyBorder="1" applyAlignment="1" applyProtection="1">
      <alignment horizontal="center" vertical="center" wrapText="1"/>
      <protection locked="0"/>
    </xf>
    <xf numFmtId="182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63" applyFont="1" applyFill="1" applyBorder="1" applyAlignment="1" applyProtection="1">
      <alignment horizontal="left" vertical="center" wrapText="1"/>
    </xf>
    <xf numFmtId="0" fontId="15" fillId="0" borderId="0" xfId="63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63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9" applyFont="1" applyAlignment="1" applyProtection="1">
      <alignment horizontal="center" vertical="center"/>
    </xf>
    <xf numFmtId="178" fontId="39" fillId="0" borderId="0" xfId="59" applyNumberFormat="1" applyFont="1" applyAlignment="1" applyProtection="1">
      <alignment horizontal="center" vertical="center"/>
    </xf>
    <xf numFmtId="0" fontId="39" fillId="0" borderId="0" xfId="59" applyFont="1" applyAlignment="1" applyProtection="1">
      <alignment horizontal="center" vertical="center"/>
    </xf>
    <xf numFmtId="0" fontId="7" fillId="0" borderId="0" xfId="59" applyFont="1" applyBorder="1" applyAlignment="1" applyProtection="1">
      <alignment horizontal="right" vertical="center"/>
    </xf>
    <xf numFmtId="0" fontId="7" fillId="0" borderId="4" xfId="59" applyFont="1" applyBorder="1" applyAlignment="1" applyProtection="1">
      <alignment horizontal="center" vertical="center"/>
    </xf>
    <xf numFmtId="0" fontId="7" fillId="2" borderId="4" xfId="59" applyFont="1" applyFill="1" applyBorder="1" applyAlignment="1" applyProtection="1">
      <alignment horizontal="center" vertical="center"/>
      <protection locked="0"/>
    </xf>
    <xf numFmtId="178" fontId="7" fillId="0" borderId="4" xfId="59" applyNumberFormat="1" applyFont="1" applyBorder="1" applyAlignment="1" applyProtection="1">
      <alignment horizontal="center" vertical="center"/>
    </xf>
    <xf numFmtId="184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59" applyFont="1" applyFill="1" applyBorder="1" applyAlignment="1" applyProtection="1">
      <alignment horizontal="center" vertical="center" wrapText="1"/>
      <protection locked="0"/>
    </xf>
    <xf numFmtId="178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9" applyFont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left" vertical="center"/>
    </xf>
    <xf numFmtId="178" fontId="40" fillId="0" borderId="4" xfId="59" applyNumberFormat="1" applyFont="1" applyBorder="1" applyAlignment="1" applyProtection="1">
      <alignment horizontal="center" vertical="center" wrapText="1"/>
    </xf>
    <xf numFmtId="10" fontId="7" fillId="0" borderId="4" xfId="7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9" applyNumberFormat="1" applyFont="1" applyFill="1" applyBorder="1" applyAlignment="1" applyProtection="1">
      <alignment horizontal="left" vertical="center" wrapText="1"/>
    </xf>
    <xf numFmtId="178" fontId="40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9" applyFont="1" applyBorder="1" applyAlignment="1" applyProtection="1">
      <alignment horizontal="left" vertical="center"/>
    </xf>
    <xf numFmtId="178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9" applyFont="1" applyBorder="1" applyAlignment="1" applyProtection="1">
      <alignment horizontal="left" vertical="center"/>
    </xf>
    <xf numFmtId="0" fontId="7" fillId="0" borderId="4" xfId="59" applyFont="1" applyBorder="1" applyAlignment="1" applyProtection="1">
      <alignment horizontal="left" vertical="center" wrapText="1"/>
    </xf>
    <xf numFmtId="186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9" applyNumberFormat="1" applyFont="1" applyBorder="1" applyAlignment="1" applyProtection="1">
      <alignment horizontal="left" vertical="center"/>
    </xf>
    <xf numFmtId="0" fontId="41" fillId="2" borderId="4" xfId="59" applyFont="1" applyFill="1" applyBorder="1" applyAlignment="1" applyProtection="1">
      <alignment horizontal="center" vertical="center" wrapText="1"/>
      <protection locked="0"/>
    </xf>
    <xf numFmtId="10" fontId="7" fillId="0" borderId="4" xfId="59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0" fillId="2" borderId="4" xfId="59" applyFont="1" applyFill="1" applyBorder="1" applyAlignment="1" applyProtection="1">
      <alignment horizontal="center" vertical="center" wrapText="1"/>
      <protection locked="0"/>
    </xf>
    <xf numFmtId="0" fontId="42" fillId="2" borderId="4" xfId="59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3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9" applyFont="1" applyFill="1" applyBorder="1" applyAlignment="1" applyProtection="1">
      <alignment horizontal="center" vertical="center"/>
    </xf>
    <xf numFmtId="0" fontId="7" fillId="0" borderId="40" xfId="59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_x000a_mouse.drv=lm" xfId="50"/>
    <cellStyle name="常规 2 27" xfId="51"/>
    <cellStyle name="_x000a_mouse.drv=lm 2" xfId="52"/>
    <cellStyle name="百分比 2" xfId="53"/>
    <cellStyle name="_ET_STYLE_NoName_00_" xfId="54"/>
    <cellStyle name="百分比 2 2" xfId="55"/>
    <cellStyle name="百分比 2 3" xfId="56"/>
    <cellStyle name="常规 2 2 2" xfId="57"/>
    <cellStyle name="常规 2 2 3" xfId="58"/>
    <cellStyle name="常规 2 2" xfId="59"/>
    <cellStyle name="常规 10" xfId="60"/>
    <cellStyle name="_x000a_mouse.drv=lm 3" xfId="61"/>
    <cellStyle name="_x005f_x000a_mouse.drv=lm" xfId="62"/>
    <cellStyle name="常规 2" xfId="63"/>
    <cellStyle name="常规 3" xfId="64"/>
    <cellStyle name="常规 3 2" xfId="65"/>
    <cellStyle name="常规 3 3" xfId="66"/>
    <cellStyle name="常规 3 3 2" xfId="67"/>
    <cellStyle name="常规 3 3 3" xfId="68"/>
    <cellStyle name="常规 3 30" xfId="69"/>
    <cellStyle name="常规 4" xfId="70"/>
    <cellStyle name="常规_Sheet1_1" xfId="71"/>
    <cellStyle name="常规_产品报价单" xfId="72"/>
    <cellStyle name="货币 2" xfId="73"/>
    <cellStyle name="货币 2 2" xfId="74"/>
    <cellStyle name="货币 2 3" xfId="75"/>
    <cellStyle name="货币 2 3 2" xfId="76"/>
    <cellStyle name="货币 2 3 3" xfId="77"/>
    <cellStyle name="千位分隔 2" xfId="78"/>
    <cellStyle name="千位分隔 2 2" xfId="79"/>
    <cellStyle name="千位分隔 2 3" xfId="80"/>
    <cellStyle name="千位分隔 2 3 2" xfId="81"/>
    <cellStyle name="千位分隔 2 3 3" xfId="82"/>
    <cellStyle name="样式 1" xfId="83"/>
    <cellStyle name="样式 1 10" xfId="84"/>
    <cellStyle name="样式 1 2" xfId="85"/>
    <cellStyle name="BOM_Level_Below3 3" xfId="86"/>
    <cellStyle name="常规 2 28 2" xfId="87"/>
    <cellStyle name="RowLevel_1" xfId="88"/>
    <cellStyle name="常规 3 29" xfId="89"/>
  </cellStyles>
  <dxfs count="3">
    <dxf>
      <fill>
        <patternFill patternType="solid">
          <bgColor theme="5" tint="0.399884029663991"/>
        </patternFill>
      </fill>
    </dxf>
    <dxf>
      <font>
        <color auto="1"/>
      </font>
      <fill>
        <patternFill patternType="solid">
          <bgColor theme="5" tint="0.399884029663991"/>
        </patternFill>
      </fill>
    </dxf>
    <dxf>
      <font>
        <color rgb="FF9C0006"/>
      </font>
      <fill>
        <patternFill patternType="solid">
          <bgColor theme="5" tint="0.399884029663991"/>
        </patternFill>
      </fill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8315" y="7388860"/>
          <a:ext cx="1967865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635" y="8119110"/>
          <a:ext cx="218376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885" y="7519035"/>
          <a:ext cx="2392045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0075" y="7837170"/>
          <a:ext cx="210375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0775" y="7351395"/>
          <a:ext cx="1842135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topLeftCell="A12" workbookViewId="0">
      <selection activeCell="D20" sqref="D20:D22"/>
    </sheetView>
  </sheetViews>
  <sheetFormatPr defaultColWidth="9" defaultRowHeight="14" outlineLevelCol="6"/>
  <cols>
    <col min="1" max="1" width="7.25454545454545" style="372" customWidth="1"/>
    <col min="2" max="2" width="20.5" style="373" customWidth="1"/>
    <col min="3" max="3" width="18.3727272727273" style="373" customWidth="1"/>
    <col min="4" max="4" width="56.2545454545455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21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3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workbookViewId="0">
      <selection activeCell="D6" sqref="D6"/>
    </sheetView>
  </sheetViews>
  <sheetFormatPr defaultColWidth="9" defaultRowHeight="14" outlineLevelCol="7"/>
  <cols>
    <col min="1" max="1" width="28.2545454545455" style="339" customWidth="1"/>
    <col min="2" max="2" width="19.3727272727273" style="339" customWidth="1"/>
    <col min="3" max="3" width="26" style="340" customWidth="1"/>
    <col min="4" max="4" width="25.3727272727273" style="339" customWidth="1"/>
    <col min="5" max="5" width="33.1272727272727" style="339" customWidth="1"/>
    <col min="6" max="255" width="9" style="339"/>
    <col min="256" max="256" width="20.1272727272727" style="339" customWidth="1"/>
    <col min="257" max="257" width="19.5" style="339" customWidth="1"/>
    <col min="258" max="258" width="20.1272727272727" style="339" customWidth="1"/>
    <col min="259" max="259" width="23.2545454545455" style="339" customWidth="1"/>
    <col min="260" max="511" width="9" style="339"/>
    <col min="512" max="512" width="20.1272727272727" style="339" customWidth="1"/>
    <col min="513" max="513" width="19.5" style="339" customWidth="1"/>
    <col min="514" max="514" width="20.1272727272727" style="339" customWidth="1"/>
    <col min="515" max="515" width="23.2545454545455" style="339" customWidth="1"/>
    <col min="516" max="767" width="9" style="339"/>
    <col min="768" max="768" width="20.1272727272727" style="339" customWidth="1"/>
    <col min="769" max="769" width="19.5" style="339" customWidth="1"/>
    <col min="770" max="770" width="20.1272727272727" style="339" customWidth="1"/>
    <col min="771" max="771" width="23.2545454545455" style="339" customWidth="1"/>
    <col min="772" max="1023" width="9" style="339"/>
    <col min="1024" max="1024" width="20.1272727272727" style="339" customWidth="1"/>
    <col min="1025" max="1025" width="19.5" style="339" customWidth="1"/>
    <col min="1026" max="1026" width="20.1272727272727" style="339" customWidth="1"/>
    <col min="1027" max="1027" width="23.2545454545455" style="339" customWidth="1"/>
    <col min="1028" max="1279" width="9" style="339"/>
    <col min="1280" max="1280" width="20.1272727272727" style="339" customWidth="1"/>
    <col min="1281" max="1281" width="19.5" style="339" customWidth="1"/>
    <col min="1282" max="1282" width="20.1272727272727" style="339" customWidth="1"/>
    <col min="1283" max="1283" width="23.2545454545455" style="339" customWidth="1"/>
    <col min="1284" max="1535" width="9" style="339"/>
    <col min="1536" max="1536" width="20.1272727272727" style="339" customWidth="1"/>
    <col min="1537" max="1537" width="19.5" style="339" customWidth="1"/>
    <col min="1538" max="1538" width="20.1272727272727" style="339" customWidth="1"/>
    <col min="1539" max="1539" width="23.2545454545455" style="339" customWidth="1"/>
    <col min="1540" max="1791" width="9" style="339"/>
    <col min="1792" max="1792" width="20.1272727272727" style="339" customWidth="1"/>
    <col min="1793" max="1793" width="19.5" style="339" customWidth="1"/>
    <col min="1794" max="1794" width="20.1272727272727" style="339" customWidth="1"/>
    <col min="1795" max="1795" width="23.2545454545455" style="339" customWidth="1"/>
    <col min="1796" max="2047" width="9" style="339"/>
    <col min="2048" max="2048" width="20.1272727272727" style="339" customWidth="1"/>
    <col min="2049" max="2049" width="19.5" style="339" customWidth="1"/>
    <col min="2050" max="2050" width="20.1272727272727" style="339" customWidth="1"/>
    <col min="2051" max="2051" width="23.2545454545455" style="339" customWidth="1"/>
    <col min="2052" max="2303" width="9" style="339"/>
    <col min="2304" max="2304" width="20.1272727272727" style="339" customWidth="1"/>
    <col min="2305" max="2305" width="19.5" style="339" customWidth="1"/>
    <col min="2306" max="2306" width="20.1272727272727" style="339" customWidth="1"/>
    <col min="2307" max="2307" width="23.2545454545455" style="339" customWidth="1"/>
    <col min="2308" max="2559" width="9" style="339"/>
    <col min="2560" max="2560" width="20.1272727272727" style="339" customWidth="1"/>
    <col min="2561" max="2561" width="19.5" style="339" customWidth="1"/>
    <col min="2562" max="2562" width="20.1272727272727" style="339" customWidth="1"/>
    <col min="2563" max="2563" width="23.2545454545455" style="339" customWidth="1"/>
    <col min="2564" max="2815" width="9" style="339"/>
    <col min="2816" max="2816" width="20.1272727272727" style="339" customWidth="1"/>
    <col min="2817" max="2817" width="19.5" style="339" customWidth="1"/>
    <col min="2818" max="2818" width="20.1272727272727" style="339" customWidth="1"/>
    <col min="2819" max="2819" width="23.2545454545455" style="339" customWidth="1"/>
    <col min="2820" max="3071" width="9" style="339"/>
    <col min="3072" max="3072" width="20.1272727272727" style="339" customWidth="1"/>
    <col min="3073" max="3073" width="19.5" style="339" customWidth="1"/>
    <col min="3074" max="3074" width="20.1272727272727" style="339" customWidth="1"/>
    <col min="3075" max="3075" width="23.2545454545455" style="339" customWidth="1"/>
    <col min="3076" max="3327" width="9" style="339"/>
    <col min="3328" max="3328" width="20.1272727272727" style="339" customWidth="1"/>
    <col min="3329" max="3329" width="19.5" style="339" customWidth="1"/>
    <col min="3330" max="3330" width="20.1272727272727" style="339" customWidth="1"/>
    <col min="3331" max="3331" width="23.2545454545455" style="339" customWidth="1"/>
    <col min="3332" max="3583" width="9" style="339"/>
    <col min="3584" max="3584" width="20.1272727272727" style="339" customWidth="1"/>
    <col min="3585" max="3585" width="19.5" style="339" customWidth="1"/>
    <col min="3586" max="3586" width="20.1272727272727" style="339" customWidth="1"/>
    <col min="3587" max="3587" width="23.2545454545455" style="339" customWidth="1"/>
    <col min="3588" max="3839" width="9" style="339"/>
    <col min="3840" max="3840" width="20.1272727272727" style="339" customWidth="1"/>
    <col min="3841" max="3841" width="19.5" style="339" customWidth="1"/>
    <col min="3842" max="3842" width="20.1272727272727" style="339" customWidth="1"/>
    <col min="3843" max="3843" width="23.2545454545455" style="339" customWidth="1"/>
    <col min="3844" max="4095" width="9" style="339"/>
    <col min="4096" max="4096" width="20.1272727272727" style="339" customWidth="1"/>
    <col min="4097" max="4097" width="19.5" style="339" customWidth="1"/>
    <col min="4098" max="4098" width="20.1272727272727" style="339" customWidth="1"/>
    <col min="4099" max="4099" width="23.2545454545455" style="339" customWidth="1"/>
    <col min="4100" max="4351" width="9" style="339"/>
    <col min="4352" max="4352" width="20.1272727272727" style="339" customWidth="1"/>
    <col min="4353" max="4353" width="19.5" style="339" customWidth="1"/>
    <col min="4354" max="4354" width="20.1272727272727" style="339" customWidth="1"/>
    <col min="4355" max="4355" width="23.2545454545455" style="339" customWidth="1"/>
    <col min="4356" max="4607" width="9" style="339"/>
    <col min="4608" max="4608" width="20.1272727272727" style="339" customWidth="1"/>
    <col min="4609" max="4609" width="19.5" style="339" customWidth="1"/>
    <col min="4610" max="4610" width="20.1272727272727" style="339" customWidth="1"/>
    <col min="4611" max="4611" width="23.2545454545455" style="339" customWidth="1"/>
    <col min="4612" max="4863" width="9" style="339"/>
    <col min="4864" max="4864" width="20.1272727272727" style="339" customWidth="1"/>
    <col min="4865" max="4865" width="19.5" style="339" customWidth="1"/>
    <col min="4866" max="4866" width="20.1272727272727" style="339" customWidth="1"/>
    <col min="4867" max="4867" width="23.2545454545455" style="339" customWidth="1"/>
    <col min="4868" max="5119" width="9" style="339"/>
    <col min="5120" max="5120" width="20.1272727272727" style="339" customWidth="1"/>
    <col min="5121" max="5121" width="19.5" style="339" customWidth="1"/>
    <col min="5122" max="5122" width="20.1272727272727" style="339" customWidth="1"/>
    <col min="5123" max="5123" width="23.2545454545455" style="339" customWidth="1"/>
    <col min="5124" max="5375" width="9" style="339"/>
    <col min="5376" max="5376" width="20.1272727272727" style="339" customWidth="1"/>
    <col min="5377" max="5377" width="19.5" style="339" customWidth="1"/>
    <col min="5378" max="5378" width="20.1272727272727" style="339" customWidth="1"/>
    <col min="5379" max="5379" width="23.2545454545455" style="339" customWidth="1"/>
    <col min="5380" max="5631" width="9" style="339"/>
    <col min="5632" max="5632" width="20.1272727272727" style="339" customWidth="1"/>
    <col min="5633" max="5633" width="19.5" style="339" customWidth="1"/>
    <col min="5634" max="5634" width="20.1272727272727" style="339" customWidth="1"/>
    <col min="5635" max="5635" width="23.2545454545455" style="339" customWidth="1"/>
    <col min="5636" max="5887" width="9" style="339"/>
    <col min="5888" max="5888" width="20.1272727272727" style="339" customWidth="1"/>
    <col min="5889" max="5889" width="19.5" style="339" customWidth="1"/>
    <col min="5890" max="5890" width="20.1272727272727" style="339" customWidth="1"/>
    <col min="5891" max="5891" width="23.2545454545455" style="339" customWidth="1"/>
    <col min="5892" max="6143" width="9" style="339"/>
    <col min="6144" max="6144" width="20.1272727272727" style="339" customWidth="1"/>
    <col min="6145" max="6145" width="19.5" style="339" customWidth="1"/>
    <col min="6146" max="6146" width="20.1272727272727" style="339" customWidth="1"/>
    <col min="6147" max="6147" width="23.2545454545455" style="339" customWidth="1"/>
    <col min="6148" max="6399" width="9" style="339"/>
    <col min="6400" max="6400" width="20.1272727272727" style="339" customWidth="1"/>
    <col min="6401" max="6401" width="19.5" style="339" customWidth="1"/>
    <col min="6402" max="6402" width="20.1272727272727" style="339" customWidth="1"/>
    <col min="6403" max="6403" width="23.2545454545455" style="339" customWidth="1"/>
    <col min="6404" max="6655" width="9" style="339"/>
    <col min="6656" max="6656" width="20.1272727272727" style="339" customWidth="1"/>
    <col min="6657" max="6657" width="19.5" style="339" customWidth="1"/>
    <col min="6658" max="6658" width="20.1272727272727" style="339" customWidth="1"/>
    <col min="6659" max="6659" width="23.2545454545455" style="339" customWidth="1"/>
    <col min="6660" max="6911" width="9" style="339"/>
    <col min="6912" max="6912" width="20.1272727272727" style="339" customWidth="1"/>
    <col min="6913" max="6913" width="19.5" style="339" customWidth="1"/>
    <col min="6914" max="6914" width="20.1272727272727" style="339" customWidth="1"/>
    <col min="6915" max="6915" width="23.2545454545455" style="339" customWidth="1"/>
    <col min="6916" max="7167" width="9" style="339"/>
    <col min="7168" max="7168" width="20.1272727272727" style="339" customWidth="1"/>
    <col min="7169" max="7169" width="19.5" style="339" customWidth="1"/>
    <col min="7170" max="7170" width="20.1272727272727" style="339" customWidth="1"/>
    <col min="7171" max="7171" width="23.2545454545455" style="339" customWidth="1"/>
    <col min="7172" max="7423" width="9" style="339"/>
    <col min="7424" max="7424" width="20.1272727272727" style="339" customWidth="1"/>
    <col min="7425" max="7425" width="19.5" style="339" customWidth="1"/>
    <col min="7426" max="7426" width="20.1272727272727" style="339" customWidth="1"/>
    <col min="7427" max="7427" width="23.2545454545455" style="339" customWidth="1"/>
    <col min="7428" max="7679" width="9" style="339"/>
    <col min="7680" max="7680" width="20.1272727272727" style="339" customWidth="1"/>
    <col min="7681" max="7681" width="19.5" style="339" customWidth="1"/>
    <col min="7682" max="7682" width="20.1272727272727" style="339" customWidth="1"/>
    <col min="7683" max="7683" width="23.2545454545455" style="339" customWidth="1"/>
    <col min="7684" max="7935" width="9" style="339"/>
    <col min="7936" max="7936" width="20.1272727272727" style="339" customWidth="1"/>
    <col min="7937" max="7937" width="19.5" style="339" customWidth="1"/>
    <col min="7938" max="7938" width="20.1272727272727" style="339" customWidth="1"/>
    <col min="7939" max="7939" width="23.2545454545455" style="339" customWidth="1"/>
    <col min="7940" max="8191" width="9" style="339"/>
    <col min="8192" max="8192" width="20.1272727272727" style="339" customWidth="1"/>
    <col min="8193" max="8193" width="19.5" style="339" customWidth="1"/>
    <col min="8194" max="8194" width="20.1272727272727" style="339" customWidth="1"/>
    <col min="8195" max="8195" width="23.2545454545455" style="339" customWidth="1"/>
    <col min="8196" max="8447" width="9" style="339"/>
    <col min="8448" max="8448" width="20.1272727272727" style="339" customWidth="1"/>
    <col min="8449" max="8449" width="19.5" style="339" customWidth="1"/>
    <col min="8450" max="8450" width="20.1272727272727" style="339" customWidth="1"/>
    <col min="8451" max="8451" width="23.2545454545455" style="339" customWidth="1"/>
    <col min="8452" max="8703" width="9" style="339"/>
    <col min="8704" max="8704" width="20.1272727272727" style="339" customWidth="1"/>
    <col min="8705" max="8705" width="19.5" style="339" customWidth="1"/>
    <col min="8706" max="8706" width="20.1272727272727" style="339" customWidth="1"/>
    <col min="8707" max="8707" width="23.2545454545455" style="339" customWidth="1"/>
    <col min="8708" max="8959" width="9" style="339"/>
    <col min="8960" max="8960" width="20.1272727272727" style="339" customWidth="1"/>
    <col min="8961" max="8961" width="19.5" style="339" customWidth="1"/>
    <col min="8962" max="8962" width="20.1272727272727" style="339" customWidth="1"/>
    <col min="8963" max="8963" width="23.2545454545455" style="339" customWidth="1"/>
    <col min="8964" max="9215" width="9" style="339"/>
    <col min="9216" max="9216" width="20.1272727272727" style="339" customWidth="1"/>
    <col min="9217" max="9217" width="19.5" style="339" customWidth="1"/>
    <col min="9218" max="9218" width="20.1272727272727" style="339" customWidth="1"/>
    <col min="9219" max="9219" width="23.2545454545455" style="339" customWidth="1"/>
    <col min="9220" max="9471" width="9" style="339"/>
    <col min="9472" max="9472" width="20.1272727272727" style="339" customWidth="1"/>
    <col min="9473" max="9473" width="19.5" style="339" customWidth="1"/>
    <col min="9474" max="9474" width="20.1272727272727" style="339" customWidth="1"/>
    <col min="9475" max="9475" width="23.2545454545455" style="339" customWidth="1"/>
    <col min="9476" max="9727" width="9" style="339"/>
    <col min="9728" max="9728" width="20.1272727272727" style="339" customWidth="1"/>
    <col min="9729" max="9729" width="19.5" style="339" customWidth="1"/>
    <col min="9730" max="9730" width="20.1272727272727" style="339" customWidth="1"/>
    <col min="9731" max="9731" width="23.2545454545455" style="339" customWidth="1"/>
    <col min="9732" max="9983" width="9" style="339"/>
    <col min="9984" max="9984" width="20.1272727272727" style="339" customWidth="1"/>
    <col min="9985" max="9985" width="19.5" style="339" customWidth="1"/>
    <col min="9986" max="9986" width="20.1272727272727" style="339" customWidth="1"/>
    <col min="9987" max="9987" width="23.2545454545455" style="339" customWidth="1"/>
    <col min="9988" max="10239" width="9" style="339"/>
    <col min="10240" max="10240" width="20.1272727272727" style="339" customWidth="1"/>
    <col min="10241" max="10241" width="19.5" style="339" customWidth="1"/>
    <col min="10242" max="10242" width="20.1272727272727" style="339" customWidth="1"/>
    <col min="10243" max="10243" width="23.2545454545455" style="339" customWidth="1"/>
    <col min="10244" max="10495" width="9" style="339"/>
    <col min="10496" max="10496" width="20.1272727272727" style="339" customWidth="1"/>
    <col min="10497" max="10497" width="19.5" style="339" customWidth="1"/>
    <col min="10498" max="10498" width="20.1272727272727" style="339" customWidth="1"/>
    <col min="10499" max="10499" width="23.2545454545455" style="339" customWidth="1"/>
    <col min="10500" max="10751" width="9" style="339"/>
    <col min="10752" max="10752" width="20.1272727272727" style="339" customWidth="1"/>
    <col min="10753" max="10753" width="19.5" style="339" customWidth="1"/>
    <col min="10754" max="10754" width="20.1272727272727" style="339" customWidth="1"/>
    <col min="10755" max="10755" width="23.2545454545455" style="339" customWidth="1"/>
    <col min="10756" max="11007" width="9" style="339"/>
    <col min="11008" max="11008" width="20.1272727272727" style="339" customWidth="1"/>
    <col min="11009" max="11009" width="19.5" style="339" customWidth="1"/>
    <col min="11010" max="11010" width="20.1272727272727" style="339" customWidth="1"/>
    <col min="11011" max="11011" width="23.2545454545455" style="339" customWidth="1"/>
    <col min="11012" max="11263" width="9" style="339"/>
    <col min="11264" max="11264" width="20.1272727272727" style="339" customWidth="1"/>
    <col min="11265" max="11265" width="19.5" style="339" customWidth="1"/>
    <col min="11266" max="11266" width="20.1272727272727" style="339" customWidth="1"/>
    <col min="11267" max="11267" width="23.2545454545455" style="339" customWidth="1"/>
    <col min="11268" max="11519" width="9" style="339"/>
    <col min="11520" max="11520" width="20.1272727272727" style="339" customWidth="1"/>
    <col min="11521" max="11521" width="19.5" style="339" customWidth="1"/>
    <col min="11522" max="11522" width="20.1272727272727" style="339" customWidth="1"/>
    <col min="11523" max="11523" width="23.2545454545455" style="339" customWidth="1"/>
    <col min="11524" max="11775" width="9" style="339"/>
    <col min="11776" max="11776" width="20.1272727272727" style="339" customWidth="1"/>
    <col min="11777" max="11777" width="19.5" style="339" customWidth="1"/>
    <col min="11778" max="11778" width="20.1272727272727" style="339" customWidth="1"/>
    <col min="11779" max="11779" width="23.2545454545455" style="339" customWidth="1"/>
    <col min="11780" max="12031" width="9" style="339"/>
    <col min="12032" max="12032" width="20.1272727272727" style="339" customWidth="1"/>
    <col min="12033" max="12033" width="19.5" style="339" customWidth="1"/>
    <col min="12034" max="12034" width="20.1272727272727" style="339" customWidth="1"/>
    <col min="12035" max="12035" width="23.2545454545455" style="339" customWidth="1"/>
    <col min="12036" max="12287" width="9" style="339"/>
    <col min="12288" max="12288" width="20.1272727272727" style="339" customWidth="1"/>
    <col min="12289" max="12289" width="19.5" style="339" customWidth="1"/>
    <col min="12290" max="12290" width="20.1272727272727" style="339" customWidth="1"/>
    <col min="12291" max="12291" width="23.2545454545455" style="339" customWidth="1"/>
    <col min="12292" max="12543" width="9" style="339"/>
    <col min="12544" max="12544" width="20.1272727272727" style="339" customWidth="1"/>
    <col min="12545" max="12545" width="19.5" style="339" customWidth="1"/>
    <col min="12546" max="12546" width="20.1272727272727" style="339" customWidth="1"/>
    <col min="12547" max="12547" width="23.2545454545455" style="339" customWidth="1"/>
    <col min="12548" max="12799" width="9" style="339"/>
    <col min="12800" max="12800" width="20.1272727272727" style="339" customWidth="1"/>
    <col min="12801" max="12801" width="19.5" style="339" customWidth="1"/>
    <col min="12802" max="12802" width="20.1272727272727" style="339" customWidth="1"/>
    <col min="12803" max="12803" width="23.2545454545455" style="339" customWidth="1"/>
    <col min="12804" max="13055" width="9" style="339"/>
    <col min="13056" max="13056" width="20.1272727272727" style="339" customWidth="1"/>
    <col min="13057" max="13057" width="19.5" style="339" customWidth="1"/>
    <col min="13058" max="13058" width="20.1272727272727" style="339" customWidth="1"/>
    <col min="13059" max="13059" width="23.2545454545455" style="339" customWidth="1"/>
    <col min="13060" max="13311" width="9" style="339"/>
    <col min="13312" max="13312" width="20.1272727272727" style="339" customWidth="1"/>
    <col min="13313" max="13313" width="19.5" style="339" customWidth="1"/>
    <col min="13314" max="13314" width="20.1272727272727" style="339" customWidth="1"/>
    <col min="13315" max="13315" width="23.2545454545455" style="339" customWidth="1"/>
    <col min="13316" max="13567" width="9" style="339"/>
    <col min="13568" max="13568" width="20.1272727272727" style="339" customWidth="1"/>
    <col min="13569" max="13569" width="19.5" style="339" customWidth="1"/>
    <col min="13570" max="13570" width="20.1272727272727" style="339" customWidth="1"/>
    <col min="13571" max="13571" width="23.2545454545455" style="339" customWidth="1"/>
    <col min="13572" max="13823" width="9" style="339"/>
    <col min="13824" max="13824" width="20.1272727272727" style="339" customWidth="1"/>
    <col min="13825" max="13825" width="19.5" style="339" customWidth="1"/>
    <col min="13826" max="13826" width="20.1272727272727" style="339" customWidth="1"/>
    <col min="13827" max="13827" width="23.2545454545455" style="339" customWidth="1"/>
    <col min="13828" max="14079" width="9" style="339"/>
    <col min="14080" max="14080" width="20.1272727272727" style="339" customWidth="1"/>
    <col min="14081" max="14081" width="19.5" style="339" customWidth="1"/>
    <col min="14082" max="14082" width="20.1272727272727" style="339" customWidth="1"/>
    <col min="14083" max="14083" width="23.2545454545455" style="339" customWidth="1"/>
    <col min="14084" max="14335" width="9" style="339"/>
    <col min="14336" max="14336" width="20.1272727272727" style="339" customWidth="1"/>
    <col min="14337" max="14337" width="19.5" style="339" customWidth="1"/>
    <col min="14338" max="14338" width="20.1272727272727" style="339" customWidth="1"/>
    <col min="14339" max="14339" width="23.2545454545455" style="339" customWidth="1"/>
    <col min="14340" max="14591" width="9" style="339"/>
    <col min="14592" max="14592" width="20.1272727272727" style="339" customWidth="1"/>
    <col min="14593" max="14593" width="19.5" style="339" customWidth="1"/>
    <col min="14594" max="14594" width="20.1272727272727" style="339" customWidth="1"/>
    <col min="14595" max="14595" width="23.2545454545455" style="339" customWidth="1"/>
    <col min="14596" max="14847" width="9" style="339"/>
    <col min="14848" max="14848" width="20.1272727272727" style="339" customWidth="1"/>
    <col min="14849" max="14849" width="19.5" style="339" customWidth="1"/>
    <col min="14850" max="14850" width="20.1272727272727" style="339" customWidth="1"/>
    <col min="14851" max="14851" width="23.2545454545455" style="339" customWidth="1"/>
    <col min="14852" max="15103" width="9" style="339"/>
    <col min="15104" max="15104" width="20.1272727272727" style="339" customWidth="1"/>
    <col min="15105" max="15105" width="19.5" style="339" customWidth="1"/>
    <col min="15106" max="15106" width="20.1272727272727" style="339" customWidth="1"/>
    <col min="15107" max="15107" width="23.2545454545455" style="339" customWidth="1"/>
    <col min="15108" max="15359" width="9" style="339"/>
    <col min="15360" max="15360" width="20.1272727272727" style="339" customWidth="1"/>
    <col min="15361" max="15361" width="19.5" style="339" customWidth="1"/>
    <col min="15362" max="15362" width="20.1272727272727" style="339" customWidth="1"/>
    <col min="15363" max="15363" width="23.2545454545455" style="339" customWidth="1"/>
    <col min="15364" max="15615" width="9" style="339"/>
    <col min="15616" max="15616" width="20.1272727272727" style="339" customWidth="1"/>
    <col min="15617" max="15617" width="19.5" style="339" customWidth="1"/>
    <col min="15618" max="15618" width="20.1272727272727" style="339" customWidth="1"/>
    <col min="15619" max="15619" width="23.2545454545455" style="339" customWidth="1"/>
    <col min="15620" max="15871" width="9" style="339"/>
    <col min="15872" max="15872" width="20.1272727272727" style="339" customWidth="1"/>
    <col min="15873" max="15873" width="19.5" style="339" customWidth="1"/>
    <col min="15874" max="15874" width="20.1272727272727" style="339" customWidth="1"/>
    <col min="15875" max="15875" width="23.2545454545455" style="339" customWidth="1"/>
    <col min="15876" max="16127" width="9" style="339"/>
    <col min="16128" max="16128" width="20.1272727272727" style="339" customWidth="1"/>
    <col min="16129" max="16129" width="19.5" style="339" customWidth="1"/>
    <col min="16130" max="16130" width="20.1272727272727" style="339" customWidth="1"/>
    <col min="16131" max="16131" width="23.2545454545455" style="339" customWidth="1"/>
    <col min="16132" max="16384" width="9" style="339"/>
  </cols>
  <sheetData>
    <row r="1" ht="21" customHeight="1" spans="1:4">
      <c r="A1" s="341" t="s">
        <v>63</v>
      </c>
      <c r="B1" s="341"/>
      <c r="C1" s="342"/>
      <c r="D1" s="343"/>
    </row>
    <row r="2" ht="17.1" customHeight="1" spans="1:4">
      <c r="A2" s="344" t="s">
        <v>64</v>
      </c>
      <c r="B2" s="344"/>
      <c r="C2" s="344"/>
      <c r="D2" s="344"/>
    </row>
    <row r="3" ht="27.95" customHeight="1" spans="1:4">
      <c r="A3" s="345" t="s">
        <v>65</v>
      </c>
      <c r="B3" s="346" t="s">
        <v>66</v>
      </c>
      <c r="C3" s="347" t="s">
        <v>67</v>
      </c>
      <c r="D3" s="348">
        <v>45408</v>
      </c>
    </row>
    <row r="4" ht="27.95" customHeight="1" spans="1:4">
      <c r="A4" s="345" t="s">
        <v>68</v>
      </c>
      <c r="B4" s="349">
        <v>101253</v>
      </c>
      <c r="C4" s="347" t="s">
        <v>69</v>
      </c>
      <c r="D4" s="128" t="s">
        <v>70</v>
      </c>
    </row>
    <row r="5" ht="27.95" customHeight="1" spans="1:4">
      <c r="A5" s="345" t="s">
        <v>71</v>
      </c>
      <c r="B5" s="350" t="s">
        <v>72</v>
      </c>
      <c r="C5" s="347" t="s">
        <v>73</v>
      </c>
      <c r="D5" s="128" t="s">
        <v>74</v>
      </c>
    </row>
    <row r="6" ht="27.95" customHeight="1" spans="1:4">
      <c r="A6" s="345" t="s">
        <v>75</v>
      </c>
      <c r="B6" s="350" t="s">
        <v>76</v>
      </c>
      <c r="C6" s="347" t="s">
        <v>77</v>
      </c>
      <c r="D6" s="351" t="s">
        <v>78</v>
      </c>
    </row>
    <row r="7" ht="27.95" customHeight="1" spans="1:4">
      <c r="A7" s="345" t="s">
        <v>79</v>
      </c>
      <c r="B7" s="351" t="s">
        <v>80</v>
      </c>
      <c r="C7" s="347" t="s">
        <v>81</v>
      </c>
      <c r="D7" s="351" t="s">
        <v>80</v>
      </c>
    </row>
    <row r="8" ht="15" spans="1:4">
      <c r="A8" s="345" t="s">
        <v>2</v>
      </c>
      <c r="B8" s="345" t="s">
        <v>3</v>
      </c>
      <c r="C8" s="347" t="s">
        <v>82</v>
      </c>
      <c r="D8" s="345" t="s">
        <v>83</v>
      </c>
    </row>
    <row r="9" ht="15" spans="1:4">
      <c r="A9" s="352" t="s">
        <v>5</v>
      </c>
      <c r="B9" s="353" t="s">
        <v>6</v>
      </c>
      <c r="C9" s="354">
        <f>原辅材料明细!S508</f>
        <v>340.565084060291</v>
      </c>
      <c r="D9" s="355">
        <f>IFERROR(C9/C25,"")</f>
        <v>0.119040254013065</v>
      </c>
    </row>
    <row r="10" ht="15" spans="1:8">
      <c r="A10" s="352"/>
      <c r="B10" s="353" t="s">
        <v>8</v>
      </c>
      <c r="C10" s="354">
        <f>外购外协件明细!L713</f>
        <v>1941.1058</v>
      </c>
      <c r="D10" s="355">
        <f>IFERROR(C10/C25,"")</f>
        <v>0.6784891884493</v>
      </c>
      <c r="H10" s="356"/>
    </row>
    <row r="11" ht="15" spans="1:4">
      <c r="A11" s="352"/>
      <c r="B11" s="353" t="s">
        <v>10</v>
      </c>
      <c r="C11" s="354">
        <f>加工明细!K305</f>
        <v>150.86</v>
      </c>
      <c r="D11" s="355">
        <f>IFERROR(C11/C25,"")</f>
        <v>0.0527312210233267</v>
      </c>
    </row>
    <row r="12" ht="15" spans="1:4">
      <c r="A12" s="352"/>
      <c r="B12" s="353" t="s">
        <v>12</v>
      </c>
      <c r="C12" s="354">
        <f>加工明细!O305</f>
        <v>17.7375333333333</v>
      </c>
      <c r="D12" s="355">
        <f>IFERROR(C12/C25,"")</f>
        <v>0.0061999323253919</v>
      </c>
    </row>
    <row r="13" ht="15" spans="1:4">
      <c r="A13" s="352"/>
      <c r="B13" s="353" t="s">
        <v>13</v>
      </c>
      <c r="C13" s="354">
        <f>加工明细!S305</f>
        <v>13.8711441795</v>
      </c>
      <c r="D13" s="355">
        <f>IFERROR(C13/C25,"")</f>
        <v>0.00484848448611723</v>
      </c>
    </row>
    <row r="14" ht="15" spans="1:4">
      <c r="A14" s="352"/>
      <c r="B14" s="357" t="s">
        <v>14</v>
      </c>
      <c r="C14" s="354">
        <f>IFERROR(B32/(B28-D28-B32-B33-B34-B35)*(C11+C12+C13),"")</f>
        <v>12.4506874814529</v>
      </c>
      <c r="D14" s="355">
        <f>IFERROR(C14/C25,"")</f>
        <v>0.00435198166165227</v>
      </c>
    </row>
    <row r="15" ht="15" spans="1:4">
      <c r="A15" s="352"/>
      <c r="B15" s="353" t="s">
        <v>16</v>
      </c>
      <c r="C15" s="354">
        <f>工装模具刀具明细!N307</f>
        <v>40.9</v>
      </c>
      <c r="D15" s="355">
        <f>IFERROR(C15/C25,"")</f>
        <v>0.0142960820618723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2517.49024905458</v>
      </c>
      <c r="D17" s="355">
        <f>IFERROR(C17/C25,"")</f>
        <v>0.879957144020726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86.4843160042844</v>
      </c>
      <c r="D18" s="355">
        <f>IFERROR(C18/C25,"")</f>
        <v>0.0302295080357494</v>
      </c>
    </row>
    <row r="19" ht="15" spans="1:4">
      <c r="A19" s="352"/>
      <c r="B19" s="362" t="s">
        <v>25</v>
      </c>
      <c r="C19" s="360">
        <f>IFERROR(B34/(B28-D28-B33-B34-B35)*C17,"")</f>
        <v>31.5398688993825</v>
      </c>
      <c r="D19" s="355">
        <f>IFERROR(C19/C25,"")</f>
        <v>0.0110243656236251</v>
      </c>
    </row>
    <row r="20" ht="15" spans="1:4">
      <c r="A20" s="352"/>
      <c r="B20" s="363" t="s">
        <v>27</v>
      </c>
      <c r="C20" s="360">
        <f>IFERROR(B35/(B28-D28-B33-B34-B35)*C17,"")</f>
        <v>62.6622852957317</v>
      </c>
      <c r="D20" s="355">
        <f>IFERROR(C20/C25,"")</f>
        <v>0.0219028159602014</v>
      </c>
    </row>
    <row r="21" ht="15" spans="1:4">
      <c r="A21" s="362" t="s">
        <v>85</v>
      </c>
      <c r="B21" s="362"/>
      <c r="C21" s="360">
        <f>SUM(C18:C20)</f>
        <v>180.686470199399</v>
      </c>
      <c r="D21" s="355">
        <f>IFERROR(C21/C25,"")</f>
        <v>0.0631566896195759</v>
      </c>
    </row>
    <row r="22" ht="15" spans="1:4">
      <c r="A22" s="362" t="s">
        <v>31</v>
      </c>
      <c r="B22" s="362"/>
      <c r="C22" s="360">
        <f>C17*5%</f>
        <v>125.874512452729</v>
      </c>
      <c r="D22" s="355">
        <f>IFERROR(C22/C25,"")</f>
        <v>0.0439978572010363</v>
      </c>
    </row>
    <row r="23" ht="15" spans="1:7">
      <c r="A23" s="362" t="s">
        <v>33</v>
      </c>
      <c r="B23" s="362"/>
      <c r="C23" s="360">
        <f>包装明细!R26</f>
        <v>7.32</v>
      </c>
      <c r="D23" s="355">
        <f>IFERROR(C23/C25,"")</f>
        <v>0.00255861419787055</v>
      </c>
      <c r="G23" s="340"/>
    </row>
    <row r="24" ht="15" spans="1:4">
      <c r="A24" s="362" t="s">
        <v>35</v>
      </c>
      <c r="B24" s="362"/>
      <c r="C24" s="360">
        <f>运输明细!J16</f>
        <v>29.5524691358025</v>
      </c>
      <c r="D24" s="355">
        <f>IFERROR(C24/C25,"")</f>
        <v>0.0103296949607917</v>
      </c>
    </row>
    <row r="25" ht="15" spans="1:5">
      <c r="A25" s="362" t="s">
        <v>37</v>
      </c>
      <c r="B25" s="362"/>
      <c r="C25" s="364">
        <f>IFERROR(C17+C21+C22+C23+C24,"")</f>
        <v>2860.92370084251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/>
      </c>
    </row>
    <row r="26" ht="15" spans="1:4">
      <c r="A26" s="345" t="s">
        <v>86</v>
      </c>
      <c r="B26" s="345"/>
      <c r="C26" s="347"/>
      <c r="D26" s="345"/>
    </row>
    <row r="27" ht="15" spans="1:4">
      <c r="A27" s="345" t="s">
        <v>2</v>
      </c>
      <c r="B27" s="345" t="s">
        <v>87</v>
      </c>
      <c r="C27" s="347" t="s">
        <v>2</v>
      </c>
      <c r="D27" s="345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1460.56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532.65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1058.25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ontainsBlanks" dxfId="0" priority="2">
      <formula>LEN(TRIM(B7))=0</formula>
    </cfRule>
    <cfRule type="cellIs" dxfId="1" priority="4" operator="lessThan">
      <formula>$C$25-0.01</formula>
    </cfRule>
  </conditionalFormatting>
  <conditionalFormatting sqref="D7">
    <cfRule type="containsBlanks" dxfId="0" priority="1">
      <formula>LEN(TRIM(D7))=0</formula>
    </cfRule>
    <cfRule type="cellIs" dxfId="1" priority="3" operator="lessThan">
      <formula>$C$25-0.01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topLeftCell="A53" workbookViewId="0">
      <selection activeCell="K66" sqref="K66"/>
    </sheetView>
  </sheetViews>
  <sheetFormatPr defaultColWidth="9" defaultRowHeight="14"/>
  <cols>
    <col min="1" max="1" width="5" style="283" customWidth="1"/>
    <col min="2" max="2" width="14.1272727272727" style="283" customWidth="1"/>
    <col min="3" max="3" width="13.6272727272727" style="283" customWidth="1"/>
    <col min="4" max="4" width="10.7545454545455" style="283" customWidth="1"/>
    <col min="5" max="5" width="12.6272727272727" style="206" customWidth="1"/>
    <col min="6" max="6" width="7.87272727272727" style="283" customWidth="1"/>
    <col min="7" max="7" width="12.6272727272727" style="283" customWidth="1"/>
    <col min="8" max="8" width="10.2545454545455" style="283" customWidth="1"/>
    <col min="9" max="9" width="9.12727272727273" style="284" customWidth="1"/>
    <col min="10" max="10" width="5.87272727272727" style="283" customWidth="1"/>
    <col min="11" max="13" width="8.62727272727273" style="284" customWidth="1"/>
    <col min="14" max="14" width="12.6272727272727" style="283" customWidth="1"/>
    <col min="15" max="15" width="10.6272727272727" style="283" customWidth="1"/>
    <col min="16" max="17" width="10.6272727272727" style="284" customWidth="1"/>
    <col min="18" max="18" width="12.6272727272727" style="284" customWidth="1"/>
    <col min="19" max="19" width="10.6272727272727" style="284" customWidth="1"/>
    <col min="20" max="20" width="7.37272727272727" style="283" customWidth="1"/>
    <col min="21" max="21" width="25.2545454545455" style="283" customWidth="1"/>
    <col min="22" max="16384" width="9" style="283"/>
  </cols>
  <sheetData>
    <row r="1" ht="24.95" customHeight="1" spans="1:22">
      <c r="A1" s="208" t="s">
        <v>105</v>
      </c>
      <c r="B1" s="208"/>
      <c r="C1" s="208"/>
      <c r="D1" s="208"/>
      <c r="E1" s="208"/>
      <c r="F1" s="208"/>
      <c r="G1" s="208"/>
      <c r="H1" s="208"/>
      <c r="I1" s="298"/>
      <c r="J1" s="208"/>
      <c r="K1" s="298"/>
      <c r="L1" s="298"/>
      <c r="M1" s="298"/>
      <c r="N1" s="208"/>
      <c r="O1" s="208"/>
      <c r="P1" s="298"/>
      <c r="Q1" s="298"/>
      <c r="R1" s="298"/>
      <c r="S1" s="298"/>
      <c r="T1" s="208"/>
      <c r="V1" s="311"/>
    </row>
    <row r="2" ht="18" customHeight="1" spans="1:21">
      <c r="A2" s="285" t="s">
        <v>1</v>
      </c>
      <c r="B2" s="286" t="s">
        <v>106</v>
      </c>
      <c r="C2" s="287"/>
      <c r="D2" s="287"/>
      <c r="E2" s="287"/>
      <c r="F2" s="287"/>
      <c r="G2" s="287"/>
      <c r="H2" s="287"/>
      <c r="I2" s="299"/>
      <c r="J2" s="300"/>
      <c r="K2" s="301" t="s">
        <v>107</v>
      </c>
      <c r="L2" s="301"/>
      <c r="M2" s="301"/>
      <c r="N2" s="302"/>
      <c r="O2" s="302"/>
      <c r="P2" s="303" t="s">
        <v>108</v>
      </c>
      <c r="Q2" s="303"/>
      <c r="R2" s="303"/>
      <c r="S2" s="312" t="s">
        <v>109</v>
      </c>
      <c r="T2" s="313" t="s">
        <v>110</v>
      </c>
      <c r="U2" s="314" t="s">
        <v>111</v>
      </c>
    </row>
    <row r="3" ht="60" spans="1:21">
      <c r="A3" s="288"/>
      <c r="B3" s="215" t="s">
        <v>112</v>
      </c>
      <c r="C3" s="215" t="s">
        <v>113</v>
      </c>
      <c r="D3" s="215" t="s">
        <v>114</v>
      </c>
      <c r="E3" s="215" t="s">
        <v>115</v>
      </c>
      <c r="F3" s="215" t="s">
        <v>116</v>
      </c>
      <c r="G3" s="215" t="s">
        <v>117</v>
      </c>
      <c r="H3" s="215" t="s">
        <v>118</v>
      </c>
      <c r="I3" s="238" t="s">
        <v>119</v>
      </c>
      <c r="J3" s="215" t="s">
        <v>120</v>
      </c>
      <c r="K3" s="238" t="s">
        <v>121</v>
      </c>
      <c r="L3" s="238" t="s">
        <v>122</v>
      </c>
      <c r="M3" s="238" t="s">
        <v>123</v>
      </c>
      <c r="N3" s="215" t="s">
        <v>124</v>
      </c>
      <c r="O3" s="215" t="s">
        <v>125</v>
      </c>
      <c r="P3" s="238" t="s">
        <v>126</v>
      </c>
      <c r="Q3" s="238" t="s">
        <v>127</v>
      </c>
      <c r="R3" s="238" t="s">
        <v>128</v>
      </c>
      <c r="S3" s="315"/>
      <c r="T3" s="316"/>
      <c r="U3" s="314"/>
    </row>
    <row r="4" s="282" customFormat="1" ht="24" customHeight="1" spans="1:21">
      <c r="A4" s="289" t="s">
        <v>129</v>
      </c>
      <c r="B4" s="290" t="s">
        <v>130</v>
      </c>
      <c r="C4" s="290" t="s">
        <v>130</v>
      </c>
      <c r="D4" s="290" t="s">
        <v>131</v>
      </c>
      <c r="E4" s="291" t="s">
        <v>132</v>
      </c>
      <c r="F4" s="290" t="s">
        <v>133</v>
      </c>
      <c r="G4" s="290" t="s">
        <v>134</v>
      </c>
      <c r="H4" s="292">
        <v>44013</v>
      </c>
      <c r="I4" s="304">
        <v>4.9</v>
      </c>
      <c r="J4" s="305" t="s">
        <v>135</v>
      </c>
      <c r="K4" s="304">
        <v>131.52</v>
      </c>
      <c r="L4" s="304">
        <v>117.1</v>
      </c>
      <c r="M4" s="304">
        <v>45.369</v>
      </c>
      <c r="N4" s="306">
        <f t="shared" ref="N4:N7" si="0">L4/K4</f>
        <v>0.890358880778589</v>
      </c>
      <c r="O4" s="306">
        <f t="shared" ref="O4:O7" si="1">M4/L4</f>
        <v>0.387438087105038</v>
      </c>
      <c r="P4" s="304">
        <v>2</v>
      </c>
      <c r="Q4" s="304">
        <v>1.8</v>
      </c>
      <c r="R4" s="304">
        <f>P4*(K4-L4)+Q4*(L4-M4)</f>
        <v>157.9558</v>
      </c>
      <c r="S4" s="304">
        <f>I4*K4-R4</f>
        <v>486.4922</v>
      </c>
      <c r="T4" s="317"/>
      <c r="U4" s="314"/>
    </row>
    <row r="5" s="282" customFormat="1" ht="24" customHeight="1" spans="1:21">
      <c r="A5" s="289" t="s">
        <v>129</v>
      </c>
      <c r="B5" s="290" t="s">
        <v>130</v>
      </c>
      <c r="C5" s="290" t="s">
        <v>130</v>
      </c>
      <c r="D5" s="291" t="s">
        <v>136</v>
      </c>
      <c r="E5" s="291" t="s">
        <v>137</v>
      </c>
      <c r="F5" s="290" t="s">
        <v>138</v>
      </c>
      <c r="G5" s="290" t="s">
        <v>134</v>
      </c>
      <c r="H5" s="292">
        <v>44013</v>
      </c>
      <c r="I5" s="304">
        <v>2.9</v>
      </c>
      <c r="J5" s="305" t="s">
        <v>135</v>
      </c>
      <c r="K5" s="304">
        <v>30</v>
      </c>
      <c r="L5" s="304">
        <v>29</v>
      </c>
      <c r="M5" s="304">
        <v>22</v>
      </c>
      <c r="N5" s="306">
        <f t="shared" si="0"/>
        <v>0.966666666666667</v>
      </c>
      <c r="O5" s="306">
        <f t="shared" si="1"/>
        <v>0.758620689655172</v>
      </c>
      <c r="P5" s="304">
        <v>2</v>
      </c>
      <c r="Q5" s="304">
        <v>1.6</v>
      </c>
      <c r="R5" s="304">
        <f>P5*(K5-L5)+Q5*(L5-M5)</f>
        <v>13.2</v>
      </c>
      <c r="S5" s="304">
        <f>I5*K5-R5</f>
        <v>73.8</v>
      </c>
      <c r="T5" s="317"/>
      <c r="U5" s="314"/>
    </row>
    <row r="6" s="282" customFormat="1" ht="24" customHeight="1" spans="1:21">
      <c r="A6" s="289" t="s">
        <v>129</v>
      </c>
      <c r="B6" s="290" t="s">
        <v>130</v>
      </c>
      <c r="C6" s="290" t="s">
        <v>130</v>
      </c>
      <c r="D6" s="293" t="s">
        <v>139</v>
      </c>
      <c r="E6" s="294" t="s">
        <v>140</v>
      </c>
      <c r="F6" s="295" t="s">
        <v>141</v>
      </c>
      <c r="G6" s="295" t="s">
        <v>134</v>
      </c>
      <c r="H6" s="296">
        <v>44013</v>
      </c>
      <c r="I6" s="307">
        <v>6.8</v>
      </c>
      <c r="J6" s="305" t="s">
        <v>135</v>
      </c>
      <c r="K6" s="307">
        <v>3</v>
      </c>
      <c r="L6" s="307">
        <v>2.9</v>
      </c>
      <c r="M6" s="307">
        <v>2.9</v>
      </c>
      <c r="N6" s="308">
        <f t="shared" si="0"/>
        <v>0.966666666666667</v>
      </c>
      <c r="O6" s="308">
        <f t="shared" si="1"/>
        <v>1</v>
      </c>
      <c r="P6" s="307">
        <v>1.5</v>
      </c>
      <c r="Q6" s="307">
        <v>1</v>
      </c>
      <c r="R6" s="304">
        <f>P6*(K6-L6)+Q6*(L6-M6)</f>
        <v>0.15</v>
      </c>
      <c r="S6" s="304">
        <f>I6*K6-R6</f>
        <v>20.25</v>
      </c>
      <c r="T6" s="317"/>
      <c r="U6" s="314"/>
    </row>
    <row r="7" s="282" customFormat="1" ht="24" customHeight="1" spans="1:21">
      <c r="A7" s="289" t="s">
        <v>129</v>
      </c>
      <c r="B7" s="290" t="s">
        <v>130</v>
      </c>
      <c r="C7" s="290" t="s">
        <v>130</v>
      </c>
      <c r="D7" s="291" t="s">
        <v>142</v>
      </c>
      <c r="E7" s="291" t="s">
        <v>143</v>
      </c>
      <c r="F7" s="290" t="s">
        <v>144</v>
      </c>
      <c r="G7" s="295" t="s">
        <v>134</v>
      </c>
      <c r="H7" s="296">
        <v>44013</v>
      </c>
      <c r="I7" s="304">
        <v>15.2</v>
      </c>
      <c r="J7" s="309" t="s">
        <v>145</v>
      </c>
      <c r="K7" s="304">
        <v>4</v>
      </c>
      <c r="L7" s="304">
        <v>3.5</v>
      </c>
      <c r="M7" s="304">
        <v>3.5</v>
      </c>
      <c r="N7" s="306">
        <f t="shared" si="0"/>
        <v>0.875</v>
      </c>
      <c r="O7" s="306">
        <f t="shared" si="1"/>
        <v>1</v>
      </c>
      <c r="P7" s="304">
        <v>2</v>
      </c>
      <c r="Q7" s="304">
        <v>2</v>
      </c>
      <c r="R7" s="304">
        <f>P7*(K7-L7)+Q7*(L7-M7)</f>
        <v>1</v>
      </c>
      <c r="S7" s="304">
        <f>I7*K7-R7</f>
        <v>59.8</v>
      </c>
      <c r="T7" s="317"/>
      <c r="U7" s="318"/>
    </row>
    <row r="8" ht="28.5" customHeight="1" spans="1:21">
      <c r="A8" s="38">
        <v>1</v>
      </c>
      <c r="B8" s="170" t="s">
        <v>146</v>
      </c>
      <c r="C8" s="170" t="s">
        <v>147</v>
      </c>
      <c r="D8" s="127" t="s">
        <v>148</v>
      </c>
      <c r="E8" s="170" t="s">
        <v>149</v>
      </c>
      <c r="F8" s="170" t="s">
        <v>149</v>
      </c>
      <c r="G8" s="170" t="s">
        <v>149</v>
      </c>
      <c r="H8" s="297" t="s">
        <v>149</v>
      </c>
      <c r="I8" s="226">
        <v>21.5</v>
      </c>
      <c r="J8" s="257" t="s">
        <v>135</v>
      </c>
      <c r="K8" s="226">
        <v>1.6262532</v>
      </c>
      <c r="L8" s="226">
        <v>1.50579</v>
      </c>
      <c r="M8" s="226">
        <v>1.50579</v>
      </c>
      <c r="N8" s="310">
        <f>IFERROR(L8/K8,"")</f>
        <v>0.925925925925926</v>
      </c>
      <c r="O8" s="310">
        <f>IFERROR(M8/L8,"")</f>
        <v>1</v>
      </c>
      <c r="P8" s="226"/>
      <c r="Q8" s="226"/>
      <c r="R8" s="238">
        <f>P8*(K8-L8)+Q8*(L8-M8)</f>
        <v>0</v>
      </c>
      <c r="S8" s="238">
        <f>I8*K8-R8</f>
        <v>34.9644438</v>
      </c>
      <c r="T8" s="239" t="s">
        <v>149</v>
      </c>
      <c r="U8" s="319"/>
    </row>
    <row r="9" ht="28.5" customHeight="1" spans="1:21">
      <c r="A9" s="38">
        <v>2</v>
      </c>
      <c r="B9" s="170" t="s">
        <v>150</v>
      </c>
      <c r="C9" s="170" t="s">
        <v>151</v>
      </c>
      <c r="D9" s="127" t="s">
        <v>152</v>
      </c>
      <c r="E9" s="170" t="s">
        <v>149</v>
      </c>
      <c r="F9" s="170" t="s">
        <v>149</v>
      </c>
      <c r="G9" s="170" t="s">
        <v>149</v>
      </c>
      <c r="H9" s="297" t="s">
        <v>149</v>
      </c>
      <c r="I9" s="226">
        <v>19.03</v>
      </c>
      <c r="J9" s="257" t="s">
        <v>135</v>
      </c>
      <c r="K9" s="226">
        <v>0.10959696</v>
      </c>
      <c r="L9" s="226">
        <v>0.107448</v>
      </c>
      <c r="M9" s="226">
        <v>0.107448</v>
      </c>
      <c r="N9" s="310">
        <f t="shared" ref="N9:N40" si="2">IFERROR(L9/K9,"")</f>
        <v>0.980392156862745</v>
      </c>
      <c r="O9" s="310">
        <f t="shared" ref="O9:O40" si="3">IFERROR(M9/L9,"")</f>
        <v>1</v>
      </c>
      <c r="P9" s="226"/>
      <c r="Q9" s="226"/>
      <c r="R9" s="238">
        <f t="shared" ref="R9:R40" si="4">P9*(K9-L9)+Q9*(L9-M9)</f>
        <v>0</v>
      </c>
      <c r="S9" s="238">
        <f t="shared" ref="S9:S40" si="5">I9*K9-R9</f>
        <v>2.0856301488</v>
      </c>
      <c r="T9" s="239" t="s">
        <v>153</v>
      </c>
      <c r="U9" s="262" t="s">
        <v>154</v>
      </c>
    </row>
    <row r="10" ht="28.5" customHeight="1" spans="1:21">
      <c r="A10" s="38">
        <v>3</v>
      </c>
      <c r="B10" s="170" t="s">
        <v>155</v>
      </c>
      <c r="C10" s="170" t="s">
        <v>156</v>
      </c>
      <c r="D10" s="127" t="s">
        <v>152</v>
      </c>
      <c r="E10" s="170" t="s">
        <v>149</v>
      </c>
      <c r="F10" s="170" t="s">
        <v>149</v>
      </c>
      <c r="G10" s="170" t="s">
        <v>149</v>
      </c>
      <c r="H10" s="297" t="s">
        <v>149</v>
      </c>
      <c r="I10" s="226">
        <v>19.03</v>
      </c>
      <c r="J10" s="257" t="s">
        <v>135</v>
      </c>
      <c r="K10" s="226">
        <v>0.15044898</v>
      </c>
      <c r="L10" s="226">
        <v>0.147499</v>
      </c>
      <c r="M10" s="226">
        <v>0.147499</v>
      </c>
      <c r="N10" s="310">
        <f t="shared" si="2"/>
        <v>0.980392156862745</v>
      </c>
      <c r="O10" s="310">
        <f t="shared" si="3"/>
        <v>1</v>
      </c>
      <c r="P10" s="226"/>
      <c r="Q10" s="226"/>
      <c r="R10" s="238">
        <f t="shared" si="4"/>
        <v>0</v>
      </c>
      <c r="S10" s="238">
        <f t="shared" si="5"/>
        <v>2.8630440894</v>
      </c>
      <c r="T10" s="239" t="s">
        <v>153</v>
      </c>
      <c r="U10" s="262"/>
    </row>
    <row r="11" ht="28.5" customHeight="1" spans="1:20">
      <c r="A11" s="38">
        <v>4</v>
      </c>
      <c r="B11" s="170" t="s">
        <v>157</v>
      </c>
      <c r="C11" s="170" t="s">
        <v>158</v>
      </c>
      <c r="D11" s="127" t="s">
        <v>152</v>
      </c>
      <c r="E11" s="170" t="s">
        <v>149</v>
      </c>
      <c r="F11" s="170" t="s">
        <v>149</v>
      </c>
      <c r="G11" s="170" t="s">
        <v>149</v>
      </c>
      <c r="H11" s="297" t="s">
        <v>149</v>
      </c>
      <c r="I11" s="226">
        <v>19.03</v>
      </c>
      <c r="J11" s="257" t="s">
        <v>135</v>
      </c>
      <c r="K11" s="226">
        <v>0.0240669</v>
      </c>
      <c r="L11" s="226">
        <v>0.023595</v>
      </c>
      <c r="M11" s="226">
        <v>0.023595</v>
      </c>
      <c r="N11" s="310">
        <f t="shared" si="2"/>
        <v>0.980392156862745</v>
      </c>
      <c r="O11" s="310">
        <f t="shared" si="3"/>
        <v>1</v>
      </c>
      <c r="P11" s="226"/>
      <c r="Q11" s="226"/>
      <c r="R11" s="238">
        <f t="shared" si="4"/>
        <v>0</v>
      </c>
      <c r="S11" s="238">
        <f t="shared" si="5"/>
        <v>0.457993107</v>
      </c>
      <c r="T11" s="239" t="s">
        <v>153</v>
      </c>
    </row>
    <row r="12" ht="28.5" customHeight="1" spans="1:20">
      <c r="A12" s="38">
        <v>5</v>
      </c>
      <c r="B12" s="170" t="s">
        <v>159</v>
      </c>
      <c r="C12" s="170" t="s">
        <v>160</v>
      </c>
      <c r="D12" s="127" t="s">
        <v>152</v>
      </c>
      <c r="E12" s="170" t="s">
        <v>149</v>
      </c>
      <c r="F12" s="170" t="s">
        <v>149</v>
      </c>
      <c r="G12" s="170" t="s">
        <v>149</v>
      </c>
      <c r="H12" s="297" t="s">
        <v>149</v>
      </c>
      <c r="I12" s="226">
        <v>19.03</v>
      </c>
      <c r="J12" s="257" t="s">
        <v>135</v>
      </c>
      <c r="K12" s="226">
        <v>0.01394646</v>
      </c>
      <c r="L12" s="226">
        <v>0.013673</v>
      </c>
      <c r="M12" s="226">
        <v>0.013673</v>
      </c>
      <c r="N12" s="310">
        <f t="shared" si="2"/>
        <v>0.980392156862745</v>
      </c>
      <c r="O12" s="310">
        <f t="shared" si="3"/>
        <v>1</v>
      </c>
      <c r="P12" s="226"/>
      <c r="Q12" s="226"/>
      <c r="R12" s="238">
        <f t="shared" si="4"/>
        <v>0</v>
      </c>
      <c r="S12" s="238">
        <f t="shared" si="5"/>
        <v>0.2654011338</v>
      </c>
      <c r="T12" s="239" t="s">
        <v>153</v>
      </c>
    </row>
    <row r="13" ht="28.5" customHeight="1" spans="1:20">
      <c r="A13" s="38">
        <v>6</v>
      </c>
      <c r="B13" s="170" t="s">
        <v>161</v>
      </c>
      <c r="C13" s="170" t="s">
        <v>162</v>
      </c>
      <c r="D13" s="127" t="s">
        <v>163</v>
      </c>
      <c r="E13" s="170" t="s">
        <v>149</v>
      </c>
      <c r="F13" s="170" t="s">
        <v>149</v>
      </c>
      <c r="G13" s="170" t="s">
        <v>149</v>
      </c>
      <c r="H13" s="297" t="s">
        <v>149</v>
      </c>
      <c r="I13" s="226">
        <v>10.88</v>
      </c>
      <c r="J13" s="257" t="s">
        <v>135</v>
      </c>
      <c r="K13" s="226">
        <v>0.01888326</v>
      </c>
      <c r="L13" s="226">
        <v>0.018513</v>
      </c>
      <c r="M13" s="226">
        <v>0.018513</v>
      </c>
      <c r="N13" s="310">
        <f t="shared" si="2"/>
        <v>0.980392156862745</v>
      </c>
      <c r="O13" s="310">
        <f t="shared" si="3"/>
        <v>1</v>
      </c>
      <c r="P13" s="226"/>
      <c r="Q13" s="226"/>
      <c r="R13" s="238">
        <f t="shared" si="4"/>
        <v>0</v>
      </c>
      <c r="S13" s="238">
        <f t="shared" si="5"/>
        <v>0.2054498688</v>
      </c>
      <c r="T13" s="239" t="s">
        <v>164</v>
      </c>
    </row>
    <row r="14" ht="28.5" customHeight="1" spans="1:20">
      <c r="A14" s="38">
        <v>7</v>
      </c>
      <c r="B14" s="170" t="s">
        <v>165</v>
      </c>
      <c r="C14" s="170" t="s">
        <v>166</v>
      </c>
      <c r="D14" s="127" t="s">
        <v>163</v>
      </c>
      <c r="E14" s="170" t="s">
        <v>149</v>
      </c>
      <c r="F14" s="170" t="s">
        <v>149</v>
      </c>
      <c r="G14" s="170" t="s">
        <v>149</v>
      </c>
      <c r="H14" s="297" t="s">
        <v>149</v>
      </c>
      <c r="I14" s="226">
        <v>10.88</v>
      </c>
      <c r="J14" s="257" t="s">
        <v>135</v>
      </c>
      <c r="K14" s="226">
        <v>0.03468102</v>
      </c>
      <c r="L14" s="226">
        <v>0.034001</v>
      </c>
      <c r="M14" s="226">
        <v>0.034001</v>
      </c>
      <c r="N14" s="310">
        <f t="shared" si="2"/>
        <v>0.980392156862745</v>
      </c>
      <c r="O14" s="310">
        <f t="shared" si="3"/>
        <v>1</v>
      </c>
      <c r="P14" s="226"/>
      <c r="Q14" s="226"/>
      <c r="R14" s="238">
        <f t="shared" si="4"/>
        <v>0</v>
      </c>
      <c r="S14" s="238">
        <f t="shared" si="5"/>
        <v>0.3773294976</v>
      </c>
      <c r="T14" s="239" t="s">
        <v>164</v>
      </c>
    </row>
    <row r="15" ht="28.5" customHeight="1" spans="1:20">
      <c r="A15" s="38">
        <v>8</v>
      </c>
      <c r="B15" s="170" t="s">
        <v>167</v>
      </c>
      <c r="C15" s="170" t="s">
        <v>168</v>
      </c>
      <c r="D15" s="127" t="s">
        <v>169</v>
      </c>
      <c r="E15" s="170" t="s">
        <v>149</v>
      </c>
      <c r="F15" s="170" t="s">
        <v>149</v>
      </c>
      <c r="G15" s="170" t="s">
        <v>149</v>
      </c>
      <c r="H15" s="297" t="s">
        <v>149</v>
      </c>
      <c r="I15" s="226">
        <v>10.3</v>
      </c>
      <c r="J15" s="257" t="s">
        <v>135</v>
      </c>
      <c r="K15" s="226">
        <v>0.58266582</v>
      </c>
      <c r="L15" s="226">
        <v>0.571241</v>
      </c>
      <c r="M15" s="226">
        <v>0.571241</v>
      </c>
      <c r="N15" s="310">
        <f t="shared" si="2"/>
        <v>0.980392156862745</v>
      </c>
      <c r="O15" s="310">
        <f t="shared" si="3"/>
        <v>1</v>
      </c>
      <c r="P15" s="226"/>
      <c r="Q15" s="226"/>
      <c r="R15" s="238">
        <f t="shared" si="4"/>
        <v>0</v>
      </c>
      <c r="S15" s="238">
        <f t="shared" si="5"/>
        <v>6.001457946</v>
      </c>
      <c r="T15" s="239" t="s">
        <v>170</v>
      </c>
    </row>
    <row r="16" ht="28.5" customHeight="1" spans="1:20">
      <c r="A16" s="38">
        <v>9</v>
      </c>
      <c r="B16" s="170" t="s">
        <v>171</v>
      </c>
      <c r="C16" s="170" t="s">
        <v>172</v>
      </c>
      <c r="D16" s="127" t="s">
        <v>173</v>
      </c>
      <c r="E16" s="170" t="s">
        <v>149</v>
      </c>
      <c r="F16" s="170" t="s">
        <v>149</v>
      </c>
      <c r="G16" s="170" t="s">
        <v>149</v>
      </c>
      <c r="H16" s="297" t="s">
        <v>149</v>
      </c>
      <c r="I16" s="226">
        <v>6.37168</v>
      </c>
      <c r="J16" s="257" t="s">
        <v>135</v>
      </c>
      <c r="K16" s="226">
        <v>1.2231648</v>
      </c>
      <c r="L16" s="226">
        <v>1.21242</v>
      </c>
      <c r="M16" s="226">
        <v>1.21242</v>
      </c>
      <c r="N16" s="310">
        <f t="shared" si="2"/>
        <v>0.991215574548908</v>
      </c>
      <c r="O16" s="310">
        <f t="shared" si="3"/>
        <v>1</v>
      </c>
      <c r="P16" s="226"/>
      <c r="Q16" s="226"/>
      <c r="R16" s="238">
        <f t="shared" si="4"/>
        <v>0</v>
      </c>
      <c r="S16" s="238">
        <f t="shared" si="5"/>
        <v>7.793614692864</v>
      </c>
      <c r="T16" s="239" t="s">
        <v>174</v>
      </c>
    </row>
    <row r="17" ht="28.5" customHeight="1" spans="1:20">
      <c r="A17" s="38">
        <v>10</v>
      </c>
      <c r="B17" s="170" t="s">
        <v>175</v>
      </c>
      <c r="C17" s="170" t="s">
        <v>176</v>
      </c>
      <c r="D17" s="127" t="s">
        <v>177</v>
      </c>
      <c r="E17" s="170" t="s">
        <v>149</v>
      </c>
      <c r="F17" s="170" t="s">
        <v>149</v>
      </c>
      <c r="G17" s="170" t="s">
        <v>149</v>
      </c>
      <c r="H17" s="297" t="s">
        <v>149</v>
      </c>
      <c r="I17" s="226">
        <v>4.74286</v>
      </c>
      <c r="J17" s="257" t="s">
        <v>135</v>
      </c>
      <c r="K17" s="226">
        <v>0.4022766</v>
      </c>
      <c r="L17" s="226">
        <v>0.39204</v>
      </c>
      <c r="M17" s="226">
        <v>0.39204</v>
      </c>
      <c r="N17" s="310">
        <f t="shared" si="2"/>
        <v>0.974553329723877</v>
      </c>
      <c r="O17" s="310">
        <f t="shared" si="3"/>
        <v>1</v>
      </c>
      <c r="P17" s="226"/>
      <c r="Q17" s="226"/>
      <c r="R17" s="238">
        <f t="shared" si="4"/>
        <v>0</v>
      </c>
      <c r="S17" s="238">
        <f t="shared" si="5"/>
        <v>1.907941595076</v>
      </c>
      <c r="T17" s="239" t="s">
        <v>178</v>
      </c>
    </row>
    <row r="18" ht="28.5" customHeight="1" spans="1:20">
      <c r="A18" s="38">
        <v>11</v>
      </c>
      <c r="B18" s="170" t="s">
        <v>179</v>
      </c>
      <c r="C18" s="170" t="s">
        <v>180</v>
      </c>
      <c r="D18" s="127" t="s">
        <v>173</v>
      </c>
      <c r="E18" s="170" t="s">
        <v>149</v>
      </c>
      <c r="F18" s="170" t="s">
        <v>149</v>
      </c>
      <c r="G18" s="170" t="s">
        <v>149</v>
      </c>
      <c r="H18" s="297" t="s">
        <v>149</v>
      </c>
      <c r="I18" s="226">
        <v>6.37168</v>
      </c>
      <c r="J18" s="257" t="s">
        <v>135</v>
      </c>
      <c r="K18" s="226">
        <v>1.2089594</v>
      </c>
      <c r="L18" s="226">
        <v>1.195238</v>
      </c>
      <c r="M18" s="226">
        <v>1.195238</v>
      </c>
      <c r="N18" s="310">
        <f t="shared" si="2"/>
        <v>0.988650239205717</v>
      </c>
      <c r="O18" s="310">
        <f t="shared" si="3"/>
        <v>1</v>
      </c>
      <c r="P18" s="226"/>
      <c r="Q18" s="226"/>
      <c r="R18" s="238">
        <f t="shared" si="4"/>
        <v>0</v>
      </c>
      <c r="S18" s="238">
        <f t="shared" si="5"/>
        <v>7.703102429792</v>
      </c>
      <c r="T18" s="239" t="s">
        <v>174</v>
      </c>
    </row>
    <row r="19" ht="28.5" customHeight="1" spans="1:20">
      <c r="A19" s="38">
        <v>12</v>
      </c>
      <c r="B19" s="170" t="s">
        <v>181</v>
      </c>
      <c r="C19" s="170" t="s">
        <v>182</v>
      </c>
      <c r="D19" s="127" t="s">
        <v>183</v>
      </c>
      <c r="E19" s="170" t="s">
        <v>149</v>
      </c>
      <c r="F19" s="170" t="s">
        <v>149</v>
      </c>
      <c r="G19" s="170" t="s">
        <v>149</v>
      </c>
      <c r="H19" s="297" t="s">
        <v>149</v>
      </c>
      <c r="I19" s="226">
        <v>3.95575</v>
      </c>
      <c r="J19" s="257" t="s">
        <v>135</v>
      </c>
      <c r="K19" s="226">
        <v>0.0845254575</v>
      </c>
      <c r="L19" s="226">
        <v>0.081312</v>
      </c>
      <c r="M19" s="226">
        <v>0.081312</v>
      </c>
      <c r="N19" s="310">
        <f t="shared" si="2"/>
        <v>0.961982370814142</v>
      </c>
      <c r="O19" s="310">
        <f t="shared" si="3"/>
        <v>1</v>
      </c>
      <c r="P19" s="226"/>
      <c r="Q19" s="226"/>
      <c r="R19" s="238">
        <f t="shared" si="4"/>
        <v>0</v>
      </c>
      <c r="S19" s="238">
        <f t="shared" si="5"/>
        <v>0.334361578505625</v>
      </c>
      <c r="T19" s="239" t="s">
        <v>184</v>
      </c>
    </row>
    <row r="20" ht="28.5" customHeight="1" spans="1:20">
      <c r="A20" s="38">
        <v>13</v>
      </c>
      <c r="B20" s="170" t="s">
        <v>185</v>
      </c>
      <c r="C20" s="170" t="s">
        <v>186</v>
      </c>
      <c r="D20" s="127" t="s">
        <v>183</v>
      </c>
      <c r="E20" s="170" t="s">
        <v>149</v>
      </c>
      <c r="F20" s="170" t="s">
        <v>149</v>
      </c>
      <c r="G20" s="170" t="s">
        <v>149</v>
      </c>
      <c r="H20" s="297" t="s">
        <v>149</v>
      </c>
      <c r="I20" s="226">
        <v>3.95575</v>
      </c>
      <c r="J20" s="257" t="s">
        <v>135</v>
      </c>
      <c r="K20" s="226">
        <v>0.0666502848</v>
      </c>
      <c r="L20" s="226">
        <v>0.05445</v>
      </c>
      <c r="M20" s="226">
        <v>0.05445</v>
      </c>
      <c r="N20" s="310">
        <f t="shared" si="2"/>
        <v>0.816950747673324</v>
      </c>
      <c r="O20" s="310">
        <f t="shared" si="3"/>
        <v>1</v>
      </c>
      <c r="P20" s="226"/>
      <c r="Q20" s="226"/>
      <c r="R20" s="238">
        <f t="shared" si="4"/>
        <v>0</v>
      </c>
      <c r="S20" s="238">
        <f t="shared" si="5"/>
        <v>0.2636518640976</v>
      </c>
      <c r="T20" s="239" t="s">
        <v>184</v>
      </c>
    </row>
    <row r="21" ht="28.5" customHeight="1" spans="1:20">
      <c r="A21" s="38">
        <v>14</v>
      </c>
      <c r="B21" s="170" t="s">
        <v>187</v>
      </c>
      <c r="C21" s="170" t="s">
        <v>188</v>
      </c>
      <c r="D21" s="127" t="s">
        <v>189</v>
      </c>
      <c r="E21" s="170" t="s">
        <v>149</v>
      </c>
      <c r="F21" s="170" t="s">
        <v>149</v>
      </c>
      <c r="G21" s="170" t="s">
        <v>149</v>
      </c>
      <c r="H21" s="297" t="s">
        <v>149</v>
      </c>
      <c r="I21" s="226">
        <v>5.88496</v>
      </c>
      <c r="J21" s="257" t="s">
        <v>135</v>
      </c>
      <c r="K21" s="226">
        <v>0.9397994496</v>
      </c>
      <c r="L21" s="226">
        <v>0.50578</v>
      </c>
      <c r="M21" s="226">
        <v>0.50578</v>
      </c>
      <c r="N21" s="310">
        <f t="shared" si="2"/>
        <v>0.538178651003968</v>
      </c>
      <c r="O21" s="310">
        <f t="shared" si="3"/>
        <v>1</v>
      </c>
      <c r="P21" s="226"/>
      <c r="Q21" s="226"/>
      <c r="R21" s="238">
        <f t="shared" si="4"/>
        <v>0</v>
      </c>
      <c r="S21" s="238">
        <f t="shared" si="5"/>
        <v>5.53068216891802</v>
      </c>
      <c r="T21" s="239" t="s">
        <v>190</v>
      </c>
    </row>
    <row r="22" ht="28.5" customHeight="1" spans="1:20">
      <c r="A22" s="38">
        <v>15</v>
      </c>
      <c r="B22" s="170" t="s">
        <v>191</v>
      </c>
      <c r="C22" s="170" t="s">
        <v>192</v>
      </c>
      <c r="D22" s="127" t="s">
        <v>189</v>
      </c>
      <c r="E22" s="170" t="s">
        <v>149</v>
      </c>
      <c r="F22" s="170" t="s">
        <v>149</v>
      </c>
      <c r="G22" s="170" t="s">
        <v>149</v>
      </c>
      <c r="H22" s="297" t="s">
        <v>149</v>
      </c>
      <c r="I22" s="226">
        <v>5.88496</v>
      </c>
      <c r="J22" s="257" t="s">
        <v>135</v>
      </c>
      <c r="K22" s="226">
        <v>0.948016608</v>
      </c>
      <c r="L22" s="226">
        <v>0.62436</v>
      </c>
      <c r="M22" s="226">
        <v>0.62436</v>
      </c>
      <c r="N22" s="310">
        <f t="shared" si="2"/>
        <v>0.658596057000723</v>
      </c>
      <c r="O22" s="310">
        <f t="shared" si="3"/>
        <v>1</v>
      </c>
      <c r="P22" s="226"/>
      <c r="Q22" s="226"/>
      <c r="R22" s="238">
        <f t="shared" si="4"/>
        <v>0</v>
      </c>
      <c r="S22" s="238">
        <f t="shared" si="5"/>
        <v>5.57903981741568</v>
      </c>
      <c r="T22" s="239" t="s">
        <v>190</v>
      </c>
    </row>
    <row r="23" ht="28.5" customHeight="1" spans="1:20">
      <c r="A23" s="38">
        <v>16</v>
      </c>
      <c r="B23" s="170" t="s">
        <v>193</v>
      </c>
      <c r="C23" s="170" t="s">
        <v>194</v>
      </c>
      <c r="D23" s="127" t="s">
        <v>189</v>
      </c>
      <c r="E23" s="170" t="s">
        <v>149</v>
      </c>
      <c r="F23" s="170" t="s">
        <v>149</v>
      </c>
      <c r="G23" s="170" t="s">
        <v>149</v>
      </c>
      <c r="H23" s="297" t="s">
        <v>149</v>
      </c>
      <c r="I23" s="226">
        <v>5.88496</v>
      </c>
      <c r="J23" s="257" t="s">
        <v>135</v>
      </c>
      <c r="K23" s="226">
        <v>1.0244057472</v>
      </c>
      <c r="L23" s="226">
        <v>0.536514</v>
      </c>
      <c r="M23" s="226">
        <v>0.536514</v>
      </c>
      <c r="N23" s="310">
        <f t="shared" si="2"/>
        <v>0.523731930894032</v>
      </c>
      <c r="O23" s="310">
        <f t="shared" si="3"/>
        <v>1</v>
      </c>
      <c r="P23" s="226"/>
      <c r="Q23" s="226"/>
      <c r="R23" s="238">
        <f t="shared" si="4"/>
        <v>0</v>
      </c>
      <c r="S23" s="238">
        <f t="shared" si="5"/>
        <v>6.02858684604211</v>
      </c>
      <c r="T23" s="239" t="s">
        <v>190</v>
      </c>
    </row>
    <row r="24" ht="28.5" customHeight="1" spans="1:20">
      <c r="A24" s="38">
        <v>17</v>
      </c>
      <c r="B24" s="170" t="s">
        <v>195</v>
      </c>
      <c r="C24" s="170" t="s">
        <v>196</v>
      </c>
      <c r="D24" s="127" t="s">
        <v>189</v>
      </c>
      <c r="E24" s="170" t="s">
        <v>149</v>
      </c>
      <c r="F24" s="170" t="s">
        <v>149</v>
      </c>
      <c r="G24" s="170" t="s">
        <v>149</v>
      </c>
      <c r="H24" s="297" t="s">
        <v>149</v>
      </c>
      <c r="I24" s="226">
        <v>5.88496</v>
      </c>
      <c r="J24" s="257" t="s">
        <v>135</v>
      </c>
      <c r="K24" s="226">
        <v>0.801172944</v>
      </c>
      <c r="L24" s="226">
        <v>0.468149</v>
      </c>
      <c r="M24" s="226">
        <v>0.468149</v>
      </c>
      <c r="N24" s="310">
        <f t="shared" si="2"/>
        <v>0.584329517747669</v>
      </c>
      <c r="O24" s="310">
        <f t="shared" si="3"/>
        <v>1</v>
      </c>
      <c r="P24" s="226"/>
      <c r="Q24" s="226"/>
      <c r="R24" s="238">
        <f t="shared" si="4"/>
        <v>0</v>
      </c>
      <c r="S24" s="238">
        <f t="shared" si="5"/>
        <v>4.71487072852224</v>
      </c>
      <c r="T24" s="239" t="s">
        <v>190</v>
      </c>
    </row>
    <row r="25" ht="28.5" customHeight="1" spans="1:20">
      <c r="A25" s="38">
        <v>18</v>
      </c>
      <c r="B25" s="170" t="s">
        <v>197</v>
      </c>
      <c r="C25" s="170" t="s">
        <v>198</v>
      </c>
      <c r="D25" s="127" t="s">
        <v>189</v>
      </c>
      <c r="E25" s="170" t="s">
        <v>149</v>
      </c>
      <c r="F25" s="170" t="s">
        <v>149</v>
      </c>
      <c r="G25" s="170" t="s">
        <v>149</v>
      </c>
      <c r="H25" s="297" t="s">
        <v>149</v>
      </c>
      <c r="I25" s="226">
        <v>5.88496</v>
      </c>
      <c r="J25" s="257" t="s">
        <v>135</v>
      </c>
      <c r="K25" s="226">
        <v>0.52291561344</v>
      </c>
      <c r="L25" s="226">
        <v>0.295119</v>
      </c>
      <c r="M25" s="226">
        <v>0.295119</v>
      </c>
      <c r="N25" s="310">
        <f t="shared" si="2"/>
        <v>0.564372132739659</v>
      </c>
      <c r="O25" s="310">
        <f t="shared" si="3"/>
        <v>1</v>
      </c>
      <c r="P25" s="226"/>
      <c r="Q25" s="226"/>
      <c r="R25" s="238">
        <f t="shared" si="4"/>
        <v>0</v>
      </c>
      <c r="S25" s="238">
        <f t="shared" si="5"/>
        <v>3.07733746846986</v>
      </c>
      <c r="T25" s="239" t="s">
        <v>190</v>
      </c>
    </row>
    <row r="26" ht="28.5" customHeight="1" spans="1:20">
      <c r="A26" s="38">
        <v>19</v>
      </c>
      <c r="B26" s="170" t="s">
        <v>199</v>
      </c>
      <c r="C26" s="170" t="s">
        <v>200</v>
      </c>
      <c r="D26" s="127" t="s">
        <v>201</v>
      </c>
      <c r="E26" s="170" t="s">
        <v>149</v>
      </c>
      <c r="F26" s="170" t="s">
        <v>149</v>
      </c>
      <c r="G26" s="170" t="s">
        <v>149</v>
      </c>
      <c r="H26" s="297" t="s">
        <v>149</v>
      </c>
      <c r="I26" s="226">
        <v>4.9646</v>
      </c>
      <c r="J26" s="257" t="s">
        <v>135</v>
      </c>
      <c r="K26" s="226">
        <v>0.3741089616</v>
      </c>
      <c r="L26" s="226">
        <v>0.21175</v>
      </c>
      <c r="M26" s="226">
        <v>0.21175</v>
      </c>
      <c r="N26" s="310">
        <f t="shared" si="2"/>
        <v>0.566011568112086</v>
      </c>
      <c r="O26" s="310">
        <f t="shared" si="3"/>
        <v>1</v>
      </c>
      <c r="P26" s="226"/>
      <c r="Q26" s="226"/>
      <c r="R26" s="238">
        <f t="shared" si="4"/>
        <v>0</v>
      </c>
      <c r="S26" s="238">
        <f t="shared" si="5"/>
        <v>1.85730135075936</v>
      </c>
      <c r="T26" s="239" t="s">
        <v>202</v>
      </c>
    </row>
    <row r="27" ht="28.5" customHeight="1" spans="1:20">
      <c r="A27" s="38">
        <v>20</v>
      </c>
      <c r="B27" s="170" t="s">
        <v>203</v>
      </c>
      <c r="C27" s="170" t="s">
        <v>204</v>
      </c>
      <c r="D27" s="170" t="s">
        <v>189</v>
      </c>
      <c r="E27" s="170" t="s">
        <v>149</v>
      </c>
      <c r="F27" s="170" t="s">
        <v>149</v>
      </c>
      <c r="G27" s="170" t="s">
        <v>149</v>
      </c>
      <c r="H27" s="297" t="s">
        <v>149</v>
      </c>
      <c r="I27" s="226">
        <v>5.88496</v>
      </c>
      <c r="J27" s="257" t="s">
        <v>135</v>
      </c>
      <c r="K27" s="226">
        <v>1.0244057472</v>
      </c>
      <c r="L27" s="226">
        <v>0.536514</v>
      </c>
      <c r="M27" s="226">
        <v>0.536514</v>
      </c>
      <c r="N27" s="310">
        <f t="shared" si="2"/>
        <v>0.523731930894032</v>
      </c>
      <c r="O27" s="310">
        <f t="shared" si="3"/>
        <v>1</v>
      </c>
      <c r="P27" s="226"/>
      <c r="Q27" s="226"/>
      <c r="R27" s="238">
        <f t="shared" si="4"/>
        <v>0</v>
      </c>
      <c r="S27" s="238">
        <f t="shared" si="5"/>
        <v>6.02858684604211</v>
      </c>
      <c r="T27" s="239" t="s">
        <v>190</v>
      </c>
    </row>
    <row r="28" ht="28.5" customHeight="1" spans="1:20">
      <c r="A28" s="38">
        <v>21</v>
      </c>
      <c r="B28" s="170" t="s">
        <v>205</v>
      </c>
      <c r="C28" s="170" t="s">
        <v>206</v>
      </c>
      <c r="D28" s="170" t="s">
        <v>189</v>
      </c>
      <c r="E28" s="170" t="s">
        <v>149</v>
      </c>
      <c r="F28" s="170" t="s">
        <v>149</v>
      </c>
      <c r="G28" s="170" t="s">
        <v>149</v>
      </c>
      <c r="H28" s="297" t="s">
        <v>149</v>
      </c>
      <c r="I28" s="226">
        <v>5.88496</v>
      </c>
      <c r="J28" s="257" t="s">
        <v>135</v>
      </c>
      <c r="K28" s="226">
        <v>0.801172944</v>
      </c>
      <c r="L28" s="226">
        <v>0.468149</v>
      </c>
      <c r="M28" s="226">
        <v>0.468149</v>
      </c>
      <c r="N28" s="310">
        <f t="shared" si="2"/>
        <v>0.584329517747669</v>
      </c>
      <c r="O28" s="310">
        <f t="shared" si="3"/>
        <v>1</v>
      </c>
      <c r="P28" s="226"/>
      <c r="Q28" s="226"/>
      <c r="R28" s="238">
        <f t="shared" si="4"/>
        <v>0</v>
      </c>
      <c r="S28" s="238">
        <f t="shared" si="5"/>
        <v>4.71487072852224</v>
      </c>
      <c r="T28" s="239" t="s">
        <v>190</v>
      </c>
    </row>
    <row r="29" ht="28.5" customHeight="1" spans="1:20">
      <c r="A29" s="38">
        <v>22</v>
      </c>
      <c r="B29" s="170" t="s">
        <v>207</v>
      </c>
      <c r="C29" s="170" t="s">
        <v>208</v>
      </c>
      <c r="D29" s="170" t="s">
        <v>189</v>
      </c>
      <c r="E29" s="170" t="s">
        <v>149</v>
      </c>
      <c r="F29" s="170" t="s">
        <v>149</v>
      </c>
      <c r="G29" s="170" t="s">
        <v>149</v>
      </c>
      <c r="H29" s="297" t="s">
        <v>149</v>
      </c>
      <c r="I29" s="226">
        <v>5.88496</v>
      </c>
      <c r="J29" s="257" t="s">
        <v>135</v>
      </c>
      <c r="K29" s="226">
        <v>0.52291561344</v>
      </c>
      <c r="L29" s="226">
        <v>0.295119</v>
      </c>
      <c r="M29" s="226">
        <v>0.295119</v>
      </c>
      <c r="N29" s="310">
        <f t="shared" si="2"/>
        <v>0.564372132739659</v>
      </c>
      <c r="O29" s="310">
        <f t="shared" si="3"/>
        <v>1</v>
      </c>
      <c r="P29" s="226"/>
      <c r="Q29" s="226"/>
      <c r="R29" s="238">
        <f t="shared" si="4"/>
        <v>0</v>
      </c>
      <c r="S29" s="238">
        <f t="shared" si="5"/>
        <v>3.07733746846986</v>
      </c>
      <c r="T29" s="239" t="s">
        <v>190</v>
      </c>
    </row>
    <row r="30" ht="28.5" customHeight="1" spans="1:20">
      <c r="A30" s="38">
        <v>23</v>
      </c>
      <c r="B30" s="170" t="s">
        <v>209</v>
      </c>
      <c r="C30" s="170" t="s">
        <v>210</v>
      </c>
      <c r="D30" s="170" t="s">
        <v>201</v>
      </c>
      <c r="E30" s="170" t="s">
        <v>149</v>
      </c>
      <c r="F30" s="170" t="s">
        <v>149</v>
      </c>
      <c r="G30" s="170" t="s">
        <v>149</v>
      </c>
      <c r="H30" s="297" t="s">
        <v>149</v>
      </c>
      <c r="I30" s="226">
        <v>4.9646</v>
      </c>
      <c r="J30" s="257" t="s">
        <v>135</v>
      </c>
      <c r="K30" s="226">
        <v>0.2598676344</v>
      </c>
      <c r="L30" s="226">
        <v>0.17424</v>
      </c>
      <c r="M30" s="226">
        <v>0.17424</v>
      </c>
      <c r="N30" s="310">
        <f t="shared" si="2"/>
        <v>0.670495194225695</v>
      </c>
      <c r="O30" s="310">
        <f t="shared" si="3"/>
        <v>1</v>
      </c>
      <c r="P30" s="226"/>
      <c r="Q30" s="226"/>
      <c r="R30" s="238">
        <f t="shared" si="4"/>
        <v>0</v>
      </c>
      <c r="S30" s="238">
        <f t="shared" si="5"/>
        <v>1.29013885774224</v>
      </c>
      <c r="T30" s="239" t="s">
        <v>202</v>
      </c>
    </row>
    <row r="31" ht="28.5" customHeight="1" spans="1:20">
      <c r="A31" s="38">
        <v>24</v>
      </c>
      <c r="B31" s="170" t="s">
        <v>211</v>
      </c>
      <c r="C31" s="170" t="s">
        <v>212</v>
      </c>
      <c r="D31" s="127" t="s">
        <v>148</v>
      </c>
      <c r="E31" s="170" t="s">
        <v>149</v>
      </c>
      <c r="F31" s="170" t="s">
        <v>149</v>
      </c>
      <c r="G31" s="170" t="s">
        <v>149</v>
      </c>
      <c r="H31" s="297" t="s">
        <v>149</v>
      </c>
      <c r="I31" s="226">
        <v>21.5</v>
      </c>
      <c r="J31" s="257" t="s">
        <v>135</v>
      </c>
      <c r="K31" s="226">
        <v>0.9436284</v>
      </c>
      <c r="L31" s="226">
        <v>0.87373</v>
      </c>
      <c r="M31" s="226">
        <v>0.87373</v>
      </c>
      <c r="N31" s="310">
        <f t="shared" si="2"/>
        <v>0.925925925925926</v>
      </c>
      <c r="O31" s="310">
        <f t="shared" si="3"/>
        <v>1</v>
      </c>
      <c r="P31" s="226"/>
      <c r="Q31" s="226"/>
      <c r="R31" s="238">
        <f t="shared" si="4"/>
        <v>0</v>
      </c>
      <c r="S31" s="238">
        <f t="shared" si="5"/>
        <v>20.2880106</v>
      </c>
      <c r="T31" s="239" t="s">
        <v>149</v>
      </c>
    </row>
    <row r="32" ht="28.5" customHeight="1" spans="1:20">
      <c r="A32" s="38">
        <v>25</v>
      </c>
      <c r="B32" s="170" t="s">
        <v>213</v>
      </c>
      <c r="C32" s="170" t="s">
        <v>214</v>
      </c>
      <c r="D32" s="170" t="s">
        <v>215</v>
      </c>
      <c r="E32" s="170" t="s">
        <v>149</v>
      </c>
      <c r="F32" s="170" t="s">
        <v>149</v>
      </c>
      <c r="G32" s="170" t="s">
        <v>149</v>
      </c>
      <c r="H32" s="297" t="s">
        <v>149</v>
      </c>
      <c r="I32" s="226">
        <v>22.5398</v>
      </c>
      <c r="J32" s="257" t="s">
        <v>135</v>
      </c>
      <c r="K32" s="226">
        <v>0.030855</v>
      </c>
      <c r="L32" s="226">
        <v>0.03025</v>
      </c>
      <c r="M32" s="226">
        <v>0.03025</v>
      </c>
      <c r="N32" s="310">
        <f t="shared" si="2"/>
        <v>0.980392156862745</v>
      </c>
      <c r="O32" s="310">
        <f t="shared" si="3"/>
        <v>1</v>
      </c>
      <c r="P32" s="226"/>
      <c r="Q32" s="226"/>
      <c r="R32" s="238">
        <f t="shared" si="4"/>
        <v>0</v>
      </c>
      <c r="S32" s="238">
        <f t="shared" si="5"/>
        <v>0.695465529</v>
      </c>
      <c r="T32" s="239" t="s">
        <v>216</v>
      </c>
    </row>
    <row r="33" ht="28.5" customHeight="1" spans="1:20">
      <c r="A33" s="38">
        <v>26</v>
      </c>
      <c r="B33" s="170" t="s">
        <v>217</v>
      </c>
      <c r="C33" s="170" t="s">
        <v>218</v>
      </c>
      <c r="D33" s="170" t="s">
        <v>219</v>
      </c>
      <c r="E33" s="170" t="s">
        <v>149</v>
      </c>
      <c r="F33" s="170" t="s">
        <v>149</v>
      </c>
      <c r="G33" s="170" t="s">
        <v>149</v>
      </c>
      <c r="H33" s="297" t="s">
        <v>149</v>
      </c>
      <c r="I33" s="226">
        <v>4.4</v>
      </c>
      <c r="J33" s="257" t="s">
        <v>135</v>
      </c>
      <c r="K33" s="226">
        <v>0.6324549</v>
      </c>
      <c r="L33" s="226">
        <v>0.53845</v>
      </c>
      <c r="M33" s="226">
        <v>0.53845</v>
      </c>
      <c r="N33" s="310">
        <f t="shared" si="2"/>
        <v>0.851365053856014</v>
      </c>
      <c r="O33" s="310">
        <f t="shared" si="3"/>
        <v>1</v>
      </c>
      <c r="P33" s="226"/>
      <c r="Q33" s="226"/>
      <c r="R33" s="238">
        <f t="shared" si="4"/>
        <v>0</v>
      </c>
      <c r="S33" s="238">
        <f t="shared" si="5"/>
        <v>2.78280156</v>
      </c>
      <c r="T33" s="239" t="s">
        <v>220</v>
      </c>
    </row>
    <row r="34" ht="28.5" customHeight="1" spans="1:20">
      <c r="A34" s="38">
        <v>27</v>
      </c>
      <c r="B34" s="127" t="s">
        <v>221</v>
      </c>
      <c r="C34" s="170" t="s">
        <v>222</v>
      </c>
      <c r="D34" s="127" t="s">
        <v>219</v>
      </c>
      <c r="E34" s="170" t="s">
        <v>149</v>
      </c>
      <c r="F34" s="170" t="s">
        <v>149</v>
      </c>
      <c r="G34" s="170" t="s">
        <v>149</v>
      </c>
      <c r="H34" s="297" t="s">
        <v>149</v>
      </c>
      <c r="I34" s="226">
        <v>4.4</v>
      </c>
      <c r="J34" s="257" t="s">
        <v>135</v>
      </c>
      <c r="K34" s="226">
        <v>0.210612237</v>
      </c>
      <c r="L34" s="226">
        <v>0.1936</v>
      </c>
      <c r="M34" s="226">
        <v>0.1936</v>
      </c>
      <c r="N34" s="310">
        <f t="shared" si="2"/>
        <v>0.919224840672482</v>
      </c>
      <c r="O34" s="310">
        <f t="shared" si="3"/>
        <v>1</v>
      </c>
      <c r="P34" s="226"/>
      <c r="Q34" s="226"/>
      <c r="R34" s="238">
        <f t="shared" si="4"/>
        <v>0</v>
      </c>
      <c r="S34" s="238">
        <f t="shared" si="5"/>
        <v>0.9266938428</v>
      </c>
      <c r="T34" s="239" t="s">
        <v>220</v>
      </c>
    </row>
    <row r="35" ht="28.5" customHeight="1" spans="1:20">
      <c r="A35" s="38">
        <v>28</v>
      </c>
      <c r="B35" s="170" t="s">
        <v>223</v>
      </c>
      <c r="C35" s="170" t="s">
        <v>224</v>
      </c>
      <c r="D35" s="127" t="s">
        <v>219</v>
      </c>
      <c r="E35" s="170" t="s">
        <v>149</v>
      </c>
      <c r="F35" s="170" t="s">
        <v>149</v>
      </c>
      <c r="G35" s="170" t="s">
        <v>149</v>
      </c>
      <c r="H35" s="297" t="s">
        <v>149</v>
      </c>
      <c r="I35" s="226">
        <v>4.4</v>
      </c>
      <c r="J35" s="257" t="s">
        <v>135</v>
      </c>
      <c r="K35" s="226">
        <v>0.2780138592</v>
      </c>
      <c r="L35" s="226">
        <v>0.14157</v>
      </c>
      <c r="M35" s="226">
        <v>0.14157</v>
      </c>
      <c r="N35" s="310">
        <f t="shared" si="2"/>
        <v>0.509219218089974</v>
      </c>
      <c r="O35" s="310">
        <f t="shared" si="3"/>
        <v>1</v>
      </c>
      <c r="P35" s="226"/>
      <c r="Q35" s="226"/>
      <c r="R35" s="238">
        <f t="shared" si="4"/>
        <v>0</v>
      </c>
      <c r="S35" s="238">
        <f t="shared" si="5"/>
        <v>1.22326098048</v>
      </c>
      <c r="T35" s="239" t="s">
        <v>220</v>
      </c>
    </row>
    <row r="36" ht="28.5" customHeight="1" spans="1:20">
      <c r="A36" s="38">
        <v>29</v>
      </c>
      <c r="B36" s="170" t="s">
        <v>217</v>
      </c>
      <c r="C36" s="170" t="s">
        <v>218</v>
      </c>
      <c r="D36" s="170" t="s">
        <v>219</v>
      </c>
      <c r="E36" s="170" t="s">
        <v>149</v>
      </c>
      <c r="F36" s="170" t="s">
        <v>149</v>
      </c>
      <c r="G36" s="170" t="s">
        <v>149</v>
      </c>
      <c r="H36" s="297" t="s">
        <v>149</v>
      </c>
      <c r="I36" s="226">
        <v>4.4</v>
      </c>
      <c r="J36" s="257" t="s">
        <v>135</v>
      </c>
      <c r="K36" s="226">
        <v>0.6324549</v>
      </c>
      <c r="L36" s="226">
        <v>0.53845</v>
      </c>
      <c r="M36" s="226">
        <v>0.53845</v>
      </c>
      <c r="N36" s="310">
        <f t="shared" si="2"/>
        <v>0.851365053856014</v>
      </c>
      <c r="O36" s="310">
        <f t="shared" si="3"/>
        <v>1</v>
      </c>
      <c r="P36" s="226"/>
      <c r="Q36" s="226"/>
      <c r="R36" s="238">
        <f t="shared" si="4"/>
        <v>0</v>
      </c>
      <c r="S36" s="238">
        <f t="shared" si="5"/>
        <v>2.78280156</v>
      </c>
      <c r="T36" s="239" t="s">
        <v>220</v>
      </c>
    </row>
    <row r="37" ht="28.5" customHeight="1" spans="1:20">
      <c r="A37" s="38">
        <v>30</v>
      </c>
      <c r="B37" s="127" t="s">
        <v>221</v>
      </c>
      <c r="C37" s="170" t="s">
        <v>222</v>
      </c>
      <c r="D37" s="127" t="s">
        <v>219</v>
      </c>
      <c r="E37" s="170" t="s">
        <v>149</v>
      </c>
      <c r="F37" s="170" t="s">
        <v>149</v>
      </c>
      <c r="G37" s="170" t="s">
        <v>149</v>
      </c>
      <c r="H37" s="297" t="s">
        <v>149</v>
      </c>
      <c r="I37" s="226">
        <v>4.4</v>
      </c>
      <c r="J37" s="257" t="s">
        <v>135</v>
      </c>
      <c r="K37" s="226">
        <v>0.210612237</v>
      </c>
      <c r="L37" s="226">
        <v>0.1936</v>
      </c>
      <c r="M37" s="226">
        <v>0.1936</v>
      </c>
      <c r="N37" s="310">
        <f t="shared" si="2"/>
        <v>0.919224840672482</v>
      </c>
      <c r="O37" s="310">
        <f t="shared" si="3"/>
        <v>1</v>
      </c>
      <c r="P37" s="226"/>
      <c r="Q37" s="226"/>
      <c r="R37" s="238">
        <f t="shared" si="4"/>
        <v>0</v>
      </c>
      <c r="S37" s="238">
        <f t="shared" si="5"/>
        <v>0.9266938428</v>
      </c>
      <c r="T37" s="239" t="s">
        <v>220</v>
      </c>
    </row>
    <row r="38" ht="28.5" customHeight="1" spans="1:20">
      <c r="A38" s="38">
        <v>31</v>
      </c>
      <c r="B38" s="170" t="s">
        <v>225</v>
      </c>
      <c r="C38" s="170" t="s">
        <v>226</v>
      </c>
      <c r="D38" s="127" t="s">
        <v>227</v>
      </c>
      <c r="E38" s="170" t="s">
        <v>149</v>
      </c>
      <c r="F38" s="170" t="s">
        <v>149</v>
      </c>
      <c r="G38" s="170" t="s">
        <v>149</v>
      </c>
      <c r="H38" s="297" t="s">
        <v>149</v>
      </c>
      <c r="I38" s="226">
        <v>10.3</v>
      </c>
      <c r="J38" s="257" t="s">
        <v>135</v>
      </c>
      <c r="K38" s="226">
        <v>0.45011274</v>
      </c>
      <c r="L38" s="226">
        <v>0.441287</v>
      </c>
      <c r="M38" s="226">
        <v>0.441287</v>
      </c>
      <c r="N38" s="310">
        <f t="shared" si="2"/>
        <v>0.980392156862745</v>
      </c>
      <c r="O38" s="310">
        <f t="shared" si="3"/>
        <v>1</v>
      </c>
      <c r="P38" s="226"/>
      <c r="Q38" s="226"/>
      <c r="R38" s="238">
        <f t="shared" si="4"/>
        <v>0</v>
      </c>
      <c r="S38" s="238">
        <f t="shared" si="5"/>
        <v>4.636161222</v>
      </c>
      <c r="T38" s="320" t="s">
        <v>228</v>
      </c>
    </row>
    <row r="39" ht="28.5" customHeight="1" spans="1:20">
      <c r="A39" s="38">
        <v>32</v>
      </c>
      <c r="B39" s="170" t="s">
        <v>229</v>
      </c>
      <c r="C39" s="170" t="s">
        <v>230</v>
      </c>
      <c r="D39" s="127" t="s">
        <v>227</v>
      </c>
      <c r="E39" s="170" t="s">
        <v>149</v>
      </c>
      <c r="F39" s="170" t="s">
        <v>149</v>
      </c>
      <c r="G39" s="170" t="s">
        <v>149</v>
      </c>
      <c r="H39" s="297" t="s">
        <v>149</v>
      </c>
      <c r="I39" s="226">
        <v>10.3</v>
      </c>
      <c r="J39" s="257" t="s">
        <v>135</v>
      </c>
      <c r="K39" s="226">
        <v>0.462825</v>
      </c>
      <c r="L39" s="226">
        <v>0.45375</v>
      </c>
      <c r="M39" s="226">
        <v>0.45375</v>
      </c>
      <c r="N39" s="310">
        <f t="shared" si="2"/>
        <v>0.980392156862745</v>
      </c>
      <c r="O39" s="310">
        <f t="shared" si="3"/>
        <v>1</v>
      </c>
      <c r="P39" s="226"/>
      <c r="Q39" s="226"/>
      <c r="R39" s="238">
        <f t="shared" si="4"/>
        <v>0</v>
      </c>
      <c r="S39" s="238">
        <f t="shared" si="5"/>
        <v>4.7670975</v>
      </c>
      <c r="T39" s="320" t="s">
        <v>228</v>
      </c>
    </row>
    <row r="40" ht="28.5" customHeight="1" spans="1:20">
      <c r="A40" s="38">
        <v>33</v>
      </c>
      <c r="B40" s="170" t="s">
        <v>231</v>
      </c>
      <c r="C40" s="170" t="s">
        <v>232</v>
      </c>
      <c r="D40" s="127" t="s">
        <v>227</v>
      </c>
      <c r="E40" s="170" t="s">
        <v>149</v>
      </c>
      <c r="F40" s="170" t="s">
        <v>149</v>
      </c>
      <c r="G40" s="170" t="s">
        <v>149</v>
      </c>
      <c r="H40" s="297" t="s">
        <v>149</v>
      </c>
      <c r="I40" s="226">
        <v>10.3</v>
      </c>
      <c r="J40" s="257" t="s">
        <v>135</v>
      </c>
      <c r="K40" s="226">
        <v>0.1228029</v>
      </c>
      <c r="L40" s="226">
        <v>0.120395</v>
      </c>
      <c r="M40" s="226">
        <v>0.120395</v>
      </c>
      <c r="N40" s="310">
        <f t="shared" si="2"/>
        <v>0.980392156862745</v>
      </c>
      <c r="O40" s="310">
        <f t="shared" si="3"/>
        <v>1</v>
      </c>
      <c r="P40" s="226"/>
      <c r="Q40" s="226"/>
      <c r="R40" s="238">
        <f t="shared" si="4"/>
        <v>0</v>
      </c>
      <c r="S40" s="238">
        <f t="shared" si="5"/>
        <v>1.26486987</v>
      </c>
      <c r="T40" s="320" t="s">
        <v>228</v>
      </c>
    </row>
    <row r="41" ht="28.5" customHeight="1" spans="1:20">
      <c r="A41" s="38">
        <v>34</v>
      </c>
      <c r="B41" s="170" t="s">
        <v>233</v>
      </c>
      <c r="C41" s="170" t="s">
        <v>234</v>
      </c>
      <c r="D41" s="127" t="s">
        <v>227</v>
      </c>
      <c r="E41" s="170" t="s">
        <v>149</v>
      </c>
      <c r="F41" s="170" t="s">
        <v>149</v>
      </c>
      <c r="G41" s="170" t="s">
        <v>149</v>
      </c>
      <c r="H41" s="297" t="s">
        <v>149</v>
      </c>
      <c r="I41" s="226">
        <v>10.3</v>
      </c>
      <c r="J41" s="257" t="s">
        <v>135</v>
      </c>
      <c r="K41" s="226">
        <v>0.18167424</v>
      </c>
      <c r="L41" s="226">
        <v>0.178112</v>
      </c>
      <c r="M41" s="226">
        <v>0.178112</v>
      </c>
      <c r="N41" s="310">
        <f t="shared" ref="N41:N72" si="6">IFERROR(L41/K41,"")</f>
        <v>0.980392156862745</v>
      </c>
      <c r="O41" s="310">
        <f t="shared" ref="O41:O72" si="7">IFERROR(M41/L41,"")</f>
        <v>1</v>
      </c>
      <c r="P41" s="226"/>
      <c r="Q41" s="226"/>
      <c r="R41" s="238">
        <f t="shared" ref="R41:R72" si="8">P41*(K41-L41)+Q41*(L41-M41)</f>
        <v>0</v>
      </c>
      <c r="S41" s="238">
        <f t="shared" ref="S41:S72" si="9">I41*K41-R41</f>
        <v>1.871244672</v>
      </c>
      <c r="T41" s="320" t="s">
        <v>228</v>
      </c>
    </row>
    <row r="42" ht="28.5" customHeight="1" spans="1:20">
      <c r="A42" s="38">
        <v>35</v>
      </c>
      <c r="B42" s="170" t="s">
        <v>235</v>
      </c>
      <c r="C42" s="170" t="s">
        <v>236</v>
      </c>
      <c r="D42" s="127" t="s">
        <v>215</v>
      </c>
      <c r="E42" s="170" t="s">
        <v>149</v>
      </c>
      <c r="F42" s="170" t="s">
        <v>149</v>
      </c>
      <c r="G42" s="170" t="s">
        <v>149</v>
      </c>
      <c r="H42" s="297" t="s">
        <v>149</v>
      </c>
      <c r="I42" s="226">
        <v>22.5398</v>
      </c>
      <c r="J42" s="257" t="s">
        <v>135</v>
      </c>
      <c r="K42" s="226">
        <v>0.23560878</v>
      </c>
      <c r="L42" s="226">
        <v>0.230989</v>
      </c>
      <c r="M42" s="226">
        <v>0.230989</v>
      </c>
      <c r="N42" s="310">
        <f t="shared" si="6"/>
        <v>0.980392156862745</v>
      </c>
      <c r="O42" s="310">
        <f t="shared" si="7"/>
        <v>1</v>
      </c>
      <c r="P42" s="226"/>
      <c r="Q42" s="226"/>
      <c r="R42" s="238">
        <f t="shared" si="8"/>
        <v>0</v>
      </c>
      <c r="S42" s="238">
        <f t="shared" si="9"/>
        <v>5.310574779444</v>
      </c>
      <c r="T42" s="239" t="s">
        <v>216</v>
      </c>
    </row>
    <row r="43" ht="28.5" customHeight="1" spans="1:20">
      <c r="A43" s="38">
        <v>36</v>
      </c>
      <c r="B43" s="170" t="s">
        <v>237</v>
      </c>
      <c r="C43" s="170" t="s">
        <v>238</v>
      </c>
      <c r="D43" s="127" t="s">
        <v>215</v>
      </c>
      <c r="E43" s="170" t="s">
        <v>149</v>
      </c>
      <c r="F43" s="170" t="s">
        <v>149</v>
      </c>
      <c r="G43" s="170" t="s">
        <v>149</v>
      </c>
      <c r="H43" s="297" t="s">
        <v>149</v>
      </c>
      <c r="I43" s="226">
        <v>22.5398</v>
      </c>
      <c r="J43" s="257" t="s">
        <v>135</v>
      </c>
      <c r="K43" s="226">
        <v>0.09589734</v>
      </c>
      <c r="L43" s="226">
        <v>0.094017</v>
      </c>
      <c r="M43" s="226">
        <v>0.094017</v>
      </c>
      <c r="N43" s="310">
        <f t="shared" si="6"/>
        <v>0.980392156862745</v>
      </c>
      <c r="O43" s="310">
        <f t="shared" si="7"/>
        <v>1</v>
      </c>
      <c r="P43" s="226"/>
      <c r="Q43" s="226"/>
      <c r="R43" s="238">
        <f t="shared" si="8"/>
        <v>0</v>
      </c>
      <c r="S43" s="238">
        <f t="shared" si="9"/>
        <v>2.161506864132</v>
      </c>
      <c r="T43" s="239" t="s">
        <v>216</v>
      </c>
    </row>
    <row r="44" ht="28.5" customHeight="1" spans="1:20">
      <c r="A44" s="38">
        <v>37</v>
      </c>
      <c r="B44" s="170" t="s">
        <v>239</v>
      </c>
      <c r="C44" s="170" t="s">
        <v>240</v>
      </c>
      <c r="D44" s="127" t="s">
        <v>241</v>
      </c>
      <c r="E44" s="170" t="s">
        <v>149</v>
      </c>
      <c r="F44" s="170" t="s">
        <v>149</v>
      </c>
      <c r="G44" s="170" t="s">
        <v>149</v>
      </c>
      <c r="H44" s="297" t="s">
        <v>149</v>
      </c>
      <c r="I44" s="226">
        <v>5.14</v>
      </c>
      <c r="J44" s="257" t="s">
        <v>135</v>
      </c>
      <c r="K44" s="226">
        <v>1.1078612622</v>
      </c>
      <c r="L44" s="226">
        <v>0.929038</v>
      </c>
      <c r="M44" s="226">
        <v>0.929038</v>
      </c>
      <c r="N44" s="310">
        <f t="shared" si="6"/>
        <v>0.838586952805904</v>
      </c>
      <c r="O44" s="310">
        <f t="shared" si="7"/>
        <v>1</v>
      </c>
      <c r="P44" s="226"/>
      <c r="Q44" s="226"/>
      <c r="R44" s="238">
        <f t="shared" si="8"/>
        <v>0</v>
      </c>
      <c r="S44" s="238">
        <f t="shared" si="9"/>
        <v>5.694406887708</v>
      </c>
      <c r="T44" s="320" t="s">
        <v>242</v>
      </c>
    </row>
    <row r="45" ht="28.5" customHeight="1" spans="1:20">
      <c r="A45" s="38">
        <v>38</v>
      </c>
      <c r="B45" s="170" t="s">
        <v>239</v>
      </c>
      <c r="C45" s="170" t="s">
        <v>240</v>
      </c>
      <c r="D45" s="127" t="s">
        <v>241</v>
      </c>
      <c r="E45" s="170" t="s">
        <v>149</v>
      </c>
      <c r="F45" s="170" t="s">
        <v>149</v>
      </c>
      <c r="G45" s="170" t="s">
        <v>149</v>
      </c>
      <c r="H45" s="297" t="s">
        <v>149</v>
      </c>
      <c r="I45" s="226">
        <v>5.14</v>
      </c>
      <c r="J45" s="257" t="s">
        <v>135</v>
      </c>
      <c r="K45" s="226">
        <v>1.1078612622</v>
      </c>
      <c r="L45" s="226">
        <v>0.929038</v>
      </c>
      <c r="M45" s="226">
        <v>0.929038</v>
      </c>
      <c r="N45" s="310">
        <f t="shared" si="6"/>
        <v>0.838586952805904</v>
      </c>
      <c r="O45" s="310">
        <f t="shared" si="7"/>
        <v>1</v>
      </c>
      <c r="P45" s="226"/>
      <c r="Q45" s="226"/>
      <c r="R45" s="238">
        <f t="shared" si="8"/>
        <v>0</v>
      </c>
      <c r="S45" s="238">
        <f t="shared" si="9"/>
        <v>5.694406887708</v>
      </c>
      <c r="T45" s="320" t="s">
        <v>242</v>
      </c>
    </row>
    <row r="46" ht="28.5" customHeight="1" spans="1:20">
      <c r="A46" s="38">
        <v>39</v>
      </c>
      <c r="B46" s="170" t="s">
        <v>243</v>
      </c>
      <c r="C46" s="170" t="s">
        <v>244</v>
      </c>
      <c r="D46" s="127" t="s">
        <v>201</v>
      </c>
      <c r="E46" s="170" t="s">
        <v>149</v>
      </c>
      <c r="F46" s="170" t="s">
        <v>149</v>
      </c>
      <c r="G46" s="170" t="s">
        <v>149</v>
      </c>
      <c r="H46" s="297" t="s">
        <v>149</v>
      </c>
      <c r="I46" s="226">
        <v>4.9646</v>
      </c>
      <c r="J46" s="257" t="s">
        <v>135</v>
      </c>
      <c r="K46" s="226">
        <v>1.682948223</v>
      </c>
      <c r="L46" s="226">
        <v>0.740399</v>
      </c>
      <c r="M46" s="226">
        <v>0.740399</v>
      </c>
      <c r="N46" s="310">
        <f t="shared" si="6"/>
        <v>0.4399416392503</v>
      </c>
      <c r="O46" s="310">
        <f t="shared" si="7"/>
        <v>1</v>
      </c>
      <c r="P46" s="226"/>
      <c r="Q46" s="226"/>
      <c r="R46" s="238">
        <f t="shared" si="8"/>
        <v>0</v>
      </c>
      <c r="S46" s="238">
        <f t="shared" si="9"/>
        <v>8.3551647479058</v>
      </c>
      <c r="T46" s="239" t="s">
        <v>202</v>
      </c>
    </row>
    <row r="47" ht="28.5" customHeight="1" spans="1:20">
      <c r="A47" s="38">
        <v>40</v>
      </c>
      <c r="B47" s="170" t="s">
        <v>245</v>
      </c>
      <c r="C47" s="170" t="s">
        <v>246</v>
      </c>
      <c r="D47" s="127" t="s">
        <v>247</v>
      </c>
      <c r="E47" s="170" t="s">
        <v>149</v>
      </c>
      <c r="F47" s="170" t="s">
        <v>149</v>
      </c>
      <c r="G47" s="170" t="s">
        <v>149</v>
      </c>
      <c r="H47" s="297" t="s">
        <v>149</v>
      </c>
      <c r="I47" s="226">
        <v>5.106</v>
      </c>
      <c r="J47" s="257" t="s">
        <v>135</v>
      </c>
      <c r="K47" s="226">
        <v>1.2661271568</v>
      </c>
      <c r="L47" s="226">
        <v>0.980947</v>
      </c>
      <c r="M47" s="226">
        <v>0.980947</v>
      </c>
      <c r="N47" s="310">
        <f t="shared" si="6"/>
        <v>0.774761835516772</v>
      </c>
      <c r="O47" s="310">
        <f t="shared" si="7"/>
        <v>1</v>
      </c>
      <c r="P47" s="226"/>
      <c r="Q47" s="226"/>
      <c r="R47" s="238">
        <f t="shared" si="8"/>
        <v>0</v>
      </c>
      <c r="S47" s="238">
        <f t="shared" si="9"/>
        <v>6.4648452626208</v>
      </c>
      <c r="T47" s="320" t="s">
        <v>248</v>
      </c>
    </row>
    <row r="48" ht="28.5" customHeight="1" spans="1:20">
      <c r="A48" s="38">
        <v>41</v>
      </c>
      <c r="B48" s="170" t="s">
        <v>249</v>
      </c>
      <c r="C48" s="170" t="s">
        <v>250</v>
      </c>
      <c r="D48" s="127" t="s">
        <v>251</v>
      </c>
      <c r="E48" s="170" t="s">
        <v>149</v>
      </c>
      <c r="F48" s="170" t="s">
        <v>149</v>
      </c>
      <c r="G48" s="170" t="s">
        <v>149</v>
      </c>
      <c r="H48" s="297" t="s">
        <v>149</v>
      </c>
      <c r="I48" s="226">
        <v>4.66</v>
      </c>
      <c r="J48" s="257" t="s">
        <v>135</v>
      </c>
      <c r="K48" s="226">
        <v>0.959096457</v>
      </c>
      <c r="L48" s="226">
        <v>0.799326</v>
      </c>
      <c r="M48" s="226">
        <v>0.799326</v>
      </c>
      <c r="N48" s="310">
        <f t="shared" si="6"/>
        <v>0.833415652999331</v>
      </c>
      <c r="O48" s="310">
        <f t="shared" si="7"/>
        <v>1</v>
      </c>
      <c r="P48" s="226"/>
      <c r="Q48" s="226"/>
      <c r="R48" s="238">
        <f t="shared" si="8"/>
        <v>0</v>
      </c>
      <c r="S48" s="238">
        <f t="shared" si="9"/>
        <v>4.46938948962</v>
      </c>
      <c r="T48" s="320" t="s">
        <v>252</v>
      </c>
    </row>
    <row r="49" ht="28.5" customHeight="1" spans="1:20">
      <c r="A49" s="38">
        <v>42</v>
      </c>
      <c r="B49" s="170" t="s">
        <v>253</v>
      </c>
      <c r="C49" s="170" t="s">
        <v>254</v>
      </c>
      <c r="D49" s="127" t="s">
        <v>255</v>
      </c>
      <c r="E49" s="170" t="s">
        <v>149</v>
      </c>
      <c r="F49" s="170" t="s">
        <v>149</v>
      </c>
      <c r="G49" s="170" t="s">
        <v>149</v>
      </c>
      <c r="H49" s="297" t="s">
        <v>149</v>
      </c>
      <c r="I49" s="226">
        <v>4.769</v>
      </c>
      <c r="J49" s="257" t="s">
        <v>135</v>
      </c>
      <c r="K49" s="226">
        <v>0.465638976</v>
      </c>
      <c r="L49" s="226">
        <v>0.33033</v>
      </c>
      <c r="M49" s="226">
        <v>0.33033</v>
      </c>
      <c r="N49" s="310">
        <f t="shared" si="6"/>
        <v>0.709412263633189</v>
      </c>
      <c r="O49" s="310">
        <f t="shared" si="7"/>
        <v>1</v>
      </c>
      <c r="P49" s="226"/>
      <c r="Q49" s="226"/>
      <c r="R49" s="238">
        <f t="shared" si="8"/>
        <v>0</v>
      </c>
      <c r="S49" s="238">
        <f t="shared" si="9"/>
        <v>2.220632276544</v>
      </c>
      <c r="T49" s="320" t="s">
        <v>256</v>
      </c>
    </row>
    <row r="50" ht="28.5" customHeight="1" spans="1:20">
      <c r="A50" s="38">
        <v>43</v>
      </c>
      <c r="B50" s="170" t="s">
        <v>257</v>
      </c>
      <c r="C50" s="170" t="s">
        <v>258</v>
      </c>
      <c r="D50" s="127" t="s">
        <v>255</v>
      </c>
      <c r="E50" s="170" t="s">
        <v>149</v>
      </c>
      <c r="F50" s="170" t="s">
        <v>149</v>
      </c>
      <c r="G50" s="170" t="s">
        <v>149</v>
      </c>
      <c r="H50" s="297" t="s">
        <v>149</v>
      </c>
      <c r="I50" s="226">
        <v>4.769</v>
      </c>
      <c r="J50" s="257" t="s">
        <v>135</v>
      </c>
      <c r="K50" s="226">
        <v>0.465638976</v>
      </c>
      <c r="L50" s="226">
        <v>0.33033</v>
      </c>
      <c r="M50" s="226">
        <v>0.33033</v>
      </c>
      <c r="N50" s="310">
        <f t="shared" si="6"/>
        <v>0.709412263633189</v>
      </c>
      <c r="O50" s="310">
        <f t="shared" si="7"/>
        <v>1</v>
      </c>
      <c r="P50" s="226"/>
      <c r="Q50" s="226"/>
      <c r="R50" s="238">
        <f t="shared" si="8"/>
        <v>0</v>
      </c>
      <c r="S50" s="238">
        <f t="shared" si="9"/>
        <v>2.220632276544</v>
      </c>
      <c r="T50" s="320" t="s">
        <v>256</v>
      </c>
    </row>
    <row r="51" ht="28.5" customHeight="1" spans="1:20">
      <c r="A51" s="38">
        <v>44</v>
      </c>
      <c r="B51" s="170" t="s">
        <v>259</v>
      </c>
      <c r="C51" s="170" t="s">
        <v>260</v>
      </c>
      <c r="D51" s="127" t="s">
        <v>261</v>
      </c>
      <c r="E51" s="170" t="s">
        <v>149</v>
      </c>
      <c r="F51" s="170" t="s">
        <v>149</v>
      </c>
      <c r="G51" s="170" t="s">
        <v>149</v>
      </c>
      <c r="H51" s="297" t="s">
        <v>149</v>
      </c>
      <c r="I51" s="226">
        <v>4.486</v>
      </c>
      <c r="J51" s="257" t="s">
        <v>135</v>
      </c>
      <c r="K51" s="226">
        <v>0.3951255</v>
      </c>
      <c r="L51" s="226">
        <v>0.381997</v>
      </c>
      <c r="M51" s="226">
        <v>0.381997</v>
      </c>
      <c r="N51" s="310">
        <f t="shared" si="6"/>
        <v>0.966773847802787</v>
      </c>
      <c r="O51" s="310">
        <f t="shared" si="7"/>
        <v>1</v>
      </c>
      <c r="P51" s="226"/>
      <c r="Q51" s="226"/>
      <c r="R51" s="238">
        <f t="shared" si="8"/>
        <v>0</v>
      </c>
      <c r="S51" s="238">
        <f t="shared" si="9"/>
        <v>1.772532993</v>
      </c>
      <c r="T51" s="320" t="s">
        <v>262</v>
      </c>
    </row>
    <row r="52" ht="28.5" customHeight="1" spans="1:20">
      <c r="A52" s="38">
        <v>45</v>
      </c>
      <c r="B52" s="170" t="s">
        <v>263</v>
      </c>
      <c r="C52" s="170" t="s">
        <v>264</v>
      </c>
      <c r="D52" s="127" t="s">
        <v>255</v>
      </c>
      <c r="E52" s="170" t="s">
        <v>149</v>
      </c>
      <c r="F52" s="170" t="s">
        <v>149</v>
      </c>
      <c r="G52" s="170" t="s">
        <v>149</v>
      </c>
      <c r="H52" s="297" t="s">
        <v>149</v>
      </c>
      <c r="I52" s="226">
        <v>4.769</v>
      </c>
      <c r="J52" s="257" t="s">
        <v>135</v>
      </c>
      <c r="K52" s="226">
        <v>0.38375271</v>
      </c>
      <c r="L52" s="226">
        <v>0.260029</v>
      </c>
      <c r="M52" s="226">
        <v>0.260029</v>
      </c>
      <c r="N52" s="310">
        <f t="shared" si="6"/>
        <v>0.677595214897636</v>
      </c>
      <c r="O52" s="310">
        <f t="shared" si="7"/>
        <v>1</v>
      </c>
      <c r="P52" s="226"/>
      <c r="Q52" s="226"/>
      <c r="R52" s="238">
        <f t="shared" si="8"/>
        <v>0</v>
      </c>
      <c r="S52" s="238">
        <f t="shared" si="9"/>
        <v>1.83011667399</v>
      </c>
      <c r="T52" s="320" t="s">
        <v>256</v>
      </c>
    </row>
    <row r="53" ht="28.5" customHeight="1" spans="1:20">
      <c r="A53" s="38">
        <v>46</v>
      </c>
      <c r="B53" s="170" t="s">
        <v>265</v>
      </c>
      <c r="C53" s="170" t="s">
        <v>266</v>
      </c>
      <c r="D53" s="127" t="s">
        <v>267</v>
      </c>
      <c r="E53" s="170" t="s">
        <v>149</v>
      </c>
      <c r="F53" s="170" t="s">
        <v>149</v>
      </c>
      <c r="G53" s="170" t="s">
        <v>149</v>
      </c>
      <c r="H53" s="297" t="s">
        <v>149</v>
      </c>
      <c r="I53" s="226">
        <v>5.88496</v>
      </c>
      <c r="J53" s="257" t="s">
        <v>135</v>
      </c>
      <c r="K53" s="226">
        <v>0.28215287232</v>
      </c>
      <c r="L53" s="226">
        <v>0.174361</v>
      </c>
      <c r="M53" s="226">
        <v>0.174361</v>
      </c>
      <c r="N53" s="310">
        <f t="shared" si="6"/>
        <v>0.617966418581239</v>
      </c>
      <c r="O53" s="310">
        <f t="shared" si="7"/>
        <v>1</v>
      </c>
      <c r="P53" s="226"/>
      <c r="Q53" s="226"/>
      <c r="R53" s="238">
        <f t="shared" si="8"/>
        <v>0</v>
      </c>
      <c r="S53" s="238">
        <f t="shared" si="9"/>
        <v>1.66045836748831</v>
      </c>
      <c r="T53" s="239" t="s">
        <v>190</v>
      </c>
    </row>
    <row r="54" ht="28.5" customHeight="1" spans="1:20">
      <c r="A54" s="38">
        <v>47</v>
      </c>
      <c r="B54" s="170" t="s">
        <v>268</v>
      </c>
      <c r="C54" s="170" t="s">
        <v>269</v>
      </c>
      <c r="D54" s="127" t="s">
        <v>270</v>
      </c>
      <c r="E54" s="170" t="s">
        <v>149</v>
      </c>
      <c r="F54" s="170" t="s">
        <v>149</v>
      </c>
      <c r="G54" s="170" t="s">
        <v>149</v>
      </c>
      <c r="H54" s="297" t="s">
        <v>149</v>
      </c>
      <c r="I54" s="226">
        <v>5.22</v>
      </c>
      <c r="J54" s="257" t="s">
        <v>135</v>
      </c>
      <c r="K54" s="226">
        <v>0.3106399725</v>
      </c>
      <c r="L54" s="226">
        <v>0.153549</v>
      </c>
      <c r="M54" s="226">
        <v>0.153549</v>
      </c>
      <c r="N54" s="310">
        <f t="shared" si="6"/>
        <v>0.49429891061428</v>
      </c>
      <c r="O54" s="310">
        <f t="shared" si="7"/>
        <v>1</v>
      </c>
      <c r="P54" s="226"/>
      <c r="Q54" s="226"/>
      <c r="R54" s="238">
        <f t="shared" si="8"/>
        <v>0</v>
      </c>
      <c r="S54" s="238">
        <f t="shared" si="9"/>
        <v>1.62154065645</v>
      </c>
      <c r="T54" s="320" t="s">
        <v>271</v>
      </c>
    </row>
    <row r="55" ht="28.5" customHeight="1" spans="1:20">
      <c r="A55" s="38">
        <v>48</v>
      </c>
      <c r="B55" s="170" t="s">
        <v>272</v>
      </c>
      <c r="C55" s="170" t="s">
        <v>273</v>
      </c>
      <c r="D55" s="127" t="s">
        <v>274</v>
      </c>
      <c r="E55" s="170" t="s">
        <v>149</v>
      </c>
      <c r="F55" s="170" t="s">
        <v>149</v>
      </c>
      <c r="G55" s="170" t="s">
        <v>149</v>
      </c>
      <c r="H55" s="297" t="s">
        <v>149</v>
      </c>
      <c r="I55" s="226">
        <v>5.123</v>
      </c>
      <c r="J55" s="257" t="s">
        <v>135</v>
      </c>
      <c r="K55" s="226">
        <v>1.6789252392</v>
      </c>
      <c r="L55" s="226">
        <v>0.619883</v>
      </c>
      <c r="M55" s="226">
        <v>0.619883</v>
      </c>
      <c r="N55" s="310">
        <f t="shared" si="6"/>
        <v>0.369214176740455</v>
      </c>
      <c r="O55" s="310">
        <f t="shared" si="7"/>
        <v>1</v>
      </c>
      <c r="P55" s="226"/>
      <c r="Q55" s="226"/>
      <c r="R55" s="238">
        <f t="shared" si="8"/>
        <v>0</v>
      </c>
      <c r="S55" s="238">
        <f t="shared" si="9"/>
        <v>8.6011340004216</v>
      </c>
      <c r="T55" s="320" t="s">
        <v>275</v>
      </c>
    </row>
    <row r="56" ht="28.5" customHeight="1" spans="1:20">
      <c r="A56" s="38">
        <v>49</v>
      </c>
      <c r="B56" s="170" t="s">
        <v>276</v>
      </c>
      <c r="C56" s="170" t="s">
        <v>277</v>
      </c>
      <c r="D56" s="127" t="s">
        <v>251</v>
      </c>
      <c r="E56" s="170" t="s">
        <v>149</v>
      </c>
      <c r="F56" s="170" t="s">
        <v>149</v>
      </c>
      <c r="G56" s="170" t="s">
        <v>149</v>
      </c>
      <c r="H56" s="297" t="s">
        <v>149</v>
      </c>
      <c r="I56" s="226">
        <v>4.66</v>
      </c>
      <c r="J56" s="257" t="s">
        <v>135</v>
      </c>
      <c r="K56" s="226">
        <v>0.8839864935</v>
      </c>
      <c r="L56" s="226">
        <v>0.710875</v>
      </c>
      <c r="M56" s="226">
        <v>0.710875</v>
      </c>
      <c r="N56" s="310">
        <f t="shared" si="6"/>
        <v>0.804169526601483</v>
      </c>
      <c r="O56" s="310">
        <f t="shared" si="7"/>
        <v>1</v>
      </c>
      <c r="P56" s="226"/>
      <c r="Q56" s="226"/>
      <c r="R56" s="238">
        <f t="shared" si="8"/>
        <v>0</v>
      </c>
      <c r="S56" s="238">
        <f t="shared" si="9"/>
        <v>4.11937705971</v>
      </c>
      <c r="T56" s="320" t="s">
        <v>252</v>
      </c>
    </row>
    <row r="57" ht="28.5" customHeight="1" spans="1:20">
      <c r="A57" s="38">
        <v>50</v>
      </c>
      <c r="B57" s="170" t="s">
        <v>278</v>
      </c>
      <c r="C57" s="170" t="s">
        <v>279</v>
      </c>
      <c r="D57" s="127" t="s">
        <v>274</v>
      </c>
      <c r="E57" s="170" t="s">
        <v>149</v>
      </c>
      <c r="F57" s="170" t="s">
        <v>149</v>
      </c>
      <c r="G57" s="170" t="s">
        <v>149</v>
      </c>
      <c r="H57" s="297" t="s">
        <v>149</v>
      </c>
      <c r="I57" s="226">
        <v>5.123</v>
      </c>
      <c r="J57" s="257" t="s">
        <v>135</v>
      </c>
      <c r="K57" s="226">
        <v>1.745575524</v>
      </c>
      <c r="L57" s="226">
        <v>1.319263</v>
      </c>
      <c r="M57" s="226">
        <v>1.319263</v>
      </c>
      <c r="N57" s="310">
        <f t="shared" si="6"/>
        <v>0.755775377152917</v>
      </c>
      <c r="O57" s="310">
        <f t="shared" si="7"/>
        <v>1</v>
      </c>
      <c r="P57" s="226"/>
      <c r="Q57" s="226"/>
      <c r="R57" s="238">
        <f t="shared" si="8"/>
        <v>0</v>
      </c>
      <c r="S57" s="238">
        <f t="shared" si="9"/>
        <v>8.942583409452</v>
      </c>
      <c r="T57" s="320" t="s">
        <v>275</v>
      </c>
    </row>
    <row r="58" ht="28.5" customHeight="1" spans="1:20">
      <c r="A58" s="38">
        <v>51</v>
      </c>
      <c r="B58" s="170" t="s">
        <v>280</v>
      </c>
      <c r="C58" s="170" t="s">
        <v>281</v>
      </c>
      <c r="D58" s="127" t="s">
        <v>274</v>
      </c>
      <c r="E58" s="170" t="s">
        <v>149</v>
      </c>
      <c r="F58" s="170" t="s">
        <v>149</v>
      </c>
      <c r="G58" s="170" t="s">
        <v>149</v>
      </c>
      <c r="H58" s="297" t="s">
        <v>149</v>
      </c>
      <c r="I58" s="226">
        <v>5.123</v>
      </c>
      <c r="J58" s="257" t="s">
        <v>135</v>
      </c>
      <c r="K58" s="226">
        <v>1.37808594</v>
      </c>
      <c r="L58" s="226">
        <v>0.961587</v>
      </c>
      <c r="M58" s="226">
        <v>0.961587</v>
      </c>
      <c r="N58" s="310">
        <f t="shared" si="6"/>
        <v>0.697769980876519</v>
      </c>
      <c r="O58" s="310">
        <f t="shared" si="7"/>
        <v>1</v>
      </c>
      <c r="P58" s="226"/>
      <c r="Q58" s="226"/>
      <c r="R58" s="238">
        <f t="shared" si="8"/>
        <v>0</v>
      </c>
      <c r="S58" s="238">
        <f t="shared" si="9"/>
        <v>7.05993427062</v>
      </c>
      <c r="T58" s="320" t="s">
        <v>275</v>
      </c>
    </row>
    <row r="59" ht="28.5" customHeight="1" spans="1:20">
      <c r="A59" s="38">
        <v>52</v>
      </c>
      <c r="B59" s="170" t="s">
        <v>282</v>
      </c>
      <c r="C59" s="170" t="s">
        <v>283</v>
      </c>
      <c r="D59" s="127" t="s">
        <v>189</v>
      </c>
      <c r="E59" s="170" t="s">
        <v>149</v>
      </c>
      <c r="F59" s="170" t="s">
        <v>149</v>
      </c>
      <c r="G59" s="170" t="s">
        <v>149</v>
      </c>
      <c r="H59" s="297" t="s">
        <v>149</v>
      </c>
      <c r="I59" s="226">
        <v>5.88496</v>
      </c>
      <c r="J59" s="257" t="s">
        <v>135</v>
      </c>
      <c r="K59" s="226">
        <v>0.15192612864</v>
      </c>
      <c r="L59" s="226">
        <v>0.0847</v>
      </c>
      <c r="M59" s="226">
        <v>0.0847</v>
      </c>
      <c r="N59" s="310">
        <f t="shared" si="6"/>
        <v>0.557507788543094</v>
      </c>
      <c r="O59" s="310">
        <f t="shared" si="7"/>
        <v>1</v>
      </c>
      <c r="P59" s="226"/>
      <c r="Q59" s="226"/>
      <c r="R59" s="238">
        <f t="shared" si="8"/>
        <v>0</v>
      </c>
      <c r="S59" s="238">
        <f t="shared" si="9"/>
        <v>0.894079190001254</v>
      </c>
      <c r="T59" s="239" t="s">
        <v>190</v>
      </c>
    </row>
    <row r="60" ht="28.5" customHeight="1" spans="1:20">
      <c r="A60" s="38">
        <v>53</v>
      </c>
      <c r="B60" s="170" t="s">
        <v>284</v>
      </c>
      <c r="C60" s="170" t="s">
        <v>285</v>
      </c>
      <c r="D60" s="127" t="s">
        <v>189</v>
      </c>
      <c r="E60" s="170" t="s">
        <v>149</v>
      </c>
      <c r="F60" s="170" t="s">
        <v>149</v>
      </c>
      <c r="G60" s="170" t="s">
        <v>149</v>
      </c>
      <c r="H60" s="297" t="s">
        <v>149</v>
      </c>
      <c r="I60" s="226">
        <v>5.88496</v>
      </c>
      <c r="J60" s="257" t="s">
        <v>135</v>
      </c>
      <c r="K60" s="226">
        <v>0.48660794688</v>
      </c>
      <c r="L60" s="226">
        <v>0.295966</v>
      </c>
      <c r="M60" s="226">
        <v>0.295966</v>
      </c>
      <c r="N60" s="310">
        <f t="shared" si="6"/>
        <v>0.608222701453305</v>
      </c>
      <c r="O60" s="310">
        <f t="shared" si="7"/>
        <v>1</v>
      </c>
      <c r="P60" s="226"/>
      <c r="Q60" s="226"/>
      <c r="R60" s="238">
        <f t="shared" si="8"/>
        <v>0</v>
      </c>
      <c r="S60" s="238">
        <f t="shared" si="9"/>
        <v>2.86366830307092</v>
      </c>
      <c r="T60" s="239" t="s">
        <v>190</v>
      </c>
    </row>
    <row r="61" ht="28.5" customHeight="1" spans="1:20">
      <c r="A61" s="38">
        <v>54</v>
      </c>
      <c r="B61" s="170" t="s">
        <v>286</v>
      </c>
      <c r="C61" s="170" t="s">
        <v>287</v>
      </c>
      <c r="D61" s="127" t="s">
        <v>274</v>
      </c>
      <c r="E61" s="170" t="s">
        <v>149</v>
      </c>
      <c r="F61" s="170" t="s">
        <v>149</v>
      </c>
      <c r="G61" s="170" t="s">
        <v>149</v>
      </c>
      <c r="H61" s="297" t="s">
        <v>149</v>
      </c>
      <c r="I61" s="226">
        <v>5.123</v>
      </c>
      <c r="J61" s="257" t="s">
        <v>135</v>
      </c>
      <c r="K61" s="226">
        <v>1.37808594</v>
      </c>
      <c r="L61" s="226">
        <v>0.961587</v>
      </c>
      <c r="M61" s="226">
        <v>0.961587</v>
      </c>
      <c r="N61" s="310">
        <f t="shared" si="6"/>
        <v>0.697769980876519</v>
      </c>
      <c r="O61" s="310">
        <f t="shared" si="7"/>
        <v>1</v>
      </c>
      <c r="P61" s="226"/>
      <c r="Q61" s="226"/>
      <c r="R61" s="238">
        <f t="shared" si="8"/>
        <v>0</v>
      </c>
      <c r="S61" s="238">
        <f t="shared" si="9"/>
        <v>7.05993427062</v>
      </c>
      <c r="T61" s="320" t="s">
        <v>275</v>
      </c>
    </row>
    <row r="62" ht="28.5" customHeight="1" spans="1:20">
      <c r="A62" s="38">
        <v>55</v>
      </c>
      <c r="B62" s="170" t="s">
        <v>288</v>
      </c>
      <c r="C62" s="170" t="s">
        <v>289</v>
      </c>
      <c r="D62" s="127" t="s">
        <v>189</v>
      </c>
      <c r="E62" s="170" t="s">
        <v>149</v>
      </c>
      <c r="F62" s="170" t="s">
        <v>149</v>
      </c>
      <c r="G62" s="170" t="s">
        <v>149</v>
      </c>
      <c r="H62" s="297" t="s">
        <v>149</v>
      </c>
      <c r="I62" s="226">
        <v>5.88496</v>
      </c>
      <c r="J62" s="257" t="s">
        <v>135</v>
      </c>
      <c r="K62" s="226">
        <v>0.48660794688</v>
      </c>
      <c r="L62" s="226">
        <v>0.295966</v>
      </c>
      <c r="M62" s="226">
        <v>0.295966</v>
      </c>
      <c r="N62" s="310">
        <f t="shared" si="6"/>
        <v>0.608222701453305</v>
      </c>
      <c r="O62" s="310">
        <f t="shared" si="7"/>
        <v>1</v>
      </c>
      <c r="P62" s="226"/>
      <c r="Q62" s="226"/>
      <c r="R62" s="238">
        <f t="shared" si="8"/>
        <v>0</v>
      </c>
      <c r="S62" s="238">
        <f t="shared" si="9"/>
        <v>2.86366830307092</v>
      </c>
      <c r="T62" s="239" t="s">
        <v>190</v>
      </c>
    </row>
    <row r="63" ht="28.5" customHeight="1" spans="1:20">
      <c r="A63" s="38">
        <v>56</v>
      </c>
      <c r="B63" s="170" t="s">
        <v>290</v>
      </c>
      <c r="C63" s="170" t="s">
        <v>291</v>
      </c>
      <c r="D63" s="127" t="s">
        <v>274</v>
      </c>
      <c r="E63" s="170" t="s">
        <v>149</v>
      </c>
      <c r="F63" s="170" t="s">
        <v>149</v>
      </c>
      <c r="G63" s="170" t="s">
        <v>149</v>
      </c>
      <c r="H63" s="297" t="s">
        <v>149</v>
      </c>
      <c r="I63" s="226">
        <v>5.123</v>
      </c>
      <c r="J63" s="257" t="s">
        <v>135</v>
      </c>
      <c r="K63" s="226">
        <v>1.03427775</v>
      </c>
      <c r="L63" s="226">
        <v>0.714747</v>
      </c>
      <c r="M63" s="226">
        <v>0.714747</v>
      </c>
      <c r="N63" s="310">
        <f t="shared" si="6"/>
        <v>0.691059050627358</v>
      </c>
      <c r="O63" s="310">
        <f t="shared" si="7"/>
        <v>1</v>
      </c>
      <c r="P63" s="226"/>
      <c r="Q63" s="226"/>
      <c r="R63" s="238">
        <f t="shared" si="8"/>
        <v>0</v>
      </c>
      <c r="S63" s="238">
        <f t="shared" si="9"/>
        <v>5.29860491325</v>
      </c>
      <c r="T63" s="320" t="s">
        <v>275</v>
      </c>
    </row>
    <row r="64" ht="28.5" customHeight="1" spans="1:20">
      <c r="A64" s="38">
        <v>57</v>
      </c>
      <c r="B64" s="170" t="s">
        <v>292</v>
      </c>
      <c r="C64" s="170" t="s">
        <v>293</v>
      </c>
      <c r="D64" s="127" t="s">
        <v>294</v>
      </c>
      <c r="E64" s="170" t="s">
        <v>149</v>
      </c>
      <c r="F64" s="170" t="s">
        <v>149</v>
      </c>
      <c r="G64" s="170" t="s">
        <v>149</v>
      </c>
      <c r="H64" s="297" t="s">
        <v>149</v>
      </c>
      <c r="I64" s="226">
        <v>5.4</v>
      </c>
      <c r="J64" s="257" t="s">
        <v>135</v>
      </c>
      <c r="K64" s="226">
        <v>0.29779794</v>
      </c>
      <c r="L64" s="226">
        <v>0.230626</v>
      </c>
      <c r="M64" s="226">
        <v>0.230626</v>
      </c>
      <c r="N64" s="310">
        <f t="shared" si="6"/>
        <v>0.774437862128932</v>
      </c>
      <c r="O64" s="310">
        <f t="shared" si="7"/>
        <v>1</v>
      </c>
      <c r="P64" s="226"/>
      <c r="Q64" s="226"/>
      <c r="R64" s="238">
        <f t="shared" si="8"/>
        <v>0</v>
      </c>
      <c r="S64" s="238">
        <f t="shared" si="9"/>
        <v>1.608108876</v>
      </c>
      <c r="T64" s="320"/>
    </row>
    <row r="65" ht="28.5" customHeight="1" spans="1:20">
      <c r="A65" s="38">
        <v>58</v>
      </c>
      <c r="B65" s="170" t="s">
        <v>295</v>
      </c>
      <c r="C65" s="170" t="s">
        <v>296</v>
      </c>
      <c r="D65" s="127" t="s">
        <v>294</v>
      </c>
      <c r="E65" s="170" t="s">
        <v>149</v>
      </c>
      <c r="F65" s="170" t="s">
        <v>149</v>
      </c>
      <c r="G65" s="170" t="s">
        <v>149</v>
      </c>
      <c r="H65" s="297" t="s">
        <v>149</v>
      </c>
      <c r="I65" s="226">
        <v>5.4</v>
      </c>
      <c r="J65" s="257" t="s">
        <v>135</v>
      </c>
      <c r="K65" s="226">
        <v>0.29779794</v>
      </c>
      <c r="L65" s="226">
        <v>0.23232</v>
      </c>
      <c r="M65" s="226">
        <v>0.23232</v>
      </c>
      <c r="N65" s="310">
        <f t="shared" si="6"/>
        <v>0.780126282942051</v>
      </c>
      <c r="O65" s="310">
        <f t="shared" si="7"/>
        <v>1</v>
      </c>
      <c r="P65" s="226"/>
      <c r="Q65" s="226"/>
      <c r="R65" s="238">
        <f t="shared" si="8"/>
        <v>0</v>
      </c>
      <c r="S65" s="238">
        <f t="shared" si="9"/>
        <v>1.608108876</v>
      </c>
      <c r="T65" s="320"/>
    </row>
    <row r="66" ht="28.5" customHeight="1" spans="1:20">
      <c r="A66" s="38">
        <v>59</v>
      </c>
      <c r="B66" s="170" t="s">
        <v>297</v>
      </c>
      <c r="C66" s="170" t="s">
        <v>298</v>
      </c>
      <c r="D66" s="127" t="s">
        <v>299</v>
      </c>
      <c r="E66" s="170" t="s">
        <v>149</v>
      </c>
      <c r="F66" s="170" t="s">
        <v>149</v>
      </c>
      <c r="G66" s="170" t="s">
        <v>149</v>
      </c>
      <c r="H66" s="297" t="s">
        <v>149</v>
      </c>
      <c r="I66" s="226">
        <v>51.33</v>
      </c>
      <c r="J66" s="257" t="s">
        <v>135</v>
      </c>
      <c r="K66" s="226">
        <v>0.00765204</v>
      </c>
      <c r="L66" s="226">
        <v>0.007502</v>
      </c>
      <c r="M66" s="226">
        <v>0.007502</v>
      </c>
      <c r="N66" s="310">
        <f t="shared" si="6"/>
        <v>0.980392156862745</v>
      </c>
      <c r="O66" s="310">
        <f t="shared" si="7"/>
        <v>1</v>
      </c>
      <c r="P66" s="226"/>
      <c r="Q66" s="226"/>
      <c r="R66" s="238">
        <f t="shared" si="8"/>
        <v>0</v>
      </c>
      <c r="S66" s="238">
        <f t="shared" si="9"/>
        <v>0.3927792132</v>
      </c>
      <c r="T66" s="320"/>
    </row>
    <row r="67" ht="28.5" customHeight="1" spans="1:20">
      <c r="A67" s="38">
        <v>60</v>
      </c>
      <c r="B67" s="170" t="s">
        <v>149</v>
      </c>
      <c r="C67" s="170" t="s">
        <v>300</v>
      </c>
      <c r="D67" s="170" t="s">
        <v>149</v>
      </c>
      <c r="E67" s="170" t="s">
        <v>149</v>
      </c>
      <c r="F67" s="170" t="s">
        <v>149</v>
      </c>
      <c r="G67" s="170" t="s">
        <v>149</v>
      </c>
      <c r="H67" s="297" t="s">
        <v>149</v>
      </c>
      <c r="I67" s="226">
        <v>0.1</v>
      </c>
      <c r="J67" s="257" t="s">
        <v>301</v>
      </c>
      <c r="K67" s="226">
        <v>441.3962</v>
      </c>
      <c r="L67" s="226">
        <v>441.3962</v>
      </c>
      <c r="M67" s="226">
        <v>441.3962</v>
      </c>
      <c r="N67" s="310">
        <f t="shared" si="6"/>
        <v>1</v>
      </c>
      <c r="O67" s="310">
        <f t="shared" si="7"/>
        <v>1</v>
      </c>
      <c r="P67" s="226"/>
      <c r="Q67" s="226"/>
      <c r="R67" s="238">
        <f t="shared" si="8"/>
        <v>0</v>
      </c>
      <c r="S67" s="238">
        <f t="shared" si="9"/>
        <v>44.13962</v>
      </c>
      <c r="T67" s="320"/>
    </row>
    <row r="68" ht="28.5" customHeight="1" spans="1:20">
      <c r="A68" s="38">
        <v>61</v>
      </c>
      <c r="B68" s="170" t="s">
        <v>149</v>
      </c>
      <c r="C68" s="170" t="s">
        <v>302</v>
      </c>
      <c r="D68" s="170" t="s">
        <v>149</v>
      </c>
      <c r="E68" s="170" t="s">
        <v>149</v>
      </c>
      <c r="F68" s="170" t="s">
        <v>149</v>
      </c>
      <c r="G68" s="170" t="s">
        <v>149</v>
      </c>
      <c r="H68" s="297" t="s">
        <v>149</v>
      </c>
      <c r="I68" s="226">
        <v>9</v>
      </c>
      <c r="J68" s="257" t="s">
        <v>303</v>
      </c>
      <c r="K68" s="226">
        <v>5.15</v>
      </c>
      <c r="L68" s="226">
        <v>5.15</v>
      </c>
      <c r="M68" s="226">
        <v>5.15</v>
      </c>
      <c r="N68" s="310">
        <f t="shared" si="6"/>
        <v>1</v>
      </c>
      <c r="O68" s="310">
        <f t="shared" si="7"/>
        <v>1</v>
      </c>
      <c r="P68" s="226"/>
      <c r="Q68" s="226"/>
      <c r="R68" s="238">
        <f t="shared" si="8"/>
        <v>0</v>
      </c>
      <c r="S68" s="238">
        <f t="shared" si="9"/>
        <v>46.35</v>
      </c>
      <c r="T68" s="320"/>
    </row>
    <row r="69" ht="28.5" customHeight="1" spans="1:20">
      <c r="A69" s="38">
        <v>62</v>
      </c>
      <c r="B69" s="170"/>
      <c r="C69" s="170"/>
      <c r="D69" s="127"/>
      <c r="E69" s="170"/>
      <c r="F69" s="170"/>
      <c r="G69" s="170"/>
      <c r="H69" s="321"/>
      <c r="I69" s="226"/>
      <c r="J69" s="257"/>
      <c r="K69" s="226"/>
      <c r="L69" s="226"/>
      <c r="M69" s="322"/>
      <c r="N69" s="310" t="str">
        <f t="shared" si="6"/>
        <v/>
      </c>
      <c r="O69" s="310" t="str">
        <f t="shared" si="7"/>
        <v/>
      </c>
      <c r="P69" s="226"/>
      <c r="Q69" s="226"/>
      <c r="R69" s="238">
        <f t="shared" si="8"/>
        <v>0</v>
      </c>
      <c r="S69" s="238">
        <f t="shared" si="9"/>
        <v>0</v>
      </c>
      <c r="T69" s="320"/>
    </row>
    <row r="70" ht="28.5" customHeight="1" spans="1:20">
      <c r="A70" s="38">
        <v>63</v>
      </c>
      <c r="B70" s="170"/>
      <c r="C70" s="170"/>
      <c r="D70" s="127"/>
      <c r="E70" s="170"/>
      <c r="F70" s="170"/>
      <c r="G70" s="170"/>
      <c r="H70" s="321"/>
      <c r="I70" s="226"/>
      <c r="J70" s="257"/>
      <c r="K70" s="226"/>
      <c r="L70" s="226"/>
      <c r="M70" s="322"/>
      <c r="N70" s="310" t="str">
        <f t="shared" si="6"/>
        <v/>
      </c>
      <c r="O70" s="310" t="str">
        <f t="shared" si="7"/>
        <v/>
      </c>
      <c r="P70" s="226"/>
      <c r="Q70" s="226"/>
      <c r="R70" s="238">
        <f t="shared" si="8"/>
        <v>0</v>
      </c>
      <c r="S70" s="238">
        <f t="shared" si="9"/>
        <v>0</v>
      </c>
      <c r="T70" s="320"/>
    </row>
    <row r="71" ht="28.5" customHeight="1" spans="1:20">
      <c r="A71" s="38">
        <v>64</v>
      </c>
      <c r="B71" s="170"/>
      <c r="C71" s="170"/>
      <c r="D71" s="127"/>
      <c r="E71" s="170"/>
      <c r="F71" s="170"/>
      <c r="G71" s="170"/>
      <c r="H71" s="321"/>
      <c r="I71" s="226"/>
      <c r="J71" s="257"/>
      <c r="K71" s="226"/>
      <c r="L71" s="226"/>
      <c r="M71" s="322"/>
      <c r="N71" s="310" t="str">
        <f t="shared" si="6"/>
        <v/>
      </c>
      <c r="O71" s="310" t="str">
        <f t="shared" si="7"/>
        <v/>
      </c>
      <c r="P71" s="226"/>
      <c r="Q71" s="226"/>
      <c r="R71" s="238">
        <f t="shared" si="8"/>
        <v>0</v>
      </c>
      <c r="S71" s="238">
        <f t="shared" si="9"/>
        <v>0</v>
      </c>
      <c r="T71" s="320"/>
    </row>
    <row r="72" ht="28.5" customHeight="1" spans="1:20">
      <c r="A72" s="38">
        <v>65</v>
      </c>
      <c r="B72" s="170"/>
      <c r="C72" s="170"/>
      <c r="D72" s="127"/>
      <c r="E72" s="170"/>
      <c r="F72" s="170"/>
      <c r="G72" s="170"/>
      <c r="H72" s="321"/>
      <c r="I72" s="226"/>
      <c r="J72" s="257"/>
      <c r="K72" s="226"/>
      <c r="L72" s="226"/>
      <c r="M72" s="322"/>
      <c r="N72" s="310" t="str">
        <f t="shared" si="6"/>
        <v/>
      </c>
      <c r="O72" s="310" t="str">
        <f t="shared" si="7"/>
        <v/>
      </c>
      <c r="P72" s="226"/>
      <c r="Q72" s="226"/>
      <c r="R72" s="238">
        <f t="shared" si="8"/>
        <v>0</v>
      </c>
      <c r="S72" s="238">
        <f t="shared" si="9"/>
        <v>0</v>
      </c>
      <c r="T72" s="320"/>
    </row>
    <row r="73" ht="28.5" customHeight="1" spans="1:20">
      <c r="A73" s="38">
        <v>66</v>
      </c>
      <c r="B73" s="170"/>
      <c r="C73" s="170"/>
      <c r="D73" s="127"/>
      <c r="E73" s="170"/>
      <c r="F73" s="170"/>
      <c r="G73" s="170"/>
      <c r="H73" s="321"/>
      <c r="I73" s="226"/>
      <c r="J73" s="257"/>
      <c r="K73" s="226"/>
      <c r="L73" s="226"/>
      <c r="M73" s="322"/>
      <c r="N73" s="310" t="str">
        <f t="shared" ref="N73:N106" si="10">IFERROR(L73/K73,"")</f>
        <v/>
      </c>
      <c r="O73" s="310" t="str">
        <f t="shared" ref="O73:O106" si="11">IFERROR(M73/L73,"")</f>
        <v/>
      </c>
      <c r="P73" s="226"/>
      <c r="Q73" s="226"/>
      <c r="R73" s="238">
        <f t="shared" ref="R73:R106" si="12">P73*(K73-L73)+Q73*(L73-M73)</f>
        <v>0</v>
      </c>
      <c r="S73" s="238">
        <f t="shared" ref="S73:S106" si="13">I73*K73-R73</f>
        <v>0</v>
      </c>
      <c r="T73" s="320"/>
    </row>
    <row r="74" ht="28.5" customHeight="1" spans="1:20">
      <c r="A74" s="38">
        <v>67</v>
      </c>
      <c r="B74" s="170"/>
      <c r="C74" s="170"/>
      <c r="D74" s="127"/>
      <c r="E74" s="170"/>
      <c r="F74" s="170"/>
      <c r="G74" s="170"/>
      <c r="H74" s="321"/>
      <c r="I74" s="226"/>
      <c r="J74" s="257"/>
      <c r="K74" s="226"/>
      <c r="L74" s="226"/>
      <c r="M74" s="322"/>
      <c r="N74" s="310" t="str">
        <f t="shared" si="10"/>
        <v/>
      </c>
      <c r="O74" s="310" t="str">
        <f t="shared" si="11"/>
        <v/>
      </c>
      <c r="P74" s="226"/>
      <c r="Q74" s="226"/>
      <c r="R74" s="238">
        <f t="shared" si="12"/>
        <v>0</v>
      </c>
      <c r="S74" s="238">
        <f t="shared" si="13"/>
        <v>0</v>
      </c>
      <c r="T74" s="320"/>
    </row>
    <row r="75" ht="28.5" customHeight="1" spans="1:20">
      <c r="A75" s="38">
        <v>68</v>
      </c>
      <c r="B75" s="170"/>
      <c r="C75" s="170"/>
      <c r="D75" s="127"/>
      <c r="E75" s="170"/>
      <c r="F75" s="170"/>
      <c r="G75" s="170"/>
      <c r="H75" s="321"/>
      <c r="I75" s="226"/>
      <c r="J75" s="257"/>
      <c r="K75" s="226"/>
      <c r="L75" s="226"/>
      <c r="M75" s="322"/>
      <c r="N75" s="310" t="str">
        <f t="shared" si="10"/>
        <v/>
      </c>
      <c r="O75" s="310" t="str">
        <f t="shared" si="11"/>
        <v/>
      </c>
      <c r="P75" s="226"/>
      <c r="Q75" s="226"/>
      <c r="R75" s="238">
        <f t="shared" si="12"/>
        <v>0</v>
      </c>
      <c r="S75" s="238">
        <f t="shared" si="13"/>
        <v>0</v>
      </c>
      <c r="T75" s="320"/>
    </row>
    <row r="76" ht="28.5" customHeight="1" spans="1:20">
      <c r="A76" s="38">
        <v>69</v>
      </c>
      <c r="B76" s="170"/>
      <c r="C76" s="170"/>
      <c r="D76" s="127"/>
      <c r="E76" s="170"/>
      <c r="F76" s="170"/>
      <c r="G76" s="170"/>
      <c r="H76" s="321"/>
      <c r="I76" s="226"/>
      <c r="J76" s="257"/>
      <c r="K76" s="226"/>
      <c r="L76" s="226"/>
      <c r="M76" s="322"/>
      <c r="N76" s="310" t="str">
        <f t="shared" si="10"/>
        <v/>
      </c>
      <c r="O76" s="310" t="str">
        <f t="shared" si="11"/>
        <v/>
      </c>
      <c r="P76" s="226"/>
      <c r="Q76" s="226"/>
      <c r="R76" s="238">
        <f t="shared" si="12"/>
        <v>0</v>
      </c>
      <c r="S76" s="238">
        <f t="shared" si="13"/>
        <v>0</v>
      </c>
      <c r="T76" s="320"/>
    </row>
    <row r="77" ht="28.5" customHeight="1" spans="1:20">
      <c r="A77" s="38">
        <v>70</v>
      </c>
      <c r="B77" s="170"/>
      <c r="C77" s="170"/>
      <c r="D77" s="127"/>
      <c r="E77" s="170"/>
      <c r="F77" s="170"/>
      <c r="G77" s="170"/>
      <c r="H77" s="321"/>
      <c r="I77" s="226"/>
      <c r="J77" s="257"/>
      <c r="K77" s="226"/>
      <c r="L77" s="226"/>
      <c r="M77" s="322"/>
      <c r="N77" s="310" t="str">
        <f t="shared" si="10"/>
        <v/>
      </c>
      <c r="O77" s="310" t="str">
        <f t="shared" si="11"/>
        <v/>
      </c>
      <c r="P77" s="226"/>
      <c r="Q77" s="226"/>
      <c r="R77" s="238">
        <f t="shared" si="12"/>
        <v>0</v>
      </c>
      <c r="S77" s="238">
        <f t="shared" si="13"/>
        <v>0</v>
      </c>
      <c r="T77" s="320"/>
    </row>
    <row r="78" ht="28.5" customHeight="1" spans="1:20">
      <c r="A78" s="38">
        <v>71</v>
      </c>
      <c r="B78" s="170"/>
      <c r="C78" s="170"/>
      <c r="D78" s="127"/>
      <c r="E78" s="170"/>
      <c r="F78" s="170"/>
      <c r="G78" s="170"/>
      <c r="H78" s="321"/>
      <c r="I78" s="226"/>
      <c r="J78" s="257"/>
      <c r="K78" s="226"/>
      <c r="L78" s="226"/>
      <c r="M78" s="322"/>
      <c r="N78" s="310" t="str">
        <f t="shared" si="10"/>
        <v/>
      </c>
      <c r="O78" s="310" t="str">
        <f t="shared" si="11"/>
        <v/>
      </c>
      <c r="P78" s="226"/>
      <c r="Q78" s="226"/>
      <c r="R78" s="238">
        <f t="shared" si="12"/>
        <v>0</v>
      </c>
      <c r="S78" s="238">
        <f t="shared" si="13"/>
        <v>0</v>
      </c>
      <c r="T78" s="320"/>
    </row>
    <row r="79" ht="28.5" customHeight="1" spans="1:20">
      <c r="A79" s="38">
        <v>72</v>
      </c>
      <c r="B79" s="170"/>
      <c r="C79" s="170"/>
      <c r="D79" s="127"/>
      <c r="E79" s="170"/>
      <c r="F79" s="170"/>
      <c r="G79" s="170"/>
      <c r="H79" s="321"/>
      <c r="I79" s="226"/>
      <c r="J79" s="257"/>
      <c r="K79" s="226"/>
      <c r="L79" s="226"/>
      <c r="M79" s="322"/>
      <c r="N79" s="310" t="str">
        <f t="shared" si="10"/>
        <v/>
      </c>
      <c r="O79" s="310" t="str">
        <f t="shared" si="11"/>
        <v/>
      </c>
      <c r="P79" s="226"/>
      <c r="Q79" s="226"/>
      <c r="R79" s="238">
        <f t="shared" si="12"/>
        <v>0</v>
      </c>
      <c r="S79" s="238">
        <f t="shared" si="13"/>
        <v>0</v>
      </c>
      <c r="T79" s="320"/>
    </row>
    <row r="80" ht="28.5" customHeight="1" spans="1:20">
      <c r="A80" s="38">
        <v>73</v>
      </c>
      <c r="B80" s="170"/>
      <c r="C80" s="170"/>
      <c r="D80" s="127"/>
      <c r="E80" s="170"/>
      <c r="F80" s="170"/>
      <c r="G80" s="170"/>
      <c r="H80" s="321"/>
      <c r="I80" s="226"/>
      <c r="J80" s="257"/>
      <c r="K80" s="226"/>
      <c r="L80" s="226"/>
      <c r="M80" s="322"/>
      <c r="N80" s="310" t="str">
        <f t="shared" si="10"/>
        <v/>
      </c>
      <c r="O80" s="310" t="str">
        <f t="shared" si="11"/>
        <v/>
      </c>
      <c r="P80" s="226"/>
      <c r="Q80" s="226"/>
      <c r="R80" s="238">
        <f t="shared" si="12"/>
        <v>0</v>
      </c>
      <c r="S80" s="238">
        <f t="shared" si="13"/>
        <v>0</v>
      </c>
      <c r="T80" s="320"/>
    </row>
    <row r="81" ht="28.5" customHeight="1" spans="1:20">
      <c r="A81" s="38">
        <v>74</v>
      </c>
      <c r="B81" s="170"/>
      <c r="C81" s="170"/>
      <c r="D81" s="127"/>
      <c r="E81" s="170"/>
      <c r="F81" s="170"/>
      <c r="G81" s="170"/>
      <c r="H81" s="321"/>
      <c r="I81" s="226"/>
      <c r="J81" s="257"/>
      <c r="K81" s="226"/>
      <c r="L81" s="226"/>
      <c r="M81" s="322"/>
      <c r="N81" s="310" t="str">
        <f t="shared" si="10"/>
        <v/>
      </c>
      <c r="O81" s="310" t="str">
        <f t="shared" si="11"/>
        <v/>
      </c>
      <c r="P81" s="226"/>
      <c r="Q81" s="226"/>
      <c r="R81" s="238">
        <f t="shared" si="12"/>
        <v>0</v>
      </c>
      <c r="S81" s="238">
        <f t="shared" si="13"/>
        <v>0</v>
      </c>
      <c r="T81" s="320"/>
    </row>
    <row r="82" ht="28.5" customHeight="1" spans="1:20">
      <c r="A82" s="38">
        <v>75</v>
      </c>
      <c r="B82" s="170"/>
      <c r="C82" s="170"/>
      <c r="D82" s="127"/>
      <c r="E82" s="170"/>
      <c r="F82" s="170"/>
      <c r="G82" s="170"/>
      <c r="H82" s="321"/>
      <c r="I82" s="226"/>
      <c r="J82" s="257"/>
      <c r="K82" s="226"/>
      <c r="L82" s="226"/>
      <c r="M82" s="322"/>
      <c r="N82" s="310" t="str">
        <f t="shared" si="10"/>
        <v/>
      </c>
      <c r="O82" s="310" t="str">
        <f t="shared" si="11"/>
        <v/>
      </c>
      <c r="P82" s="226"/>
      <c r="Q82" s="226"/>
      <c r="R82" s="238">
        <f t="shared" si="12"/>
        <v>0</v>
      </c>
      <c r="S82" s="238">
        <f t="shared" si="13"/>
        <v>0</v>
      </c>
      <c r="T82" s="320"/>
    </row>
    <row r="83" ht="28.5" customHeight="1" spans="1:20">
      <c r="A83" s="38">
        <v>76</v>
      </c>
      <c r="B83" s="170"/>
      <c r="C83" s="170"/>
      <c r="D83" s="127"/>
      <c r="E83" s="170"/>
      <c r="F83" s="170"/>
      <c r="G83" s="170"/>
      <c r="H83" s="321"/>
      <c r="I83" s="226"/>
      <c r="J83" s="257"/>
      <c r="K83" s="226"/>
      <c r="L83" s="226"/>
      <c r="M83" s="322"/>
      <c r="N83" s="310" t="str">
        <f t="shared" si="10"/>
        <v/>
      </c>
      <c r="O83" s="310" t="str">
        <f t="shared" si="11"/>
        <v/>
      </c>
      <c r="P83" s="226"/>
      <c r="Q83" s="226"/>
      <c r="R83" s="238">
        <f t="shared" si="12"/>
        <v>0</v>
      </c>
      <c r="S83" s="238">
        <f t="shared" si="13"/>
        <v>0</v>
      </c>
      <c r="T83" s="320"/>
    </row>
    <row r="84" ht="28.5" customHeight="1" spans="1:20">
      <c r="A84" s="38">
        <v>77</v>
      </c>
      <c r="B84" s="170"/>
      <c r="C84" s="170"/>
      <c r="D84" s="127"/>
      <c r="E84" s="170"/>
      <c r="F84" s="170"/>
      <c r="G84" s="170"/>
      <c r="H84" s="321"/>
      <c r="I84" s="226"/>
      <c r="J84" s="257"/>
      <c r="K84" s="226"/>
      <c r="L84" s="226"/>
      <c r="M84" s="322"/>
      <c r="N84" s="310" t="str">
        <f t="shared" si="10"/>
        <v/>
      </c>
      <c r="O84" s="310" t="str">
        <f t="shared" si="11"/>
        <v/>
      </c>
      <c r="P84" s="226"/>
      <c r="Q84" s="226"/>
      <c r="R84" s="238">
        <f t="shared" si="12"/>
        <v>0</v>
      </c>
      <c r="S84" s="238">
        <f t="shared" si="13"/>
        <v>0</v>
      </c>
      <c r="T84" s="320"/>
    </row>
    <row r="85" ht="28.5" customHeight="1" spans="1:20">
      <c r="A85" s="38">
        <v>78</v>
      </c>
      <c r="B85" s="170"/>
      <c r="C85" s="170"/>
      <c r="D85" s="127"/>
      <c r="E85" s="170"/>
      <c r="F85" s="170"/>
      <c r="G85" s="170"/>
      <c r="H85" s="321"/>
      <c r="I85" s="226"/>
      <c r="J85" s="257"/>
      <c r="K85" s="226"/>
      <c r="L85" s="226"/>
      <c r="M85" s="322"/>
      <c r="N85" s="310" t="str">
        <f t="shared" si="10"/>
        <v/>
      </c>
      <c r="O85" s="310" t="str">
        <f t="shared" si="11"/>
        <v/>
      </c>
      <c r="P85" s="226"/>
      <c r="Q85" s="226"/>
      <c r="R85" s="238">
        <f t="shared" si="12"/>
        <v>0</v>
      </c>
      <c r="S85" s="238">
        <f t="shared" si="13"/>
        <v>0</v>
      </c>
      <c r="T85" s="320"/>
    </row>
    <row r="86" ht="28.5" customHeight="1" spans="1:20">
      <c r="A86" s="38">
        <v>79</v>
      </c>
      <c r="B86" s="170"/>
      <c r="C86" s="170"/>
      <c r="D86" s="127"/>
      <c r="E86" s="170"/>
      <c r="F86" s="170"/>
      <c r="G86" s="170"/>
      <c r="H86" s="321"/>
      <c r="I86" s="226"/>
      <c r="J86" s="257"/>
      <c r="K86" s="226"/>
      <c r="L86" s="226"/>
      <c r="M86" s="322"/>
      <c r="N86" s="310" t="str">
        <f t="shared" si="10"/>
        <v/>
      </c>
      <c r="O86" s="310" t="str">
        <f t="shared" si="11"/>
        <v/>
      </c>
      <c r="P86" s="226"/>
      <c r="Q86" s="226"/>
      <c r="R86" s="238">
        <f t="shared" si="12"/>
        <v>0</v>
      </c>
      <c r="S86" s="238">
        <f t="shared" si="13"/>
        <v>0</v>
      </c>
      <c r="T86" s="320"/>
    </row>
    <row r="87" ht="28.5" customHeight="1" spans="1:20">
      <c r="A87" s="38">
        <v>80</v>
      </c>
      <c r="B87" s="170"/>
      <c r="C87" s="170"/>
      <c r="D87" s="127"/>
      <c r="E87" s="170"/>
      <c r="F87" s="170"/>
      <c r="G87" s="170"/>
      <c r="H87" s="321"/>
      <c r="I87" s="226"/>
      <c r="J87" s="257"/>
      <c r="K87" s="226"/>
      <c r="L87" s="226"/>
      <c r="M87" s="322"/>
      <c r="N87" s="310" t="str">
        <f t="shared" si="10"/>
        <v/>
      </c>
      <c r="O87" s="310" t="str">
        <f t="shared" si="11"/>
        <v/>
      </c>
      <c r="P87" s="226"/>
      <c r="Q87" s="226"/>
      <c r="R87" s="238">
        <f t="shared" si="12"/>
        <v>0</v>
      </c>
      <c r="S87" s="238">
        <f t="shared" si="13"/>
        <v>0</v>
      </c>
      <c r="T87" s="320"/>
    </row>
    <row r="88" ht="28.5" customHeight="1" spans="1:20">
      <c r="A88" s="38">
        <v>81</v>
      </c>
      <c r="B88" s="170"/>
      <c r="C88" s="170"/>
      <c r="D88" s="127"/>
      <c r="E88" s="170"/>
      <c r="F88" s="170"/>
      <c r="G88" s="170"/>
      <c r="H88" s="321"/>
      <c r="I88" s="226"/>
      <c r="J88" s="257"/>
      <c r="K88" s="226"/>
      <c r="L88" s="226"/>
      <c r="M88" s="322"/>
      <c r="N88" s="310" t="str">
        <f t="shared" si="10"/>
        <v/>
      </c>
      <c r="O88" s="310" t="str">
        <f t="shared" si="11"/>
        <v/>
      </c>
      <c r="P88" s="226"/>
      <c r="Q88" s="226"/>
      <c r="R88" s="238">
        <f t="shared" si="12"/>
        <v>0</v>
      </c>
      <c r="S88" s="238">
        <f t="shared" si="13"/>
        <v>0</v>
      </c>
      <c r="T88" s="320"/>
    </row>
    <row r="89" ht="28.5" customHeight="1" spans="1:20">
      <c r="A89" s="38">
        <v>82</v>
      </c>
      <c r="B89" s="170"/>
      <c r="C89" s="170"/>
      <c r="D89" s="127"/>
      <c r="E89" s="170"/>
      <c r="F89" s="170"/>
      <c r="G89" s="170"/>
      <c r="H89" s="321"/>
      <c r="I89" s="226"/>
      <c r="J89" s="257"/>
      <c r="K89" s="226"/>
      <c r="L89" s="226"/>
      <c r="M89" s="322"/>
      <c r="N89" s="310" t="str">
        <f t="shared" si="10"/>
        <v/>
      </c>
      <c r="O89" s="310" t="str">
        <f t="shared" si="11"/>
        <v/>
      </c>
      <c r="P89" s="226"/>
      <c r="Q89" s="226"/>
      <c r="R89" s="238">
        <f t="shared" si="12"/>
        <v>0</v>
      </c>
      <c r="S89" s="238">
        <f t="shared" si="13"/>
        <v>0</v>
      </c>
      <c r="T89" s="320"/>
    </row>
    <row r="90" ht="28.5" customHeight="1" spans="1:20">
      <c r="A90" s="38">
        <v>83</v>
      </c>
      <c r="B90" s="170"/>
      <c r="C90" s="170"/>
      <c r="D90" s="127"/>
      <c r="E90" s="170"/>
      <c r="F90" s="170"/>
      <c r="G90" s="170"/>
      <c r="H90" s="321"/>
      <c r="I90" s="226"/>
      <c r="J90" s="257"/>
      <c r="K90" s="226"/>
      <c r="L90" s="226"/>
      <c r="M90" s="322"/>
      <c r="N90" s="310" t="str">
        <f t="shared" si="10"/>
        <v/>
      </c>
      <c r="O90" s="310" t="str">
        <f t="shared" si="11"/>
        <v/>
      </c>
      <c r="P90" s="226"/>
      <c r="Q90" s="226"/>
      <c r="R90" s="238">
        <f t="shared" si="12"/>
        <v>0</v>
      </c>
      <c r="S90" s="238">
        <f t="shared" si="13"/>
        <v>0</v>
      </c>
      <c r="T90" s="320"/>
    </row>
    <row r="91" ht="28.5" customHeight="1" spans="1:20">
      <c r="A91" s="38">
        <v>84</v>
      </c>
      <c r="B91" s="170"/>
      <c r="C91" s="170"/>
      <c r="D91" s="127"/>
      <c r="E91" s="170"/>
      <c r="F91" s="170"/>
      <c r="G91" s="170"/>
      <c r="H91" s="321"/>
      <c r="I91" s="226"/>
      <c r="J91" s="257"/>
      <c r="K91" s="226"/>
      <c r="L91" s="226"/>
      <c r="M91" s="322"/>
      <c r="N91" s="310" t="str">
        <f t="shared" si="10"/>
        <v/>
      </c>
      <c r="O91" s="310" t="str">
        <f t="shared" si="11"/>
        <v/>
      </c>
      <c r="P91" s="226"/>
      <c r="Q91" s="226"/>
      <c r="R91" s="238">
        <f t="shared" si="12"/>
        <v>0</v>
      </c>
      <c r="S91" s="238">
        <f t="shared" si="13"/>
        <v>0</v>
      </c>
      <c r="T91" s="320"/>
    </row>
    <row r="92" ht="28.5" customHeight="1" spans="1:20">
      <c r="A92" s="38">
        <v>85</v>
      </c>
      <c r="B92" s="170"/>
      <c r="C92" s="170"/>
      <c r="D92" s="127"/>
      <c r="E92" s="170"/>
      <c r="F92" s="170"/>
      <c r="G92" s="170"/>
      <c r="H92" s="321"/>
      <c r="I92" s="226"/>
      <c r="J92" s="257"/>
      <c r="K92" s="226"/>
      <c r="L92" s="226"/>
      <c r="M92" s="322"/>
      <c r="N92" s="310" t="str">
        <f t="shared" si="10"/>
        <v/>
      </c>
      <c r="O92" s="310" t="str">
        <f t="shared" si="11"/>
        <v/>
      </c>
      <c r="P92" s="226"/>
      <c r="Q92" s="226"/>
      <c r="R92" s="238">
        <f t="shared" si="12"/>
        <v>0</v>
      </c>
      <c r="S92" s="238">
        <f t="shared" si="13"/>
        <v>0</v>
      </c>
      <c r="T92" s="320"/>
    </row>
    <row r="93" ht="28.5" customHeight="1" spans="1:20">
      <c r="A93" s="38">
        <v>86</v>
      </c>
      <c r="B93" s="170"/>
      <c r="C93" s="170"/>
      <c r="D93" s="127"/>
      <c r="E93" s="170"/>
      <c r="F93" s="170"/>
      <c r="G93" s="170"/>
      <c r="H93" s="321"/>
      <c r="I93" s="226"/>
      <c r="J93" s="257"/>
      <c r="K93" s="226"/>
      <c r="L93" s="226"/>
      <c r="M93" s="322"/>
      <c r="N93" s="310" t="str">
        <f t="shared" si="10"/>
        <v/>
      </c>
      <c r="O93" s="310" t="str">
        <f t="shared" si="11"/>
        <v/>
      </c>
      <c r="P93" s="226"/>
      <c r="Q93" s="226"/>
      <c r="R93" s="238">
        <f t="shared" si="12"/>
        <v>0</v>
      </c>
      <c r="S93" s="238">
        <f t="shared" si="13"/>
        <v>0</v>
      </c>
      <c r="T93" s="320"/>
    </row>
    <row r="94" ht="28.5" customHeight="1" spans="1:20">
      <c r="A94" s="38">
        <v>87</v>
      </c>
      <c r="B94" s="170"/>
      <c r="C94" s="170"/>
      <c r="D94" s="127"/>
      <c r="E94" s="170"/>
      <c r="F94" s="170"/>
      <c r="G94" s="170"/>
      <c r="H94" s="321"/>
      <c r="I94" s="226"/>
      <c r="J94" s="257"/>
      <c r="K94" s="226"/>
      <c r="L94" s="226"/>
      <c r="M94" s="322"/>
      <c r="N94" s="310" t="str">
        <f t="shared" si="10"/>
        <v/>
      </c>
      <c r="O94" s="310" t="str">
        <f t="shared" si="11"/>
        <v/>
      </c>
      <c r="P94" s="226"/>
      <c r="Q94" s="226"/>
      <c r="R94" s="238">
        <f t="shared" si="12"/>
        <v>0</v>
      </c>
      <c r="S94" s="238">
        <f t="shared" si="13"/>
        <v>0</v>
      </c>
      <c r="T94" s="320"/>
    </row>
    <row r="95" ht="28.5" customHeight="1" spans="1:20">
      <c r="A95" s="38">
        <v>88</v>
      </c>
      <c r="B95" s="170"/>
      <c r="C95" s="170"/>
      <c r="D95" s="127"/>
      <c r="E95" s="170"/>
      <c r="F95" s="170"/>
      <c r="G95" s="170"/>
      <c r="H95" s="321"/>
      <c r="I95" s="226"/>
      <c r="J95" s="257"/>
      <c r="K95" s="226"/>
      <c r="L95" s="226"/>
      <c r="M95" s="322"/>
      <c r="N95" s="310" t="str">
        <f t="shared" si="10"/>
        <v/>
      </c>
      <c r="O95" s="310" t="str">
        <f t="shared" si="11"/>
        <v/>
      </c>
      <c r="P95" s="226"/>
      <c r="Q95" s="226"/>
      <c r="R95" s="238">
        <f t="shared" si="12"/>
        <v>0</v>
      </c>
      <c r="S95" s="238">
        <f t="shared" si="13"/>
        <v>0</v>
      </c>
      <c r="T95" s="320"/>
    </row>
    <row r="96" ht="28.5" customHeight="1" spans="1:20">
      <c r="A96" s="38">
        <v>89</v>
      </c>
      <c r="B96" s="170"/>
      <c r="C96" s="170"/>
      <c r="D96" s="127"/>
      <c r="E96" s="170"/>
      <c r="F96" s="170"/>
      <c r="G96" s="170"/>
      <c r="H96" s="321"/>
      <c r="I96" s="226"/>
      <c r="J96" s="257"/>
      <c r="K96" s="226"/>
      <c r="L96" s="226"/>
      <c r="M96" s="322"/>
      <c r="N96" s="310" t="str">
        <f t="shared" si="10"/>
        <v/>
      </c>
      <c r="O96" s="310" t="str">
        <f t="shared" si="11"/>
        <v/>
      </c>
      <c r="P96" s="226"/>
      <c r="Q96" s="226"/>
      <c r="R96" s="238">
        <f t="shared" si="12"/>
        <v>0</v>
      </c>
      <c r="S96" s="238">
        <f t="shared" si="13"/>
        <v>0</v>
      </c>
      <c r="T96" s="320"/>
    </row>
    <row r="97" ht="28.5" customHeight="1" spans="1:20">
      <c r="A97" s="38">
        <v>90</v>
      </c>
      <c r="B97" s="170"/>
      <c r="C97" s="170"/>
      <c r="D97" s="127"/>
      <c r="E97" s="170"/>
      <c r="F97" s="170"/>
      <c r="G97" s="170"/>
      <c r="H97" s="321"/>
      <c r="I97" s="226"/>
      <c r="J97" s="257"/>
      <c r="K97" s="226"/>
      <c r="L97" s="226"/>
      <c r="M97" s="322"/>
      <c r="N97" s="310" t="str">
        <f t="shared" si="10"/>
        <v/>
      </c>
      <c r="O97" s="310" t="str">
        <f t="shared" si="11"/>
        <v/>
      </c>
      <c r="P97" s="226"/>
      <c r="Q97" s="226"/>
      <c r="R97" s="238">
        <f t="shared" si="12"/>
        <v>0</v>
      </c>
      <c r="S97" s="238">
        <f t="shared" si="13"/>
        <v>0</v>
      </c>
      <c r="T97" s="320"/>
    </row>
    <row r="98" ht="28.5" customHeight="1" spans="1:20">
      <c r="A98" s="38">
        <v>91</v>
      </c>
      <c r="B98" s="170"/>
      <c r="C98" s="170"/>
      <c r="D98" s="127"/>
      <c r="E98" s="170"/>
      <c r="F98" s="170"/>
      <c r="G98" s="170"/>
      <c r="H98" s="321"/>
      <c r="I98" s="226"/>
      <c r="J98" s="257"/>
      <c r="K98" s="226"/>
      <c r="L98" s="226"/>
      <c r="M98" s="322"/>
      <c r="N98" s="310" t="str">
        <f t="shared" si="10"/>
        <v/>
      </c>
      <c r="O98" s="310" t="str">
        <f t="shared" si="11"/>
        <v/>
      </c>
      <c r="P98" s="226"/>
      <c r="Q98" s="226"/>
      <c r="R98" s="238">
        <f t="shared" si="12"/>
        <v>0</v>
      </c>
      <c r="S98" s="238">
        <f t="shared" si="13"/>
        <v>0</v>
      </c>
      <c r="T98" s="320"/>
    </row>
    <row r="99" ht="28.5" customHeight="1" spans="1:20">
      <c r="A99" s="38">
        <v>92</v>
      </c>
      <c r="B99" s="170"/>
      <c r="C99" s="170"/>
      <c r="D99" s="127"/>
      <c r="E99" s="170"/>
      <c r="F99" s="170"/>
      <c r="G99" s="170"/>
      <c r="H99" s="321"/>
      <c r="I99" s="226"/>
      <c r="J99" s="257"/>
      <c r="K99" s="226"/>
      <c r="L99" s="226"/>
      <c r="M99" s="322"/>
      <c r="N99" s="310" t="str">
        <f t="shared" si="10"/>
        <v/>
      </c>
      <c r="O99" s="310" t="str">
        <f t="shared" si="11"/>
        <v/>
      </c>
      <c r="P99" s="226"/>
      <c r="Q99" s="226"/>
      <c r="R99" s="238">
        <f t="shared" si="12"/>
        <v>0</v>
      </c>
      <c r="S99" s="238">
        <f t="shared" si="13"/>
        <v>0</v>
      </c>
      <c r="T99" s="320"/>
    </row>
    <row r="100" ht="28.5" customHeight="1" spans="1:20">
      <c r="A100" s="38">
        <v>93</v>
      </c>
      <c r="B100" s="170"/>
      <c r="C100" s="170"/>
      <c r="D100" s="127"/>
      <c r="E100" s="170"/>
      <c r="F100" s="170"/>
      <c r="G100" s="170"/>
      <c r="H100" s="321"/>
      <c r="I100" s="226"/>
      <c r="J100" s="257"/>
      <c r="K100" s="226"/>
      <c r="L100" s="226"/>
      <c r="M100" s="322"/>
      <c r="N100" s="310" t="str">
        <f t="shared" si="10"/>
        <v/>
      </c>
      <c r="O100" s="310" t="str">
        <f t="shared" si="11"/>
        <v/>
      </c>
      <c r="P100" s="226"/>
      <c r="Q100" s="226"/>
      <c r="R100" s="238">
        <f t="shared" si="12"/>
        <v>0</v>
      </c>
      <c r="S100" s="238">
        <f t="shared" si="13"/>
        <v>0</v>
      </c>
      <c r="T100" s="320"/>
    </row>
    <row r="101" ht="28.5" customHeight="1" spans="1:20">
      <c r="A101" s="38">
        <v>94</v>
      </c>
      <c r="B101" s="170"/>
      <c r="C101" s="170"/>
      <c r="D101" s="127"/>
      <c r="E101" s="170"/>
      <c r="F101" s="170"/>
      <c r="G101" s="170"/>
      <c r="H101" s="321"/>
      <c r="I101" s="226"/>
      <c r="J101" s="257"/>
      <c r="K101" s="226"/>
      <c r="L101" s="226"/>
      <c r="M101" s="322"/>
      <c r="N101" s="310" t="str">
        <f t="shared" si="10"/>
        <v/>
      </c>
      <c r="O101" s="310" t="str">
        <f t="shared" si="11"/>
        <v/>
      </c>
      <c r="P101" s="226"/>
      <c r="Q101" s="226"/>
      <c r="R101" s="238">
        <f t="shared" si="12"/>
        <v>0</v>
      </c>
      <c r="S101" s="238">
        <f t="shared" si="13"/>
        <v>0</v>
      </c>
      <c r="T101" s="320"/>
    </row>
    <row r="102" ht="28.5" customHeight="1" spans="1:20">
      <c r="A102" s="38">
        <v>95</v>
      </c>
      <c r="B102" s="170"/>
      <c r="C102" s="170"/>
      <c r="D102" s="127"/>
      <c r="E102" s="170"/>
      <c r="F102" s="170"/>
      <c r="G102" s="170"/>
      <c r="H102" s="321"/>
      <c r="I102" s="226"/>
      <c r="J102" s="257"/>
      <c r="K102" s="226"/>
      <c r="L102" s="226"/>
      <c r="M102" s="322"/>
      <c r="N102" s="310" t="str">
        <f t="shared" si="10"/>
        <v/>
      </c>
      <c r="O102" s="310" t="str">
        <f t="shared" si="11"/>
        <v/>
      </c>
      <c r="P102" s="226"/>
      <c r="Q102" s="226"/>
      <c r="R102" s="238">
        <f t="shared" si="12"/>
        <v>0</v>
      </c>
      <c r="S102" s="238">
        <f t="shared" si="13"/>
        <v>0</v>
      </c>
      <c r="T102" s="320"/>
    </row>
    <row r="103" ht="28.5" customHeight="1" spans="1:20">
      <c r="A103" s="38">
        <v>96</v>
      </c>
      <c r="B103" s="170"/>
      <c r="C103" s="170"/>
      <c r="D103" s="127"/>
      <c r="E103" s="170"/>
      <c r="F103" s="170"/>
      <c r="G103" s="170"/>
      <c r="H103" s="321"/>
      <c r="I103" s="226"/>
      <c r="J103" s="257"/>
      <c r="K103" s="226"/>
      <c r="L103" s="226"/>
      <c r="M103" s="322"/>
      <c r="N103" s="310" t="str">
        <f t="shared" si="10"/>
        <v/>
      </c>
      <c r="O103" s="310" t="str">
        <f t="shared" si="11"/>
        <v/>
      </c>
      <c r="P103" s="226"/>
      <c r="Q103" s="226"/>
      <c r="R103" s="238">
        <f t="shared" si="12"/>
        <v>0</v>
      </c>
      <c r="S103" s="238">
        <f t="shared" si="13"/>
        <v>0</v>
      </c>
      <c r="T103" s="320"/>
    </row>
    <row r="104" ht="28.5" customHeight="1" spans="1:20">
      <c r="A104" s="38">
        <v>97</v>
      </c>
      <c r="B104" s="170"/>
      <c r="C104" s="170"/>
      <c r="D104" s="127"/>
      <c r="E104" s="170"/>
      <c r="F104" s="170"/>
      <c r="G104" s="170"/>
      <c r="H104" s="321"/>
      <c r="I104" s="226"/>
      <c r="J104" s="257"/>
      <c r="K104" s="226"/>
      <c r="L104" s="226"/>
      <c r="M104" s="322"/>
      <c r="N104" s="310" t="str">
        <f t="shared" si="10"/>
        <v/>
      </c>
      <c r="O104" s="310" t="str">
        <f t="shared" si="11"/>
        <v/>
      </c>
      <c r="P104" s="226"/>
      <c r="Q104" s="226"/>
      <c r="R104" s="238">
        <f t="shared" si="12"/>
        <v>0</v>
      </c>
      <c r="S104" s="238">
        <f t="shared" si="13"/>
        <v>0</v>
      </c>
      <c r="T104" s="320"/>
    </row>
    <row r="105" ht="28.5" customHeight="1" spans="1:20">
      <c r="A105" s="38">
        <v>98</v>
      </c>
      <c r="B105" s="170"/>
      <c r="C105" s="170"/>
      <c r="D105" s="127"/>
      <c r="E105" s="170"/>
      <c r="F105" s="170"/>
      <c r="G105" s="170"/>
      <c r="H105" s="321"/>
      <c r="I105" s="226"/>
      <c r="J105" s="257"/>
      <c r="K105" s="226"/>
      <c r="L105" s="226"/>
      <c r="M105" s="322"/>
      <c r="N105" s="310" t="str">
        <f t="shared" si="10"/>
        <v/>
      </c>
      <c r="O105" s="310" t="str">
        <f t="shared" si="11"/>
        <v/>
      </c>
      <c r="P105" s="226"/>
      <c r="Q105" s="226"/>
      <c r="R105" s="238">
        <f t="shared" si="12"/>
        <v>0</v>
      </c>
      <c r="S105" s="238">
        <f t="shared" si="13"/>
        <v>0</v>
      </c>
      <c r="T105" s="320"/>
    </row>
    <row r="106" ht="28.5" customHeight="1" spans="1:20">
      <c r="A106" s="38">
        <v>99</v>
      </c>
      <c r="B106" s="170"/>
      <c r="C106" s="170"/>
      <c r="D106" s="127"/>
      <c r="E106" s="170"/>
      <c r="F106" s="170"/>
      <c r="G106" s="170"/>
      <c r="H106" s="321"/>
      <c r="I106" s="226"/>
      <c r="J106" s="257"/>
      <c r="K106" s="226"/>
      <c r="L106" s="226"/>
      <c r="M106" s="322"/>
      <c r="N106" s="310" t="str">
        <f t="shared" si="10"/>
        <v/>
      </c>
      <c r="O106" s="310" t="str">
        <f t="shared" si="11"/>
        <v/>
      </c>
      <c r="P106" s="226"/>
      <c r="Q106" s="226"/>
      <c r="R106" s="238">
        <f t="shared" si="12"/>
        <v>0</v>
      </c>
      <c r="S106" s="238">
        <f t="shared" si="13"/>
        <v>0</v>
      </c>
      <c r="T106" s="320"/>
    </row>
    <row r="107" ht="28.5" customHeight="1" spans="1:20">
      <c r="A107" s="38">
        <v>100</v>
      </c>
      <c r="B107" s="170"/>
      <c r="C107" s="170"/>
      <c r="D107" s="127"/>
      <c r="E107" s="170"/>
      <c r="F107" s="170"/>
      <c r="G107" s="170"/>
      <c r="H107" s="321"/>
      <c r="I107" s="226"/>
      <c r="J107" s="257"/>
      <c r="K107" s="226"/>
      <c r="L107" s="226"/>
      <c r="M107" s="322"/>
      <c r="N107" s="310" t="str">
        <f t="shared" ref="N107:N170" si="14">IFERROR(L107/K107,"")</f>
        <v/>
      </c>
      <c r="O107" s="310" t="str">
        <f t="shared" ref="O107:O170" si="15">IFERROR(M107/L107,"")</f>
        <v/>
      </c>
      <c r="P107" s="226"/>
      <c r="Q107" s="226"/>
      <c r="R107" s="238">
        <f t="shared" ref="R107:R170" si="16">P107*(K107-L107)+Q107*(L107-M107)</f>
        <v>0</v>
      </c>
      <c r="S107" s="238">
        <f t="shared" ref="S107:S170" si="17">I107*K107-R107</f>
        <v>0</v>
      </c>
      <c r="T107" s="320"/>
    </row>
    <row r="108" ht="28.5" customHeight="1" spans="1:20">
      <c r="A108" s="38">
        <v>101</v>
      </c>
      <c r="B108" s="170"/>
      <c r="C108" s="170"/>
      <c r="D108" s="127"/>
      <c r="E108" s="170"/>
      <c r="F108" s="170"/>
      <c r="G108" s="170"/>
      <c r="H108" s="321"/>
      <c r="I108" s="226"/>
      <c r="J108" s="257"/>
      <c r="K108" s="226"/>
      <c r="L108" s="226"/>
      <c r="M108" s="322"/>
      <c r="N108" s="310" t="str">
        <f t="shared" si="14"/>
        <v/>
      </c>
      <c r="O108" s="310" t="str">
        <f t="shared" si="15"/>
        <v/>
      </c>
      <c r="P108" s="226"/>
      <c r="Q108" s="226"/>
      <c r="R108" s="238">
        <f t="shared" si="16"/>
        <v>0</v>
      </c>
      <c r="S108" s="238">
        <f t="shared" si="17"/>
        <v>0</v>
      </c>
      <c r="T108" s="320"/>
    </row>
    <row r="109" ht="28.5" customHeight="1" spans="1:20">
      <c r="A109" s="38">
        <v>102</v>
      </c>
      <c r="B109" s="170"/>
      <c r="C109" s="170"/>
      <c r="D109" s="127"/>
      <c r="E109" s="170"/>
      <c r="F109" s="170"/>
      <c r="G109" s="170"/>
      <c r="H109" s="321"/>
      <c r="I109" s="226"/>
      <c r="J109" s="257"/>
      <c r="K109" s="226"/>
      <c r="L109" s="226"/>
      <c r="M109" s="322"/>
      <c r="N109" s="310" t="str">
        <f t="shared" si="14"/>
        <v/>
      </c>
      <c r="O109" s="310" t="str">
        <f t="shared" si="15"/>
        <v/>
      </c>
      <c r="P109" s="226"/>
      <c r="Q109" s="226"/>
      <c r="R109" s="238">
        <f t="shared" si="16"/>
        <v>0</v>
      </c>
      <c r="S109" s="238">
        <f t="shared" si="17"/>
        <v>0</v>
      </c>
      <c r="T109" s="320"/>
    </row>
    <row r="110" ht="28.5" customHeight="1" spans="1:20">
      <c r="A110" s="38">
        <v>103</v>
      </c>
      <c r="B110" s="170"/>
      <c r="C110" s="170"/>
      <c r="D110" s="127"/>
      <c r="E110" s="170"/>
      <c r="F110" s="170"/>
      <c r="G110" s="170"/>
      <c r="H110" s="321"/>
      <c r="I110" s="226"/>
      <c r="J110" s="257"/>
      <c r="K110" s="226"/>
      <c r="L110" s="226"/>
      <c r="M110" s="322"/>
      <c r="N110" s="310" t="str">
        <f t="shared" si="14"/>
        <v/>
      </c>
      <c r="O110" s="310" t="str">
        <f t="shared" si="15"/>
        <v/>
      </c>
      <c r="P110" s="226"/>
      <c r="Q110" s="226"/>
      <c r="R110" s="238">
        <f t="shared" si="16"/>
        <v>0</v>
      </c>
      <c r="S110" s="238">
        <f t="shared" si="17"/>
        <v>0</v>
      </c>
      <c r="T110" s="320"/>
    </row>
    <row r="111" ht="28.5" customHeight="1" spans="1:20">
      <c r="A111" s="38">
        <v>104</v>
      </c>
      <c r="B111" s="170"/>
      <c r="C111" s="170"/>
      <c r="D111" s="127"/>
      <c r="E111" s="170"/>
      <c r="F111" s="170"/>
      <c r="G111" s="170"/>
      <c r="H111" s="321"/>
      <c r="I111" s="226"/>
      <c r="J111" s="257"/>
      <c r="K111" s="226"/>
      <c r="L111" s="226"/>
      <c r="M111" s="322"/>
      <c r="N111" s="310" t="str">
        <f t="shared" si="14"/>
        <v/>
      </c>
      <c r="O111" s="310" t="str">
        <f t="shared" si="15"/>
        <v/>
      </c>
      <c r="P111" s="226"/>
      <c r="Q111" s="226"/>
      <c r="R111" s="238">
        <f t="shared" si="16"/>
        <v>0</v>
      </c>
      <c r="S111" s="238">
        <f t="shared" si="17"/>
        <v>0</v>
      </c>
      <c r="T111" s="320"/>
    </row>
    <row r="112" ht="28.5" customHeight="1" spans="1:20">
      <c r="A112" s="38">
        <v>105</v>
      </c>
      <c r="B112" s="170"/>
      <c r="C112" s="170"/>
      <c r="D112" s="127"/>
      <c r="E112" s="170"/>
      <c r="F112" s="170"/>
      <c r="G112" s="170"/>
      <c r="H112" s="321"/>
      <c r="I112" s="226"/>
      <c r="J112" s="257"/>
      <c r="K112" s="226"/>
      <c r="L112" s="226"/>
      <c r="M112" s="322"/>
      <c r="N112" s="310" t="str">
        <f t="shared" si="14"/>
        <v/>
      </c>
      <c r="O112" s="310" t="str">
        <f t="shared" si="15"/>
        <v/>
      </c>
      <c r="P112" s="226"/>
      <c r="Q112" s="226"/>
      <c r="R112" s="238">
        <f t="shared" si="16"/>
        <v>0</v>
      </c>
      <c r="S112" s="238">
        <f t="shared" si="17"/>
        <v>0</v>
      </c>
      <c r="T112" s="320"/>
    </row>
    <row r="113" ht="28.5" customHeight="1" spans="1:20">
      <c r="A113" s="38">
        <v>106</v>
      </c>
      <c r="B113" s="170"/>
      <c r="C113" s="170"/>
      <c r="D113" s="127"/>
      <c r="E113" s="170"/>
      <c r="F113" s="170"/>
      <c r="G113" s="170"/>
      <c r="H113" s="321"/>
      <c r="I113" s="226"/>
      <c r="J113" s="257"/>
      <c r="K113" s="226"/>
      <c r="L113" s="226"/>
      <c r="M113" s="322"/>
      <c r="N113" s="310" t="str">
        <f t="shared" si="14"/>
        <v/>
      </c>
      <c r="O113" s="310" t="str">
        <f t="shared" si="15"/>
        <v/>
      </c>
      <c r="P113" s="226"/>
      <c r="Q113" s="226"/>
      <c r="R113" s="238">
        <f t="shared" si="16"/>
        <v>0</v>
      </c>
      <c r="S113" s="238">
        <f t="shared" si="17"/>
        <v>0</v>
      </c>
      <c r="T113" s="320"/>
    </row>
    <row r="114" ht="28.5" customHeight="1" spans="1:20">
      <c r="A114" s="38">
        <v>107</v>
      </c>
      <c r="B114" s="170"/>
      <c r="C114" s="170"/>
      <c r="D114" s="127"/>
      <c r="E114" s="170"/>
      <c r="F114" s="170"/>
      <c r="G114" s="170"/>
      <c r="H114" s="321"/>
      <c r="I114" s="226"/>
      <c r="J114" s="257"/>
      <c r="K114" s="226"/>
      <c r="L114" s="226"/>
      <c r="M114" s="322"/>
      <c r="N114" s="310" t="str">
        <f t="shared" si="14"/>
        <v/>
      </c>
      <c r="O114" s="310" t="str">
        <f t="shared" si="15"/>
        <v/>
      </c>
      <c r="P114" s="226"/>
      <c r="Q114" s="226"/>
      <c r="R114" s="238">
        <f t="shared" si="16"/>
        <v>0</v>
      </c>
      <c r="S114" s="238">
        <f t="shared" si="17"/>
        <v>0</v>
      </c>
      <c r="T114" s="320"/>
    </row>
    <row r="115" ht="28.5" customHeight="1" spans="1:20">
      <c r="A115" s="38">
        <v>108</v>
      </c>
      <c r="B115" s="170"/>
      <c r="C115" s="170"/>
      <c r="D115" s="127"/>
      <c r="E115" s="170"/>
      <c r="F115" s="170"/>
      <c r="G115" s="170"/>
      <c r="H115" s="321"/>
      <c r="I115" s="226"/>
      <c r="J115" s="257"/>
      <c r="K115" s="226"/>
      <c r="L115" s="226"/>
      <c r="M115" s="322"/>
      <c r="N115" s="310" t="str">
        <f t="shared" si="14"/>
        <v/>
      </c>
      <c r="O115" s="310" t="str">
        <f t="shared" si="15"/>
        <v/>
      </c>
      <c r="P115" s="226"/>
      <c r="Q115" s="226"/>
      <c r="R115" s="238">
        <f t="shared" si="16"/>
        <v>0</v>
      </c>
      <c r="S115" s="238">
        <f t="shared" si="17"/>
        <v>0</v>
      </c>
      <c r="T115" s="320"/>
    </row>
    <row r="116" ht="28.5" customHeight="1" spans="1:20">
      <c r="A116" s="38">
        <v>109</v>
      </c>
      <c r="B116" s="170"/>
      <c r="C116" s="170"/>
      <c r="D116" s="127"/>
      <c r="E116" s="170"/>
      <c r="F116" s="170"/>
      <c r="G116" s="170"/>
      <c r="H116" s="321"/>
      <c r="I116" s="226"/>
      <c r="J116" s="257"/>
      <c r="K116" s="226"/>
      <c r="L116" s="226"/>
      <c r="M116" s="322"/>
      <c r="N116" s="310" t="str">
        <f t="shared" si="14"/>
        <v/>
      </c>
      <c r="O116" s="310" t="str">
        <f t="shared" si="15"/>
        <v/>
      </c>
      <c r="P116" s="226"/>
      <c r="Q116" s="226"/>
      <c r="R116" s="238">
        <f t="shared" si="16"/>
        <v>0</v>
      </c>
      <c r="S116" s="238">
        <f t="shared" si="17"/>
        <v>0</v>
      </c>
      <c r="T116" s="320"/>
    </row>
    <row r="117" ht="28.5" customHeight="1" spans="1:20">
      <c r="A117" s="38">
        <v>110</v>
      </c>
      <c r="B117" s="170"/>
      <c r="C117" s="170"/>
      <c r="D117" s="127"/>
      <c r="E117" s="170"/>
      <c r="F117" s="170"/>
      <c r="G117" s="170"/>
      <c r="H117" s="321"/>
      <c r="I117" s="226"/>
      <c r="J117" s="257"/>
      <c r="K117" s="226"/>
      <c r="L117" s="226"/>
      <c r="M117" s="322"/>
      <c r="N117" s="310" t="str">
        <f t="shared" si="14"/>
        <v/>
      </c>
      <c r="O117" s="310" t="str">
        <f t="shared" si="15"/>
        <v/>
      </c>
      <c r="P117" s="226"/>
      <c r="Q117" s="226"/>
      <c r="R117" s="238">
        <f t="shared" si="16"/>
        <v>0</v>
      </c>
      <c r="S117" s="238">
        <f t="shared" si="17"/>
        <v>0</v>
      </c>
      <c r="T117" s="320"/>
    </row>
    <row r="118" ht="28.5" customHeight="1" spans="1:20">
      <c r="A118" s="38">
        <v>111</v>
      </c>
      <c r="B118" s="170"/>
      <c r="C118" s="170"/>
      <c r="D118" s="127"/>
      <c r="E118" s="170"/>
      <c r="F118" s="170"/>
      <c r="G118" s="170"/>
      <c r="H118" s="321"/>
      <c r="I118" s="226"/>
      <c r="J118" s="257"/>
      <c r="K118" s="226"/>
      <c r="L118" s="226"/>
      <c r="M118" s="322"/>
      <c r="N118" s="310" t="str">
        <f t="shared" si="14"/>
        <v/>
      </c>
      <c r="O118" s="310" t="str">
        <f t="shared" si="15"/>
        <v/>
      </c>
      <c r="P118" s="226"/>
      <c r="Q118" s="226"/>
      <c r="R118" s="238">
        <f t="shared" si="16"/>
        <v>0</v>
      </c>
      <c r="S118" s="238">
        <f t="shared" si="17"/>
        <v>0</v>
      </c>
      <c r="T118" s="320"/>
    </row>
    <row r="119" ht="28.5" customHeight="1" spans="1:20">
      <c r="A119" s="38">
        <v>112</v>
      </c>
      <c r="B119" s="170"/>
      <c r="C119" s="170"/>
      <c r="D119" s="127"/>
      <c r="E119" s="170"/>
      <c r="F119" s="170"/>
      <c r="G119" s="170"/>
      <c r="H119" s="321"/>
      <c r="I119" s="226"/>
      <c r="J119" s="257"/>
      <c r="K119" s="226"/>
      <c r="L119" s="226"/>
      <c r="M119" s="322"/>
      <c r="N119" s="310" t="str">
        <f t="shared" si="14"/>
        <v/>
      </c>
      <c r="O119" s="310" t="str">
        <f t="shared" si="15"/>
        <v/>
      </c>
      <c r="P119" s="226"/>
      <c r="Q119" s="226"/>
      <c r="R119" s="238">
        <f t="shared" si="16"/>
        <v>0</v>
      </c>
      <c r="S119" s="238">
        <f t="shared" si="17"/>
        <v>0</v>
      </c>
      <c r="T119" s="320"/>
    </row>
    <row r="120" ht="28.5" customHeight="1" spans="1:20">
      <c r="A120" s="38">
        <v>113</v>
      </c>
      <c r="B120" s="170"/>
      <c r="C120" s="170"/>
      <c r="D120" s="127"/>
      <c r="E120" s="170"/>
      <c r="F120" s="170"/>
      <c r="G120" s="170"/>
      <c r="H120" s="321"/>
      <c r="I120" s="226"/>
      <c r="J120" s="257"/>
      <c r="K120" s="226"/>
      <c r="L120" s="226"/>
      <c r="M120" s="322"/>
      <c r="N120" s="310" t="str">
        <f t="shared" si="14"/>
        <v/>
      </c>
      <c r="O120" s="310" t="str">
        <f t="shared" si="15"/>
        <v/>
      </c>
      <c r="P120" s="226"/>
      <c r="Q120" s="226"/>
      <c r="R120" s="238">
        <f t="shared" si="16"/>
        <v>0</v>
      </c>
      <c r="S120" s="238">
        <f t="shared" si="17"/>
        <v>0</v>
      </c>
      <c r="T120" s="320"/>
    </row>
    <row r="121" ht="28.5" customHeight="1" spans="1:20">
      <c r="A121" s="38">
        <v>114</v>
      </c>
      <c r="B121" s="170"/>
      <c r="C121" s="170"/>
      <c r="D121" s="127"/>
      <c r="E121" s="170"/>
      <c r="F121" s="170"/>
      <c r="G121" s="170"/>
      <c r="H121" s="321"/>
      <c r="I121" s="226"/>
      <c r="J121" s="257"/>
      <c r="K121" s="226"/>
      <c r="L121" s="226"/>
      <c r="M121" s="322"/>
      <c r="N121" s="310" t="str">
        <f t="shared" si="14"/>
        <v/>
      </c>
      <c r="O121" s="310" t="str">
        <f t="shared" si="15"/>
        <v/>
      </c>
      <c r="P121" s="226"/>
      <c r="Q121" s="226"/>
      <c r="R121" s="238">
        <f t="shared" si="16"/>
        <v>0</v>
      </c>
      <c r="S121" s="238">
        <f t="shared" si="17"/>
        <v>0</v>
      </c>
      <c r="T121" s="320"/>
    </row>
    <row r="122" ht="28.5" customHeight="1" spans="1:20">
      <c r="A122" s="38">
        <v>115</v>
      </c>
      <c r="B122" s="170"/>
      <c r="C122" s="170"/>
      <c r="D122" s="127"/>
      <c r="E122" s="170"/>
      <c r="F122" s="170"/>
      <c r="G122" s="170"/>
      <c r="H122" s="321"/>
      <c r="I122" s="226"/>
      <c r="J122" s="257"/>
      <c r="K122" s="226"/>
      <c r="L122" s="226"/>
      <c r="M122" s="322"/>
      <c r="N122" s="310" t="str">
        <f t="shared" si="14"/>
        <v/>
      </c>
      <c r="O122" s="310" t="str">
        <f t="shared" si="15"/>
        <v/>
      </c>
      <c r="P122" s="226"/>
      <c r="Q122" s="226"/>
      <c r="R122" s="238">
        <f t="shared" si="16"/>
        <v>0</v>
      </c>
      <c r="S122" s="238">
        <f t="shared" si="17"/>
        <v>0</v>
      </c>
      <c r="T122" s="320"/>
    </row>
    <row r="123" ht="28.5" customHeight="1" spans="1:20">
      <c r="A123" s="38">
        <v>116</v>
      </c>
      <c r="B123" s="170"/>
      <c r="C123" s="170"/>
      <c r="D123" s="127"/>
      <c r="E123" s="170"/>
      <c r="F123" s="170"/>
      <c r="G123" s="170"/>
      <c r="H123" s="321"/>
      <c r="I123" s="226"/>
      <c r="J123" s="257"/>
      <c r="K123" s="226"/>
      <c r="L123" s="226"/>
      <c r="M123" s="322"/>
      <c r="N123" s="310" t="str">
        <f t="shared" si="14"/>
        <v/>
      </c>
      <c r="O123" s="310" t="str">
        <f t="shared" si="15"/>
        <v/>
      </c>
      <c r="P123" s="226"/>
      <c r="Q123" s="226"/>
      <c r="R123" s="238">
        <f t="shared" si="16"/>
        <v>0</v>
      </c>
      <c r="S123" s="238">
        <f t="shared" si="17"/>
        <v>0</v>
      </c>
      <c r="T123" s="320"/>
    </row>
    <row r="124" ht="28.5" customHeight="1" spans="1:20">
      <c r="A124" s="38">
        <v>117</v>
      </c>
      <c r="B124" s="170"/>
      <c r="C124" s="170"/>
      <c r="D124" s="127"/>
      <c r="E124" s="170"/>
      <c r="F124" s="170"/>
      <c r="G124" s="170"/>
      <c r="H124" s="321"/>
      <c r="I124" s="226"/>
      <c r="J124" s="257"/>
      <c r="K124" s="226"/>
      <c r="L124" s="226"/>
      <c r="M124" s="322"/>
      <c r="N124" s="310" t="str">
        <f t="shared" si="14"/>
        <v/>
      </c>
      <c r="O124" s="310" t="str">
        <f t="shared" si="15"/>
        <v/>
      </c>
      <c r="P124" s="226"/>
      <c r="Q124" s="226"/>
      <c r="R124" s="238">
        <f t="shared" si="16"/>
        <v>0</v>
      </c>
      <c r="S124" s="238">
        <f t="shared" si="17"/>
        <v>0</v>
      </c>
      <c r="T124" s="320"/>
    </row>
    <row r="125" ht="28.5" customHeight="1" spans="1:20">
      <c r="A125" s="38">
        <v>118</v>
      </c>
      <c r="B125" s="170"/>
      <c r="C125" s="170"/>
      <c r="D125" s="127"/>
      <c r="E125" s="170"/>
      <c r="F125" s="170"/>
      <c r="G125" s="170"/>
      <c r="H125" s="321"/>
      <c r="I125" s="226"/>
      <c r="J125" s="257"/>
      <c r="K125" s="226"/>
      <c r="L125" s="226"/>
      <c r="M125" s="322"/>
      <c r="N125" s="310" t="str">
        <f t="shared" si="14"/>
        <v/>
      </c>
      <c r="O125" s="310" t="str">
        <f t="shared" si="15"/>
        <v/>
      </c>
      <c r="P125" s="226"/>
      <c r="Q125" s="226"/>
      <c r="R125" s="238">
        <f t="shared" si="16"/>
        <v>0</v>
      </c>
      <c r="S125" s="238">
        <f t="shared" si="17"/>
        <v>0</v>
      </c>
      <c r="T125" s="320"/>
    </row>
    <row r="126" ht="28.5" customHeight="1" spans="1:20">
      <c r="A126" s="38">
        <v>119</v>
      </c>
      <c r="B126" s="170"/>
      <c r="C126" s="170"/>
      <c r="D126" s="127"/>
      <c r="E126" s="170"/>
      <c r="F126" s="170"/>
      <c r="G126" s="170"/>
      <c r="H126" s="321"/>
      <c r="I126" s="226"/>
      <c r="J126" s="257"/>
      <c r="K126" s="226"/>
      <c r="L126" s="226"/>
      <c r="M126" s="322"/>
      <c r="N126" s="310" t="str">
        <f t="shared" si="14"/>
        <v/>
      </c>
      <c r="O126" s="310" t="str">
        <f t="shared" si="15"/>
        <v/>
      </c>
      <c r="P126" s="226"/>
      <c r="Q126" s="226"/>
      <c r="R126" s="238">
        <f t="shared" si="16"/>
        <v>0</v>
      </c>
      <c r="S126" s="238">
        <f t="shared" si="17"/>
        <v>0</v>
      </c>
      <c r="T126" s="320"/>
    </row>
    <row r="127" ht="28.5" customHeight="1" spans="1:20">
      <c r="A127" s="38">
        <v>120</v>
      </c>
      <c r="B127" s="170"/>
      <c r="C127" s="170"/>
      <c r="D127" s="127"/>
      <c r="E127" s="170"/>
      <c r="F127" s="170"/>
      <c r="G127" s="170"/>
      <c r="H127" s="321"/>
      <c r="I127" s="226"/>
      <c r="J127" s="257"/>
      <c r="K127" s="226"/>
      <c r="L127" s="226"/>
      <c r="M127" s="322"/>
      <c r="N127" s="310" t="str">
        <f t="shared" si="14"/>
        <v/>
      </c>
      <c r="O127" s="310" t="str">
        <f t="shared" si="15"/>
        <v/>
      </c>
      <c r="P127" s="226"/>
      <c r="Q127" s="226"/>
      <c r="R127" s="238">
        <f t="shared" si="16"/>
        <v>0</v>
      </c>
      <c r="S127" s="238">
        <f t="shared" si="17"/>
        <v>0</v>
      </c>
      <c r="T127" s="320"/>
    </row>
    <row r="128" ht="28.5" customHeight="1" spans="1:20">
      <c r="A128" s="38">
        <v>121</v>
      </c>
      <c r="B128" s="170"/>
      <c r="C128" s="170"/>
      <c r="D128" s="127"/>
      <c r="E128" s="170"/>
      <c r="F128" s="170"/>
      <c r="G128" s="170"/>
      <c r="H128" s="321"/>
      <c r="I128" s="226"/>
      <c r="J128" s="257"/>
      <c r="K128" s="226"/>
      <c r="L128" s="226"/>
      <c r="M128" s="322"/>
      <c r="N128" s="310" t="str">
        <f t="shared" si="14"/>
        <v/>
      </c>
      <c r="O128" s="310" t="str">
        <f t="shared" si="15"/>
        <v/>
      </c>
      <c r="P128" s="226"/>
      <c r="Q128" s="226"/>
      <c r="R128" s="238">
        <f t="shared" si="16"/>
        <v>0</v>
      </c>
      <c r="S128" s="238">
        <f t="shared" si="17"/>
        <v>0</v>
      </c>
      <c r="T128" s="320"/>
    </row>
    <row r="129" ht="28.5" customHeight="1" spans="1:20">
      <c r="A129" s="38">
        <v>122</v>
      </c>
      <c r="B129" s="170"/>
      <c r="C129" s="170"/>
      <c r="D129" s="127"/>
      <c r="E129" s="170"/>
      <c r="F129" s="170"/>
      <c r="G129" s="170"/>
      <c r="H129" s="321"/>
      <c r="I129" s="226"/>
      <c r="J129" s="257"/>
      <c r="K129" s="226"/>
      <c r="L129" s="226"/>
      <c r="M129" s="322"/>
      <c r="N129" s="310" t="str">
        <f t="shared" si="14"/>
        <v/>
      </c>
      <c r="O129" s="310" t="str">
        <f t="shared" si="15"/>
        <v/>
      </c>
      <c r="P129" s="226"/>
      <c r="Q129" s="226"/>
      <c r="R129" s="238">
        <f t="shared" si="16"/>
        <v>0</v>
      </c>
      <c r="S129" s="238">
        <f t="shared" si="17"/>
        <v>0</v>
      </c>
      <c r="T129" s="320"/>
    </row>
    <row r="130" ht="28.5" customHeight="1" spans="1:20">
      <c r="A130" s="38">
        <v>123</v>
      </c>
      <c r="B130" s="170"/>
      <c r="C130" s="170"/>
      <c r="D130" s="127"/>
      <c r="E130" s="170"/>
      <c r="F130" s="170"/>
      <c r="G130" s="170"/>
      <c r="H130" s="321"/>
      <c r="I130" s="226"/>
      <c r="J130" s="257"/>
      <c r="K130" s="226"/>
      <c r="L130" s="226"/>
      <c r="M130" s="322"/>
      <c r="N130" s="310" t="str">
        <f t="shared" si="14"/>
        <v/>
      </c>
      <c r="O130" s="310" t="str">
        <f t="shared" si="15"/>
        <v/>
      </c>
      <c r="P130" s="226"/>
      <c r="Q130" s="226"/>
      <c r="R130" s="238">
        <f t="shared" si="16"/>
        <v>0</v>
      </c>
      <c r="S130" s="238">
        <f t="shared" si="17"/>
        <v>0</v>
      </c>
      <c r="T130" s="320"/>
    </row>
    <row r="131" ht="28.5" customHeight="1" spans="1:20">
      <c r="A131" s="38">
        <v>124</v>
      </c>
      <c r="B131" s="170"/>
      <c r="C131" s="170"/>
      <c r="D131" s="127"/>
      <c r="E131" s="170"/>
      <c r="F131" s="170"/>
      <c r="G131" s="170"/>
      <c r="H131" s="321"/>
      <c r="I131" s="226"/>
      <c r="J131" s="257"/>
      <c r="K131" s="226"/>
      <c r="L131" s="226"/>
      <c r="M131" s="322"/>
      <c r="N131" s="310" t="str">
        <f t="shared" si="14"/>
        <v/>
      </c>
      <c r="O131" s="310" t="str">
        <f t="shared" si="15"/>
        <v/>
      </c>
      <c r="P131" s="226"/>
      <c r="Q131" s="226"/>
      <c r="R131" s="238">
        <f t="shared" si="16"/>
        <v>0</v>
      </c>
      <c r="S131" s="238">
        <f t="shared" si="17"/>
        <v>0</v>
      </c>
      <c r="T131" s="320"/>
    </row>
    <row r="132" ht="28.5" customHeight="1" spans="1:20">
      <c r="A132" s="38">
        <v>125</v>
      </c>
      <c r="B132" s="170"/>
      <c r="C132" s="170"/>
      <c r="D132" s="127"/>
      <c r="E132" s="170"/>
      <c r="F132" s="170"/>
      <c r="G132" s="170"/>
      <c r="H132" s="321"/>
      <c r="I132" s="226"/>
      <c r="J132" s="257"/>
      <c r="K132" s="226"/>
      <c r="L132" s="226"/>
      <c r="M132" s="322"/>
      <c r="N132" s="310" t="str">
        <f t="shared" si="14"/>
        <v/>
      </c>
      <c r="O132" s="310" t="str">
        <f t="shared" si="15"/>
        <v/>
      </c>
      <c r="P132" s="226"/>
      <c r="Q132" s="226"/>
      <c r="R132" s="238">
        <f t="shared" si="16"/>
        <v>0</v>
      </c>
      <c r="S132" s="238">
        <f t="shared" si="17"/>
        <v>0</v>
      </c>
      <c r="T132" s="320"/>
    </row>
    <row r="133" ht="28.5" customHeight="1" spans="1:20">
      <c r="A133" s="38">
        <v>126</v>
      </c>
      <c r="B133" s="170"/>
      <c r="C133" s="170"/>
      <c r="D133" s="127"/>
      <c r="E133" s="170"/>
      <c r="F133" s="170"/>
      <c r="G133" s="170"/>
      <c r="H133" s="321"/>
      <c r="I133" s="226"/>
      <c r="J133" s="257"/>
      <c r="K133" s="226"/>
      <c r="L133" s="226"/>
      <c r="M133" s="322"/>
      <c r="N133" s="310" t="str">
        <f t="shared" si="14"/>
        <v/>
      </c>
      <c r="O133" s="310" t="str">
        <f t="shared" si="15"/>
        <v/>
      </c>
      <c r="P133" s="226"/>
      <c r="Q133" s="226"/>
      <c r="R133" s="238">
        <f t="shared" si="16"/>
        <v>0</v>
      </c>
      <c r="S133" s="238">
        <f t="shared" si="17"/>
        <v>0</v>
      </c>
      <c r="T133" s="320"/>
    </row>
    <row r="134" ht="28.5" customHeight="1" spans="1:20">
      <c r="A134" s="38">
        <v>127</v>
      </c>
      <c r="B134" s="170"/>
      <c r="C134" s="170"/>
      <c r="D134" s="127"/>
      <c r="E134" s="170"/>
      <c r="F134" s="170"/>
      <c r="G134" s="170"/>
      <c r="H134" s="321"/>
      <c r="I134" s="226"/>
      <c r="J134" s="257"/>
      <c r="K134" s="226"/>
      <c r="L134" s="226"/>
      <c r="M134" s="322"/>
      <c r="N134" s="310" t="str">
        <f t="shared" si="14"/>
        <v/>
      </c>
      <c r="O134" s="310" t="str">
        <f t="shared" si="15"/>
        <v/>
      </c>
      <c r="P134" s="226"/>
      <c r="Q134" s="226"/>
      <c r="R134" s="238">
        <f t="shared" si="16"/>
        <v>0</v>
      </c>
      <c r="S134" s="238">
        <f t="shared" si="17"/>
        <v>0</v>
      </c>
      <c r="T134" s="320"/>
    </row>
    <row r="135" ht="28.5" customHeight="1" spans="1:20">
      <c r="A135" s="38">
        <v>128</v>
      </c>
      <c r="B135" s="170"/>
      <c r="C135" s="170"/>
      <c r="D135" s="127"/>
      <c r="E135" s="170"/>
      <c r="F135" s="170"/>
      <c r="G135" s="170"/>
      <c r="H135" s="321"/>
      <c r="I135" s="226"/>
      <c r="J135" s="257"/>
      <c r="K135" s="226"/>
      <c r="L135" s="226"/>
      <c r="M135" s="322"/>
      <c r="N135" s="310" t="str">
        <f t="shared" si="14"/>
        <v/>
      </c>
      <c r="O135" s="310" t="str">
        <f t="shared" si="15"/>
        <v/>
      </c>
      <c r="P135" s="226"/>
      <c r="Q135" s="226"/>
      <c r="R135" s="238">
        <f t="shared" si="16"/>
        <v>0</v>
      </c>
      <c r="S135" s="238">
        <f t="shared" si="17"/>
        <v>0</v>
      </c>
      <c r="T135" s="320"/>
    </row>
    <row r="136" ht="28.5" customHeight="1" spans="1:20">
      <c r="A136" s="38">
        <v>129</v>
      </c>
      <c r="B136" s="170"/>
      <c r="C136" s="170"/>
      <c r="D136" s="127"/>
      <c r="E136" s="170"/>
      <c r="F136" s="170"/>
      <c r="G136" s="170"/>
      <c r="H136" s="321"/>
      <c r="I136" s="226"/>
      <c r="J136" s="257"/>
      <c r="K136" s="226"/>
      <c r="L136" s="226"/>
      <c r="M136" s="322"/>
      <c r="N136" s="310" t="str">
        <f t="shared" si="14"/>
        <v/>
      </c>
      <c r="O136" s="310" t="str">
        <f t="shared" si="15"/>
        <v/>
      </c>
      <c r="P136" s="226"/>
      <c r="Q136" s="226"/>
      <c r="R136" s="238">
        <f t="shared" si="16"/>
        <v>0</v>
      </c>
      <c r="S136" s="238">
        <f t="shared" si="17"/>
        <v>0</v>
      </c>
      <c r="T136" s="320"/>
    </row>
    <row r="137" ht="28.5" customHeight="1" spans="1:20">
      <c r="A137" s="38">
        <v>130</v>
      </c>
      <c r="B137" s="170"/>
      <c r="C137" s="170"/>
      <c r="D137" s="127"/>
      <c r="E137" s="170"/>
      <c r="F137" s="170"/>
      <c r="G137" s="170"/>
      <c r="H137" s="321"/>
      <c r="I137" s="226"/>
      <c r="J137" s="257"/>
      <c r="K137" s="226"/>
      <c r="L137" s="226"/>
      <c r="M137" s="322"/>
      <c r="N137" s="310" t="str">
        <f t="shared" si="14"/>
        <v/>
      </c>
      <c r="O137" s="310" t="str">
        <f t="shared" si="15"/>
        <v/>
      </c>
      <c r="P137" s="226"/>
      <c r="Q137" s="226"/>
      <c r="R137" s="238">
        <f t="shared" si="16"/>
        <v>0</v>
      </c>
      <c r="S137" s="238">
        <f t="shared" si="17"/>
        <v>0</v>
      </c>
      <c r="T137" s="320"/>
    </row>
    <row r="138" ht="28.5" customHeight="1" spans="1:20">
      <c r="A138" s="38">
        <v>131</v>
      </c>
      <c r="B138" s="170"/>
      <c r="C138" s="170"/>
      <c r="D138" s="127"/>
      <c r="E138" s="170"/>
      <c r="F138" s="170"/>
      <c r="G138" s="170"/>
      <c r="H138" s="321"/>
      <c r="I138" s="226"/>
      <c r="J138" s="257"/>
      <c r="K138" s="226"/>
      <c r="L138" s="226"/>
      <c r="M138" s="322"/>
      <c r="N138" s="310" t="str">
        <f t="shared" si="14"/>
        <v/>
      </c>
      <c r="O138" s="310" t="str">
        <f t="shared" si="15"/>
        <v/>
      </c>
      <c r="P138" s="226"/>
      <c r="Q138" s="226"/>
      <c r="R138" s="238">
        <f t="shared" si="16"/>
        <v>0</v>
      </c>
      <c r="S138" s="238">
        <f t="shared" si="17"/>
        <v>0</v>
      </c>
      <c r="T138" s="320"/>
    </row>
    <row r="139" ht="28.5" customHeight="1" spans="1:20">
      <c r="A139" s="38">
        <v>132</v>
      </c>
      <c r="B139" s="170"/>
      <c r="C139" s="170"/>
      <c r="D139" s="127"/>
      <c r="E139" s="170"/>
      <c r="F139" s="170"/>
      <c r="G139" s="170"/>
      <c r="H139" s="321"/>
      <c r="I139" s="226"/>
      <c r="J139" s="257"/>
      <c r="K139" s="226"/>
      <c r="L139" s="226"/>
      <c r="M139" s="322"/>
      <c r="N139" s="310" t="str">
        <f t="shared" si="14"/>
        <v/>
      </c>
      <c r="O139" s="310" t="str">
        <f t="shared" si="15"/>
        <v/>
      </c>
      <c r="P139" s="226"/>
      <c r="Q139" s="226"/>
      <c r="R139" s="238">
        <f t="shared" si="16"/>
        <v>0</v>
      </c>
      <c r="S139" s="238">
        <f t="shared" si="17"/>
        <v>0</v>
      </c>
      <c r="T139" s="320"/>
    </row>
    <row r="140" ht="28.5" customHeight="1" spans="1:20">
      <c r="A140" s="38">
        <v>133</v>
      </c>
      <c r="B140" s="170"/>
      <c r="C140" s="170"/>
      <c r="D140" s="127"/>
      <c r="E140" s="170"/>
      <c r="F140" s="170"/>
      <c r="G140" s="170"/>
      <c r="H140" s="321"/>
      <c r="I140" s="226"/>
      <c r="J140" s="257"/>
      <c r="K140" s="226"/>
      <c r="L140" s="226"/>
      <c r="M140" s="322"/>
      <c r="N140" s="310" t="str">
        <f t="shared" si="14"/>
        <v/>
      </c>
      <c r="O140" s="310" t="str">
        <f t="shared" si="15"/>
        <v/>
      </c>
      <c r="P140" s="226"/>
      <c r="Q140" s="226"/>
      <c r="R140" s="238">
        <f t="shared" si="16"/>
        <v>0</v>
      </c>
      <c r="S140" s="238">
        <f t="shared" si="17"/>
        <v>0</v>
      </c>
      <c r="T140" s="320"/>
    </row>
    <row r="141" ht="28.5" customHeight="1" spans="1:20">
      <c r="A141" s="38">
        <v>134</v>
      </c>
      <c r="B141" s="170"/>
      <c r="C141" s="170"/>
      <c r="D141" s="127"/>
      <c r="E141" s="170"/>
      <c r="F141" s="170"/>
      <c r="G141" s="170"/>
      <c r="H141" s="321"/>
      <c r="I141" s="226"/>
      <c r="J141" s="257"/>
      <c r="K141" s="226"/>
      <c r="L141" s="226"/>
      <c r="M141" s="322"/>
      <c r="N141" s="310" t="str">
        <f t="shared" si="14"/>
        <v/>
      </c>
      <c r="O141" s="310" t="str">
        <f t="shared" si="15"/>
        <v/>
      </c>
      <c r="P141" s="226"/>
      <c r="Q141" s="226"/>
      <c r="R141" s="238">
        <f t="shared" si="16"/>
        <v>0</v>
      </c>
      <c r="S141" s="238">
        <f t="shared" si="17"/>
        <v>0</v>
      </c>
      <c r="T141" s="320"/>
    </row>
    <row r="142" ht="28.5" customHeight="1" spans="1:20">
      <c r="A142" s="38">
        <v>135</v>
      </c>
      <c r="B142" s="170"/>
      <c r="C142" s="170"/>
      <c r="D142" s="127"/>
      <c r="E142" s="170"/>
      <c r="F142" s="170"/>
      <c r="G142" s="170"/>
      <c r="H142" s="321"/>
      <c r="I142" s="226"/>
      <c r="J142" s="257"/>
      <c r="K142" s="226"/>
      <c r="L142" s="226"/>
      <c r="M142" s="322"/>
      <c r="N142" s="310" t="str">
        <f t="shared" si="14"/>
        <v/>
      </c>
      <c r="O142" s="310" t="str">
        <f t="shared" si="15"/>
        <v/>
      </c>
      <c r="P142" s="226"/>
      <c r="Q142" s="226"/>
      <c r="R142" s="238">
        <f t="shared" si="16"/>
        <v>0</v>
      </c>
      <c r="S142" s="238">
        <f t="shared" si="17"/>
        <v>0</v>
      </c>
      <c r="T142" s="320"/>
    </row>
    <row r="143" ht="28.5" customHeight="1" spans="1:20">
      <c r="A143" s="38">
        <v>136</v>
      </c>
      <c r="B143" s="170"/>
      <c r="C143" s="170"/>
      <c r="D143" s="127"/>
      <c r="E143" s="170"/>
      <c r="F143" s="170"/>
      <c r="G143" s="170"/>
      <c r="H143" s="321"/>
      <c r="I143" s="226"/>
      <c r="J143" s="257"/>
      <c r="K143" s="226"/>
      <c r="L143" s="226"/>
      <c r="M143" s="322"/>
      <c r="N143" s="310" t="str">
        <f t="shared" si="14"/>
        <v/>
      </c>
      <c r="O143" s="310" t="str">
        <f t="shared" si="15"/>
        <v/>
      </c>
      <c r="P143" s="226"/>
      <c r="Q143" s="226"/>
      <c r="R143" s="238">
        <f t="shared" si="16"/>
        <v>0</v>
      </c>
      <c r="S143" s="238">
        <f t="shared" si="17"/>
        <v>0</v>
      </c>
      <c r="T143" s="320"/>
    </row>
    <row r="144" ht="28.5" customHeight="1" spans="1:20">
      <c r="A144" s="38">
        <v>137</v>
      </c>
      <c r="B144" s="170"/>
      <c r="C144" s="170"/>
      <c r="D144" s="127"/>
      <c r="E144" s="170"/>
      <c r="F144" s="170"/>
      <c r="G144" s="170"/>
      <c r="H144" s="321"/>
      <c r="I144" s="226"/>
      <c r="J144" s="257"/>
      <c r="K144" s="226"/>
      <c r="L144" s="226"/>
      <c r="M144" s="322"/>
      <c r="N144" s="310" t="str">
        <f t="shared" si="14"/>
        <v/>
      </c>
      <c r="O144" s="310" t="str">
        <f t="shared" si="15"/>
        <v/>
      </c>
      <c r="P144" s="226"/>
      <c r="Q144" s="226"/>
      <c r="R144" s="238">
        <f t="shared" si="16"/>
        <v>0</v>
      </c>
      <c r="S144" s="238">
        <f t="shared" si="17"/>
        <v>0</v>
      </c>
      <c r="T144" s="320"/>
    </row>
    <row r="145" ht="28.5" customHeight="1" spans="1:20">
      <c r="A145" s="38">
        <v>138</v>
      </c>
      <c r="B145" s="170"/>
      <c r="C145" s="170"/>
      <c r="D145" s="127"/>
      <c r="E145" s="170"/>
      <c r="F145" s="170"/>
      <c r="G145" s="170"/>
      <c r="H145" s="321"/>
      <c r="I145" s="226"/>
      <c r="J145" s="257"/>
      <c r="K145" s="226"/>
      <c r="L145" s="226"/>
      <c r="M145" s="322"/>
      <c r="N145" s="310" t="str">
        <f t="shared" si="14"/>
        <v/>
      </c>
      <c r="O145" s="310" t="str">
        <f t="shared" si="15"/>
        <v/>
      </c>
      <c r="P145" s="226"/>
      <c r="Q145" s="226"/>
      <c r="R145" s="238">
        <f t="shared" si="16"/>
        <v>0</v>
      </c>
      <c r="S145" s="238">
        <f t="shared" si="17"/>
        <v>0</v>
      </c>
      <c r="T145" s="320"/>
    </row>
    <row r="146" ht="28.5" customHeight="1" spans="1:20">
      <c r="A146" s="38">
        <v>139</v>
      </c>
      <c r="B146" s="170"/>
      <c r="C146" s="170"/>
      <c r="D146" s="127"/>
      <c r="E146" s="170"/>
      <c r="F146" s="170"/>
      <c r="G146" s="170"/>
      <c r="H146" s="321"/>
      <c r="I146" s="226"/>
      <c r="J146" s="257"/>
      <c r="K146" s="226"/>
      <c r="L146" s="226"/>
      <c r="M146" s="322"/>
      <c r="N146" s="310" t="str">
        <f t="shared" si="14"/>
        <v/>
      </c>
      <c r="O146" s="310" t="str">
        <f t="shared" si="15"/>
        <v/>
      </c>
      <c r="P146" s="226"/>
      <c r="Q146" s="226"/>
      <c r="R146" s="238">
        <f t="shared" si="16"/>
        <v>0</v>
      </c>
      <c r="S146" s="238">
        <f t="shared" si="17"/>
        <v>0</v>
      </c>
      <c r="T146" s="320"/>
    </row>
    <row r="147" ht="28.5" customHeight="1" spans="1:20">
      <c r="A147" s="38">
        <v>140</v>
      </c>
      <c r="B147" s="170"/>
      <c r="C147" s="170"/>
      <c r="D147" s="127"/>
      <c r="E147" s="170"/>
      <c r="F147" s="170"/>
      <c r="G147" s="170"/>
      <c r="H147" s="321"/>
      <c r="I147" s="226"/>
      <c r="J147" s="257"/>
      <c r="K147" s="226"/>
      <c r="L147" s="226"/>
      <c r="M147" s="322"/>
      <c r="N147" s="310" t="str">
        <f t="shared" si="14"/>
        <v/>
      </c>
      <c r="O147" s="310" t="str">
        <f t="shared" si="15"/>
        <v/>
      </c>
      <c r="P147" s="226"/>
      <c r="Q147" s="226"/>
      <c r="R147" s="238">
        <f t="shared" si="16"/>
        <v>0</v>
      </c>
      <c r="S147" s="238">
        <f t="shared" si="17"/>
        <v>0</v>
      </c>
      <c r="T147" s="320"/>
    </row>
    <row r="148" ht="28.5" customHeight="1" spans="1:20">
      <c r="A148" s="38">
        <v>141</v>
      </c>
      <c r="B148" s="170"/>
      <c r="C148" s="170"/>
      <c r="D148" s="127"/>
      <c r="E148" s="170"/>
      <c r="F148" s="170"/>
      <c r="G148" s="170"/>
      <c r="H148" s="321"/>
      <c r="I148" s="226"/>
      <c r="J148" s="257"/>
      <c r="K148" s="226"/>
      <c r="L148" s="226"/>
      <c r="M148" s="322"/>
      <c r="N148" s="310" t="str">
        <f t="shared" si="14"/>
        <v/>
      </c>
      <c r="O148" s="310" t="str">
        <f t="shared" si="15"/>
        <v/>
      </c>
      <c r="P148" s="226"/>
      <c r="Q148" s="226"/>
      <c r="R148" s="238">
        <f t="shared" si="16"/>
        <v>0</v>
      </c>
      <c r="S148" s="238">
        <f t="shared" si="17"/>
        <v>0</v>
      </c>
      <c r="T148" s="320"/>
    </row>
    <row r="149" ht="28.5" customHeight="1" spans="1:20">
      <c r="A149" s="38">
        <v>142</v>
      </c>
      <c r="B149" s="170"/>
      <c r="C149" s="170"/>
      <c r="D149" s="127"/>
      <c r="E149" s="170"/>
      <c r="F149" s="170"/>
      <c r="G149" s="170"/>
      <c r="H149" s="321"/>
      <c r="I149" s="226"/>
      <c r="J149" s="257"/>
      <c r="K149" s="226"/>
      <c r="L149" s="226"/>
      <c r="M149" s="322"/>
      <c r="N149" s="310" t="str">
        <f t="shared" si="14"/>
        <v/>
      </c>
      <c r="O149" s="310" t="str">
        <f t="shared" si="15"/>
        <v/>
      </c>
      <c r="P149" s="226"/>
      <c r="Q149" s="226"/>
      <c r="R149" s="238">
        <f t="shared" si="16"/>
        <v>0</v>
      </c>
      <c r="S149" s="238">
        <f t="shared" si="17"/>
        <v>0</v>
      </c>
      <c r="T149" s="320"/>
    </row>
    <row r="150" ht="28.5" customHeight="1" spans="1:20">
      <c r="A150" s="38">
        <v>143</v>
      </c>
      <c r="B150" s="170"/>
      <c r="C150" s="170"/>
      <c r="D150" s="127"/>
      <c r="E150" s="170"/>
      <c r="F150" s="170"/>
      <c r="G150" s="170"/>
      <c r="H150" s="321"/>
      <c r="I150" s="226"/>
      <c r="J150" s="257"/>
      <c r="K150" s="226"/>
      <c r="L150" s="226"/>
      <c r="M150" s="322"/>
      <c r="N150" s="310" t="str">
        <f t="shared" si="14"/>
        <v/>
      </c>
      <c r="O150" s="310" t="str">
        <f t="shared" si="15"/>
        <v/>
      </c>
      <c r="P150" s="226"/>
      <c r="Q150" s="226"/>
      <c r="R150" s="238">
        <f t="shared" si="16"/>
        <v>0</v>
      </c>
      <c r="S150" s="238">
        <f t="shared" si="17"/>
        <v>0</v>
      </c>
      <c r="T150" s="320"/>
    </row>
    <row r="151" ht="28.5" customHeight="1" spans="1:20">
      <c r="A151" s="38">
        <v>144</v>
      </c>
      <c r="B151" s="170"/>
      <c r="C151" s="170"/>
      <c r="D151" s="127"/>
      <c r="E151" s="170"/>
      <c r="F151" s="170"/>
      <c r="G151" s="170"/>
      <c r="H151" s="321"/>
      <c r="I151" s="226"/>
      <c r="J151" s="257"/>
      <c r="K151" s="226"/>
      <c r="L151" s="226"/>
      <c r="M151" s="322"/>
      <c r="N151" s="310" t="str">
        <f t="shared" si="14"/>
        <v/>
      </c>
      <c r="O151" s="310" t="str">
        <f t="shared" si="15"/>
        <v/>
      </c>
      <c r="P151" s="226"/>
      <c r="Q151" s="226"/>
      <c r="R151" s="238">
        <f t="shared" si="16"/>
        <v>0</v>
      </c>
      <c r="S151" s="238">
        <f t="shared" si="17"/>
        <v>0</v>
      </c>
      <c r="T151" s="320"/>
    </row>
    <row r="152" ht="28.5" customHeight="1" spans="1:20">
      <c r="A152" s="38">
        <v>145</v>
      </c>
      <c r="B152" s="170"/>
      <c r="C152" s="170"/>
      <c r="D152" s="127"/>
      <c r="E152" s="170"/>
      <c r="F152" s="170"/>
      <c r="G152" s="170"/>
      <c r="H152" s="321"/>
      <c r="I152" s="226"/>
      <c r="J152" s="257"/>
      <c r="K152" s="226"/>
      <c r="L152" s="226"/>
      <c r="M152" s="322"/>
      <c r="N152" s="310" t="str">
        <f t="shared" si="14"/>
        <v/>
      </c>
      <c r="O152" s="310" t="str">
        <f t="shared" si="15"/>
        <v/>
      </c>
      <c r="P152" s="226"/>
      <c r="Q152" s="226"/>
      <c r="R152" s="238">
        <f t="shared" si="16"/>
        <v>0</v>
      </c>
      <c r="S152" s="238">
        <f t="shared" si="17"/>
        <v>0</v>
      </c>
      <c r="T152" s="320"/>
    </row>
    <row r="153" ht="28.5" customHeight="1" spans="1:20">
      <c r="A153" s="38">
        <v>146</v>
      </c>
      <c r="B153" s="170"/>
      <c r="C153" s="170"/>
      <c r="D153" s="127"/>
      <c r="E153" s="170"/>
      <c r="F153" s="170"/>
      <c r="G153" s="170"/>
      <c r="H153" s="321"/>
      <c r="I153" s="226"/>
      <c r="J153" s="257"/>
      <c r="K153" s="226"/>
      <c r="L153" s="226"/>
      <c r="M153" s="322"/>
      <c r="N153" s="310" t="str">
        <f t="shared" si="14"/>
        <v/>
      </c>
      <c r="O153" s="310" t="str">
        <f t="shared" si="15"/>
        <v/>
      </c>
      <c r="P153" s="226"/>
      <c r="Q153" s="226"/>
      <c r="R153" s="238">
        <f t="shared" si="16"/>
        <v>0</v>
      </c>
      <c r="S153" s="238">
        <f t="shared" si="17"/>
        <v>0</v>
      </c>
      <c r="T153" s="320"/>
    </row>
    <row r="154" ht="28.5" customHeight="1" spans="1:20">
      <c r="A154" s="38">
        <v>147</v>
      </c>
      <c r="B154" s="170"/>
      <c r="C154" s="170"/>
      <c r="D154" s="127"/>
      <c r="E154" s="170"/>
      <c r="F154" s="170"/>
      <c r="G154" s="170"/>
      <c r="H154" s="321"/>
      <c r="I154" s="226"/>
      <c r="J154" s="257"/>
      <c r="K154" s="226"/>
      <c r="L154" s="226"/>
      <c r="M154" s="322"/>
      <c r="N154" s="310" t="str">
        <f t="shared" si="14"/>
        <v/>
      </c>
      <c r="O154" s="310" t="str">
        <f t="shared" si="15"/>
        <v/>
      </c>
      <c r="P154" s="226"/>
      <c r="Q154" s="226"/>
      <c r="R154" s="238">
        <f t="shared" si="16"/>
        <v>0</v>
      </c>
      <c r="S154" s="238">
        <f t="shared" si="17"/>
        <v>0</v>
      </c>
      <c r="T154" s="320"/>
    </row>
    <row r="155" ht="28.5" customHeight="1" spans="1:20">
      <c r="A155" s="38">
        <v>148</v>
      </c>
      <c r="B155" s="170"/>
      <c r="C155" s="170"/>
      <c r="D155" s="127"/>
      <c r="E155" s="170"/>
      <c r="F155" s="170"/>
      <c r="G155" s="170"/>
      <c r="H155" s="321"/>
      <c r="I155" s="226"/>
      <c r="J155" s="257"/>
      <c r="K155" s="226"/>
      <c r="L155" s="226"/>
      <c r="M155" s="322"/>
      <c r="N155" s="310" t="str">
        <f t="shared" si="14"/>
        <v/>
      </c>
      <c r="O155" s="310" t="str">
        <f t="shared" si="15"/>
        <v/>
      </c>
      <c r="P155" s="226"/>
      <c r="Q155" s="226"/>
      <c r="R155" s="238">
        <f t="shared" si="16"/>
        <v>0</v>
      </c>
      <c r="S155" s="238">
        <f t="shared" si="17"/>
        <v>0</v>
      </c>
      <c r="T155" s="320"/>
    </row>
    <row r="156" ht="28.5" customHeight="1" spans="1:20">
      <c r="A156" s="38">
        <v>149</v>
      </c>
      <c r="B156" s="170"/>
      <c r="C156" s="170"/>
      <c r="D156" s="127"/>
      <c r="E156" s="170"/>
      <c r="F156" s="170"/>
      <c r="G156" s="170"/>
      <c r="H156" s="321"/>
      <c r="I156" s="226"/>
      <c r="J156" s="257"/>
      <c r="K156" s="226"/>
      <c r="L156" s="226"/>
      <c r="M156" s="322"/>
      <c r="N156" s="310" t="str">
        <f t="shared" si="14"/>
        <v/>
      </c>
      <c r="O156" s="310" t="str">
        <f t="shared" si="15"/>
        <v/>
      </c>
      <c r="P156" s="226"/>
      <c r="Q156" s="226"/>
      <c r="R156" s="238">
        <f t="shared" si="16"/>
        <v>0</v>
      </c>
      <c r="S156" s="238">
        <f t="shared" si="17"/>
        <v>0</v>
      </c>
      <c r="T156" s="320"/>
    </row>
    <row r="157" ht="28.5" customHeight="1" spans="1:20">
      <c r="A157" s="38">
        <v>150</v>
      </c>
      <c r="B157" s="170"/>
      <c r="C157" s="170"/>
      <c r="D157" s="127"/>
      <c r="E157" s="170"/>
      <c r="F157" s="170"/>
      <c r="G157" s="170"/>
      <c r="H157" s="321"/>
      <c r="I157" s="226"/>
      <c r="J157" s="257"/>
      <c r="K157" s="226"/>
      <c r="L157" s="226"/>
      <c r="M157" s="322"/>
      <c r="N157" s="310" t="str">
        <f t="shared" si="14"/>
        <v/>
      </c>
      <c r="O157" s="310" t="str">
        <f t="shared" si="15"/>
        <v/>
      </c>
      <c r="P157" s="226"/>
      <c r="Q157" s="226"/>
      <c r="R157" s="238">
        <f t="shared" si="16"/>
        <v>0</v>
      </c>
      <c r="S157" s="238">
        <f t="shared" si="17"/>
        <v>0</v>
      </c>
      <c r="T157" s="320"/>
    </row>
    <row r="158" ht="28.5" customHeight="1" spans="1:20">
      <c r="A158" s="38">
        <v>151</v>
      </c>
      <c r="B158" s="170"/>
      <c r="C158" s="170"/>
      <c r="D158" s="127"/>
      <c r="E158" s="170"/>
      <c r="F158" s="170"/>
      <c r="G158" s="170"/>
      <c r="H158" s="321"/>
      <c r="I158" s="226"/>
      <c r="J158" s="257"/>
      <c r="K158" s="226"/>
      <c r="L158" s="226"/>
      <c r="M158" s="322"/>
      <c r="N158" s="310" t="str">
        <f t="shared" si="14"/>
        <v/>
      </c>
      <c r="O158" s="310" t="str">
        <f t="shared" si="15"/>
        <v/>
      </c>
      <c r="P158" s="226"/>
      <c r="Q158" s="226"/>
      <c r="R158" s="238">
        <f t="shared" si="16"/>
        <v>0</v>
      </c>
      <c r="S158" s="238">
        <f t="shared" si="17"/>
        <v>0</v>
      </c>
      <c r="T158" s="320"/>
    </row>
    <row r="159" ht="28.5" customHeight="1" spans="1:20">
      <c r="A159" s="38">
        <v>152</v>
      </c>
      <c r="B159" s="170"/>
      <c r="C159" s="170"/>
      <c r="D159" s="127"/>
      <c r="E159" s="170"/>
      <c r="F159" s="170"/>
      <c r="G159" s="170"/>
      <c r="H159" s="321"/>
      <c r="I159" s="226"/>
      <c r="J159" s="257"/>
      <c r="K159" s="226"/>
      <c r="L159" s="226"/>
      <c r="M159" s="322"/>
      <c r="N159" s="310" t="str">
        <f t="shared" si="14"/>
        <v/>
      </c>
      <c r="O159" s="310" t="str">
        <f t="shared" si="15"/>
        <v/>
      </c>
      <c r="P159" s="226"/>
      <c r="Q159" s="226"/>
      <c r="R159" s="238">
        <f t="shared" si="16"/>
        <v>0</v>
      </c>
      <c r="S159" s="238">
        <f t="shared" si="17"/>
        <v>0</v>
      </c>
      <c r="T159" s="320"/>
    </row>
    <row r="160" ht="28.5" customHeight="1" spans="1:20">
      <c r="A160" s="38">
        <v>153</v>
      </c>
      <c r="B160" s="170"/>
      <c r="C160" s="170"/>
      <c r="D160" s="127"/>
      <c r="E160" s="170"/>
      <c r="F160" s="170"/>
      <c r="G160" s="170"/>
      <c r="H160" s="321"/>
      <c r="I160" s="226"/>
      <c r="J160" s="257"/>
      <c r="K160" s="226"/>
      <c r="L160" s="226"/>
      <c r="M160" s="322"/>
      <c r="N160" s="310" t="str">
        <f t="shared" si="14"/>
        <v/>
      </c>
      <c r="O160" s="310" t="str">
        <f t="shared" si="15"/>
        <v/>
      </c>
      <c r="P160" s="226"/>
      <c r="Q160" s="226"/>
      <c r="R160" s="238">
        <f t="shared" si="16"/>
        <v>0</v>
      </c>
      <c r="S160" s="238">
        <f t="shared" si="17"/>
        <v>0</v>
      </c>
      <c r="T160" s="320"/>
    </row>
    <row r="161" ht="28.5" customHeight="1" spans="1:20">
      <c r="A161" s="38">
        <v>154</v>
      </c>
      <c r="B161" s="170"/>
      <c r="C161" s="170"/>
      <c r="D161" s="127"/>
      <c r="E161" s="170"/>
      <c r="F161" s="170"/>
      <c r="G161" s="170"/>
      <c r="H161" s="321"/>
      <c r="I161" s="226"/>
      <c r="J161" s="257"/>
      <c r="K161" s="226"/>
      <c r="L161" s="226"/>
      <c r="M161" s="322"/>
      <c r="N161" s="310" t="str">
        <f t="shared" si="14"/>
        <v/>
      </c>
      <c r="O161" s="310" t="str">
        <f t="shared" si="15"/>
        <v/>
      </c>
      <c r="P161" s="226"/>
      <c r="Q161" s="226"/>
      <c r="R161" s="238">
        <f t="shared" si="16"/>
        <v>0</v>
      </c>
      <c r="S161" s="238">
        <f t="shared" si="17"/>
        <v>0</v>
      </c>
      <c r="T161" s="320"/>
    </row>
    <row r="162" ht="28.5" customHeight="1" spans="1:20">
      <c r="A162" s="38">
        <v>155</v>
      </c>
      <c r="B162" s="170"/>
      <c r="C162" s="170"/>
      <c r="D162" s="127"/>
      <c r="E162" s="170"/>
      <c r="F162" s="170"/>
      <c r="G162" s="170"/>
      <c r="H162" s="321"/>
      <c r="I162" s="226"/>
      <c r="J162" s="257"/>
      <c r="K162" s="226"/>
      <c r="L162" s="226"/>
      <c r="M162" s="322"/>
      <c r="N162" s="310" t="str">
        <f t="shared" si="14"/>
        <v/>
      </c>
      <c r="O162" s="310" t="str">
        <f t="shared" si="15"/>
        <v/>
      </c>
      <c r="P162" s="226"/>
      <c r="Q162" s="226"/>
      <c r="R162" s="238">
        <f t="shared" si="16"/>
        <v>0</v>
      </c>
      <c r="S162" s="238">
        <f t="shared" si="17"/>
        <v>0</v>
      </c>
      <c r="T162" s="320"/>
    </row>
    <row r="163" ht="28.5" customHeight="1" spans="1:20">
      <c r="A163" s="38">
        <v>156</v>
      </c>
      <c r="B163" s="170"/>
      <c r="C163" s="170"/>
      <c r="D163" s="127"/>
      <c r="E163" s="170"/>
      <c r="F163" s="170"/>
      <c r="G163" s="170"/>
      <c r="H163" s="321"/>
      <c r="I163" s="226"/>
      <c r="J163" s="257"/>
      <c r="K163" s="226"/>
      <c r="L163" s="226"/>
      <c r="M163" s="322"/>
      <c r="N163" s="310" t="str">
        <f t="shared" si="14"/>
        <v/>
      </c>
      <c r="O163" s="310" t="str">
        <f t="shared" si="15"/>
        <v/>
      </c>
      <c r="P163" s="226"/>
      <c r="Q163" s="226"/>
      <c r="R163" s="238">
        <f t="shared" si="16"/>
        <v>0</v>
      </c>
      <c r="S163" s="238">
        <f t="shared" si="17"/>
        <v>0</v>
      </c>
      <c r="T163" s="320"/>
    </row>
    <row r="164" ht="28.5" customHeight="1" spans="1:20">
      <c r="A164" s="38">
        <v>157</v>
      </c>
      <c r="B164" s="170"/>
      <c r="C164" s="170"/>
      <c r="D164" s="127"/>
      <c r="E164" s="170"/>
      <c r="F164" s="170"/>
      <c r="G164" s="170"/>
      <c r="H164" s="321"/>
      <c r="I164" s="226"/>
      <c r="J164" s="257"/>
      <c r="K164" s="226"/>
      <c r="L164" s="226"/>
      <c r="M164" s="322"/>
      <c r="N164" s="310" t="str">
        <f t="shared" si="14"/>
        <v/>
      </c>
      <c r="O164" s="310" t="str">
        <f t="shared" si="15"/>
        <v/>
      </c>
      <c r="P164" s="226"/>
      <c r="Q164" s="226"/>
      <c r="R164" s="238">
        <f t="shared" si="16"/>
        <v>0</v>
      </c>
      <c r="S164" s="238">
        <f t="shared" si="17"/>
        <v>0</v>
      </c>
      <c r="T164" s="320"/>
    </row>
    <row r="165" ht="28.5" customHeight="1" spans="1:20">
      <c r="A165" s="38">
        <v>158</v>
      </c>
      <c r="B165" s="170"/>
      <c r="C165" s="170"/>
      <c r="D165" s="127"/>
      <c r="E165" s="170"/>
      <c r="F165" s="170"/>
      <c r="G165" s="170"/>
      <c r="H165" s="321"/>
      <c r="I165" s="226"/>
      <c r="J165" s="257"/>
      <c r="K165" s="226"/>
      <c r="L165" s="226"/>
      <c r="M165" s="322"/>
      <c r="N165" s="310" t="str">
        <f t="shared" si="14"/>
        <v/>
      </c>
      <c r="O165" s="310" t="str">
        <f t="shared" si="15"/>
        <v/>
      </c>
      <c r="P165" s="226"/>
      <c r="Q165" s="226"/>
      <c r="R165" s="238">
        <f t="shared" si="16"/>
        <v>0</v>
      </c>
      <c r="S165" s="238">
        <f t="shared" si="17"/>
        <v>0</v>
      </c>
      <c r="T165" s="320"/>
    </row>
    <row r="166" ht="28.5" customHeight="1" spans="1:20">
      <c r="A166" s="38">
        <v>159</v>
      </c>
      <c r="B166" s="170"/>
      <c r="C166" s="170"/>
      <c r="D166" s="127"/>
      <c r="E166" s="170"/>
      <c r="F166" s="170"/>
      <c r="G166" s="170"/>
      <c r="H166" s="321"/>
      <c r="I166" s="226"/>
      <c r="J166" s="257"/>
      <c r="K166" s="226"/>
      <c r="L166" s="226"/>
      <c r="M166" s="322"/>
      <c r="N166" s="310" t="str">
        <f t="shared" si="14"/>
        <v/>
      </c>
      <c r="O166" s="310" t="str">
        <f t="shared" si="15"/>
        <v/>
      </c>
      <c r="P166" s="226"/>
      <c r="Q166" s="226"/>
      <c r="R166" s="238">
        <f t="shared" si="16"/>
        <v>0</v>
      </c>
      <c r="S166" s="238">
        <f t="shared" si="17"/>
        <v>0</v>
      </c>
      <c r="T166" s="320"/>
    </row>
    <row r="167" ht="28.5" customHeight="1" spans="1:20">
      <c r="A167" s="38">
        <v>160</v>
      </c>
      <c r="B167" s="170"/>
      <c r="C167" s="170"/>
      <c r="D167" s="127"/>
      <c r="E167" s="170"/>
      <c r="F167" s="170"/>
      <c r="G167" s="170"/>
      <c r="H167" s="321"/>
      <c r="I167" s="226"/>
      <c r="J167" s="257"/>
      <c r="K167" s="226"/>
      <c r="L167" s="226"/>
      <c r="M167" s="322"/>
      <c r="N167" s="310" t="str">
        <f t="shared" si="14"/>
        <v/>
      </c>
      <c r="O167" s="310" t="str">
        <f t="shared" si="15"/>
        <v/>
      </c>
      <c r="P167" s="226"/>
      <c r="Q167" s="226"/>
      <c r="R167" s="238">
        <f t="shared" si="16"/>
        <v>0</v>
      </c>
      <c r="S167" s="238">
        <f t="shared" si="17"/>
        <v>0</v>
      </c>
      <c r="T167" s="320"/>
    </row>
    <row r="168" ht="28.5" customHeight="1" spans="1:20">
      <c r="A168" s="38">
        <v>161</v>
      </c>
      <c r="B168" s="170"/>
      <c r="C168" s="170"/>
      <c r="D168" s="127"/>
      <c r="E168" s="170"/>
      <c r="F168" s="170"/>
      <c r="G168" s="170"/>
      <c r="H168" s="321"/>
      <c r="I168" s="226"/>
      <c r="J168" s="257"/>
      <c r="K168" s="226"/>
      <c r="L168" s="226"/>
      <c r="M168" s="322"/>
      <c r="N168" s="310" t="str">
        <f t="shared" si="14"/>
        <v/>
      </c>
      <c r="O168" s="310" t="str">
        <f t="shared" si="15"/>
        <v/>
      </c>
      <c r="P168" s="226"/>
      <c r="Q168" s="226"/>
      <c r="R168" s="238">
        <f t="shared" si="16"/>
        <v>0</v>
      </c>
      <c r="S168" s="238">
        <f t="shared" si="17"/>
        <v>0</v>
      </c>
      <c r="T168" s="320"/>
    </row>
    <row r="169" ht="28.5" customHeight="1" spans="1:20">
      <c r="A169" s="38">
        <v>162</v>
      </c>
      <c r="B169" s="170"/>
      <c r="C169" s="170"/>
      <c r="D169" s="127"/>
      <c r="E169" s="170"/>
      <c r="F169" s="170"/>
      <c r="G169" s="170"/>
      <c r="H169" s="321"/>
      <c r="I169" s="226"/>
      <c r="J169" s="257"/>
      <c r="K169" s="226"/>
      <c r="L169" s="226"/>
      <c r="M169" s="322"/>
      <c r="N169" s="310" t="str">
        <f t="shared" si="14"/>
        <v/>
      </c>
      <c r="O169" s="310" t="str">
        <f t="shared" si="15"/>
        <v/>
      </c>
      <c r="P169" s="226"/>
      <c r="Q169" s="226"/>
      <c r="R169" s="238">
        <f t="shared" si="16"/>
        <v>0</v>
      </c>
      <c r="S169" s="238">
        <f t="shared" si="17"/>
        <v>0</v>
      </c>
      <c r="T169" s="320"/>
    </row>
    <row r="170" ht="28.5" customHeight="1" spans="1:20">
      <c r="A170" s="38">
        <v>163</v>
      </c>
      <c r="B170" s="170"/>
      <c r="C170" s="170"/>
      <c r="D170" s="127"/>
      <c r="E170" s="170"/>
      <c r="F170" s="170"/>
      <c r="G170" s="170"/>
      <c r="H170" s="321"/>
      <c r="I170" s="226"/>
      <c r="J170" s="257"/>
      <c r="K170" s="226"/>
      <c r="L170" s="226"/>
      <c r="M170" s="322"/>
      <c r="N170" s="310" t="str">
        <f t="shared" si="14"/>
        <v/>
      </c>
      <c r="O170" s="310" t="str">
        <f t="shared" si="15"/>
        <v/>
      </c>
      <c r="P170" s="226"/>
      <c r="Q170" s="226"/>
      <c r="R170" s="238">
        <f t="shared" si="16"/>
        <v>0</v>
      </c>
      <c r="S170" s="238">
        <f t="shared" si="17"/>
        <v>0</v>
      </c>
      <c r="T170" s="320"/>
    </row>
    <row r="171" ht="28.5" customHeight="1" spans="1:20">
      <c r="A171" s="38">
        <v>164</v>
      </c>
      <c r="B171" s="170"/>
      <c r="C171" s="170"/>
      <c r="D171" s="127"/>
      <c r="E171" s="170"/>
      <c r="F171" s="170"/>
      <c r="G171" s="170"/>
      <c r="H171" s="321"/>
      <c r="I171" s="226"/>
      <c r="J171" s="257"/>
      <c r="K171" s="226"/>
      <c r="L171" s="226"/>
      <c r="M171" s="322"/>
      <c r="N171" s="310" t="str">
        <f t="shared" ref="N171:N234" si="18">IFERROR(L171/K171,"")</f>
        <v/>
      </c>
      <c r="O171" s="310" t="str">
        <f t="shared" ref="O171:O234" si="19">IFERROR(M171/L171,"")</f>
        <v/>
      </c>
      <c r="P171" s="226"/>
      <c r="Q171" s="226"/>
      <c r="R171" s="238">
        <f t="shared" ref="R171:R234" si="20">P171*(K171-L171)+Q171*(L171-M171)</f>
        <v>0</v>
      </c>
      <c r="S171" s="238">
        <f t="shared" ref="S171:S234" si="21">I171*K171-R171</f>
        <v>0</v>
      </c>
      <c r="T171" s="320"/>
    </row>
    <row r="172" ht="28.5" customHeight="1" spans="1:20">
      <c r="A172" s="38">
        <v>165</v>
      </c>
      <c r="B172" s="170"/>
      <c r="C172" s="170"/>
      <c r="D172" s="127"/>
      <c r="E172" s="170"/>
      <c r="F172" s="170"/>
      <c r="G172" s="170"/>
      <c r="H172" s="321"/>
      <c r="I172" s="226"/>
      <c r="J172" s="257"/>
      <c r="K172" s="226"/>
      <c r="L172" s="226"/>
      <c r="M172" s="322"/>
      <c r="N172" s="310" t="str">
        <f t="shared" si="18"/>
        <v/>
      </c>
      <c r="O172" s="310" t="str">
        <f t="shared" si="19"/>
        <v/>
      </c>
      <c r="P172" s="226"/>
      <c r="Q172" s="226"/>
      <c r="R172" s="238">
        <f t="shared" si="20"/>
        <v>0</v>
      </c>
      <c r="S172" s="238">
        <f t="shared" si="21"/>
        <v>0</v>
      </c>
      <c r="T172" s="320"/>
    </row>
    <row r="173" ht="28.5" customHeight="1" spans="1:20">
      <c r="A173" s="38">
        <v>166</v>
      </c>
      <c r="B173" s="170"/>
      <c r="C173" s="170"/>
      <c r="D173" s="127"/>
      <c r="E173" s="170"/>
      <c r="F173" s="170"/>
      <c r="G173" s="170"/>
      <c r="H173" s="321"/>
      <c r="I173" s="226"/>
      <c r="J173" s="257"/>
      <c r="K173" s="226"/>
      <c r="L173" s="226"/>
      <c r="M173" s="322"/>
      <c r="N173" s="310" t="str">
        <f t="shared" si="18"/>
        <v/>
      </c>
      <c r="O173" s="310" t="str">
        <f t="shared" si="19"/>
        <v/>
      </c>
      <c r="P173" s="226"/>
      <c r="Q173" s="226"/>
      <c r="R173" s="238">
        <f t="shared" si="20"/>
        <v>0</v>
      </c>
      <c r="S173" s="238">
        <f t="shared" si="21"/>
        <v>0</v>
      </c>
      <c r="T173" s="320"/>
    </row>
    <row r="174" ht="28.5" customHeight="1" spans="1:20">
      <c r="A174" s="38">
        <v>167</v>
      </c>
      <c r="B174" s="170"/>
      <c r="C174" s="170"/>
      <c r="D174" s="127"/>
      <c r="E174" s="170"/>
      <c r="F174" s="170"/>
      <c r="G174" s="170"/>
      <c r="H174" s="321"/>
      <c r="I174" s="226"/>
      <c r="J174" s="257"/>
      <c r="K174" s="226"/>
      <c r="L174" s="226"/>
      <c r="M174" s="322"/>
      <c r="N174" s="310" t="str">
        <f t="shared" si="18"/>
        <v/>
      </c>
      <c r="O174" s="310" t="str">
        <f t="shared" si="19"/>
        <v/>
      </c>
      <c r="P174" s="226"/>
      <c r="Q174" s="226"/>
      <c r="R174" s="238">
        <f t="shared" si="20"/>
        <v>0</v>
      </c>
      <c r="S174" s="238">
        <f t="shared" si="21"/>
        <v>0</v>
      </c>
      <c r="T174" s="320"/>
    </row>
    <row r="175" ht="28.5" customHeight="1" spans="1:20">
      <c r="A175" s="38">
        <v>168</v>
      </c>
      <c r="B175" s="170"/>
      <c r="C175" s="170"/>
      <c r="D175" s="127"/>
      <c r="E175" s="170"/>
      <c r="F175" s="170"/>
      <c r="G175" s="170"/>
      <c r="H175" s="321"/>
      <c r="I175" s="226"/>
      <c r="J175" s="257"/>
      <c r="K175" s="226"/>
      <c r="L175" s="226"/>
      <c r="M175" s="322"/>
      <c r="N175" s="310" t="str">
        <f t="shared" si="18"/>
        <v/>
      </c>
      <c r="O175" s="310" t="str">
        <f t="shared" si="19"/>
        <v/>
      </c>
      <c r="P175" s="226"/>
      <c r="Q175" s="226"/>
      <c r="R175" s="238">
        <f t="shared" si="20"/>
        <v>0</v>
      </c>
      <c r="S175" s="238">
        <f t="shared" si="21"/>
        <v>0</v>
      </c>
      <c r="T175" s="320"/>
    </row>
    <row r="176" ht="28.5" customHeight="1" spans="1:20">
      <c r="A176" s="38">
        <v>169</v>
      </c>
      <c r="B176" s="170"/>
      <c r="C176" s="170"/>
      <c r="D176" s="127"/>
      <c r="E176" s="170"/>
      <c r="F176" s="170"/>
      <c r="G176" s="170"/>
      <c r="H176" s="321"/>
      <c r="I176" s="226"/>
      <c r="J176" s="257"/>
      <c r="K176" s="226"/>
      <c r="L176" s="226"/>
      <c r="M176" s="322"/>
      <c r="N176" s="310" t="str">
        <f t="shared" si="18"/>
        <v/>
      </c>
      <c r="O176" s="310" t="str">
        <f t="shared" si="19"/>
        <v/>
      </c>
      <c r="P176" s="226"/>
      <c r="Q176" s="226"/>
      <c r="R176" s="238">
        <f t="shared" si="20"/>
        <v>0</v>
      </c>
      <c r="S176" s="238">
        <f t="shared" si="21"/>
        <v>0</v>
      </c>
      <c r="T176" s="320"/>
    </row>
    <row r="177" ht="28.5" customHeight="1" spans="1:20">
      <c r="A177" s="38">
        <v>170</v>
      </c>
      <c r="B177" s="170"/>
      <c r="C177" s="170"/>
      <c r="D177" s="127"/>
      <c r="E177" s="170"/>
      <c r="F177" s="170"/>
      <c r="G177" s="170"/>
      <c r="H177" s="321"/>
      <c r="I177" s="226"/>
      <c r="J177" s="257"/>
      <c r="K177" s="226"/>
      <c r="L177" s="226"/>
      <c r="M177" s="322"/>
      <c r="N177" s="310" t="str">
        <f t="shared" si="18"/>
        <v/>
      </c>
      <c r="O177" s="310" t="str">
        <f t="shared" si="19"/>
        <v/>
      </c>
      <c r="P177" s="226"/>
      <c r="Q177" s="226"/>
      <c r="R177" s="238">
        <f t="shared" si="20"/>
        <v>0</v>
      </c>
      <c r="S177" s="238">
        <f t="shared" si="21"/>
        <v>0</v>
      </c>
      <c r="T177" s="320"/>
    </row>
    <row r="178" ht="28.5" customHeight="1" spans="1:20">
      <c r="A178" s="38">
        <v>171</v>
      </c>
      <c r="B178" s="170"/>
      <c r="C178" s="170"/>
      <c r="D178" s="127"/>
      <c r="E178" s="170"/>
      <c r="F178" s="170"/>
      <c r="G178" s="170"/>
      <c r="H178" s="321"/>
      <c r="I178" s="226"/>
      <c r="J178" s="257"/>
      <c r="K178" s="226"/>
      <c r="L178" s="226"/>
      <c r="M178" s="322"/>
      <c r="N178" s="310" t="str">
        <f t="shared" si="18"/>
        <v/>
      </c>
      <c r="O178" s="310" t="str">
        <f t="shared" si="19"/>
        <v/>
      </c>
      <c r="P178" s="226"/>
      <c r="Q178" s="226"/>
      <c r="R178" s="238">
        <f t="shared" si="20"/>
        <v>0</v>
      </c>
      <c r="S178" s="238">
        <f t="shared" si="21"/>
        <v>0</v>
      </c>
      <c r="T178" s="320"/>
    </row>
    <row r="179" ht="28.5" customHeight="1" spans="1:20">
      <c r="A179" s="38">
        <v>172</v>
      </c>
      <c r="B179" s="170"/>
      <c r="C179" s="170"/>
      <c r="D179" s="127"/>
      <c r="E179" s="170"/>
      <c r="F179" s="170"/>
      <c r="G179" s="170"/>
      <c r="H179" s="321"/>
      <c r="I179" s="226"/>
      <c r="J179" s="257"/>
      <c r="K179" s="226"/>
      <c r="L179" s="226"/>
      <c r="M179" s="322"/>
      <c r="N179" s="310" t="str">
        <f t="shared" si="18"/>
        <v/>
      </c>
      <c r="O179" s="310" t="str">
        <f t="shared" si="19"/>
        <v/>
      </c>
      <c r="P179" s="226"/>
      <c r="Q179" s="226"/>
      <c r="R179" s="238">
        <f t="shared" si="20"/>
        <v>0</v>
      </c>
      <c r="S179" s="238">
        <f t="shared" si="21"/>
        <v>0</v>
      </c>
      <c r="T179" s="320"/>
    </row>
    <row r="180" ht="28.5" customHeight="1" spans="1:20">
      <c r="A180" s="38">
        <v>173</v>
      </c>
      <c r="B180" s="170"/>
      <c r="C180" s="170"/>
      <c r="D180" s="127"/>
      <c r="E180" s="170"/>
      <c r="F180" s="170"/>
      <c r="G180" s="170"/>
      <c r="H180" s="321"/>
      <c r="I180" s="226"/>
      <c r="J180" s="257"/>
      <c r="K180" s="226"/>
      <c r="L180" s="226"/>
      <c r="M180" s="322"/>
      <c r="N180" s="310" t="str">
        <f t="shared" si="18"/>
        <v/>
      </c>
      <c r="O180" s="310" t="str">
        <f t="shared" si="19"/>
        <v/>
      </c>
      <c r="P180" s="226"/>
      <c r="Q180" s="226"/>
      <c r="R180" s="238">
        <f t="shared" si="20"/>
        <v>0</v>
      </c>
      <c r="S180" s="238">
        <f t="shared" si="21"/>
        <v>0</v>
      </c>
      <c r="T180" s="320"/>
    </row>
    <row r="181" ht="28.5" customHeight="1" spans="1:20">
      <c r="A181" s="38">
        <v>174</v>
      </c>
      <c r="B181" s="170"/>
      <c r="C181" s="170"/>
      <c r="D181" s="127"/>
      <c r="E181" s="170"/>
      <c r="F181" s="170"/>
      <c r="G181" s="170"/>
      <c r="H181" s="321"/>
      <c r="I181" s="226"/>
      <c r="J181" s="257"/>
      <c r="K181" s="226"/>
      <c r="L181" s="226"/>
      <c r="M181" s="322"/>
      <c r="N181" s="310" t="str">
        <f t="shared" si="18"/>
        <v/>
      </c>
      <c r="O181" s="310" t="str">
        <f t="shared" si="19"/>
        <v/>
      </c>
      <c r="P181" s="226"/>
      <c r="Q181" s="226"/>
      <c r="R181" s="238">
        <f t="shared" si="20"/>
        <v>0</v>
      </c>
      <c r="S181" s="238">
        <f t="shared" si="21"/>
        <v>0</v>
      </c>
      <c r="T181" s="320"/>
    </row>
    <row r="182" ht="28.5" customHeight="1" spans="1:20">
      <c r="A182" s="38">
        <v>175</v>
      </c>
      <c r="B182" s="170"/>
      <c r="C182" s="170"/>
      <c r="D182" s="127"/>
      <c r="E182" s="170"/>
      <c r="F182" s="170"/>
      <c r="G182" s="170"/>
      <c r="H182" s="321"/>
      <c r="I182" s="226"/>
      <c r="J182" s="257"/>
      <c r="K182" s="226"/>
      <c r="L182" s="226"/>
      <c r="M182" s="322"/>
      <c r="N182" s="310" t="str">
        <f t="shared" si="18"/>
        <v/>
      </c>
      <c r="O182" s="310" t="str">
        <f t="shared" si="19"/>
        <v/>
      </c>
      <c r="P182" s="226"/>
      <c r="Q182" s="226"/>
      <c r="R182" s="238">
        <f t="shared" si="20"/>
        <v>0</v>
      </c>
      <c r="S182" s="238">
        <f t="shared" si="21"/>
        <v>0</v>
      </c>
      <c r="T182" s="320"/>
    </row>
    <row r="183" ht="28.5" customHeight="1" spans="1:20">
      <c r="A183" s="38">
        <v>176</v>
      </c>
      <c r="B183" s="170"/>
      <c r="C183" s="170"/>
      <c r="D183" s="127"/>
      <c r="E183" s="170"/>
      <c r="F183" s="170"/>
      <c r="G183" s="170"/>
      <c r="H183" s="321"/>
      <c r="I183" s="226"/>
      <c r="J183" s="257"/>
      <c r="K183" s="226"/>
      <c r="L183" s="226"/>
      <c r="M183" s="322"/>
      <c r="N183" s="310" t="str">
        <f t="shared" si="18"/>
        <v/>
      </c>
      <c r="O183" s="310" t="str">
        <f t="shared" si="19"/>
        <v/>
      </c>
      <c r="P183" s="226"/>
      <c r="Q183" s="226"/>
      <c r="R183" s="238">
        <f t="shared" si="20"/>
        <v>0</v>
      </c>
      <c r="S183" s="238">
        <f t="shared" si="21"/>
        <v>0</v>
      </c>
      <c r="T183" s="320"/>
    </row>
    <row r="184" ht="28.5" customHeight="1" spans="1:20">
      <c r="A184" s="38">
        <v>177</v>
      </c>
      <c r="B184" s="170"/>
      <c r="C184" s="170"/>
      <c r="D184" s="127"/>
      <c r="E184" s="170"/>
      <c r="F184" s="170"/>
      <c r="G184" s="170"/>
      <c r="H184" s="321"/>
      <c r="I184" s="226"/>
      <c r="J184" s="257"/>
      <c r="K184" s="226"/>
      <c r="L184" s="226"/>
      <c r="M184" s="322"/>
      <c r="N184" s="310" t="str">
        <f t="shared" si="18"/>
        <v/>
      </c>
      <c r="O184" s="310" t="str">
        <f t="shared" si="19"/>
        <v/>
      </c>
      <c r="P184" s="226"/>
      <c r="Q184" s="226"/>
      <c r="R184" s="238">
        <f t="shared" si="20"/>
        <v>0</v>
      </c>
      <c r="S184" s="238">
        <f t="shared" si="21"/>
        <v>0</v>
      </c>
      <c r="T184" s="320"/>
    </row>
    <row r="185" ht="28.5" customHeight="1" spans="1:20">
      <c r="A185" s="38">
        <v>178</v>
      </c>
      <c r="B185" s="170"/>
      <c r="C185" s="170"/>
      <c r="D185" s="127"/>
      <c r="E185" s="170"/>
      <c r="F185" s="170"/>
      <c r="G185" s="170"/>
      <c r="H185" s="321"/>
      <c r="I185" s="226"/>
      <c r="J185" s="257"/>
      <c r="K185" s="226"/>
      <c r="L185" s="226"/>
      <c r="M185" s="322"/>
      <c r="N185" s="310" t="str">
        <f t="shared" si="18"/>
        <v/>
      </c>
      <c r="O185" s="310" t="str">
        <f t="shared" si="19"/>
        <v/>
      </c>
      <c r="P185" s="226"/>
      <c r="Q185" s="226"/>
      <c r="R185" s="238">
        <f t="shared" si="20"/>
        <v>0</v>
      </c>
      <c r="S185" s="238">
        <f t="shared" si="21"/>
        <v>0</v>
      </c>
      <c r="T185" s="320"/>
    </row>
    <row r="186" ht="28.5" customHeight="1" spans="1:20">
      <c r="A186" s="38">
        <v>179</v>
      </c>
      <c r="B186" s="170"/>
      <c r="C186" s="170"/>
      <c r="D186" s="127"/>
      <c r="E186" s="170"/>
      <c r="F186" s="170"/>
      <c r="G186" s="170"/>
      <c r="H186" s="321"/>
      <c r="I186" s="226"/>
      <c r="J186" s="257"/>
      <c r="K186" s="226"/>
      <c r="L186" s="226"/>
      <c r="M186" s="322"/>
      <c r="N186" s="310" t="str">
        <f t="shared" si="18"/>
        <v/>
      </c>
      <c r="O186" s="310" t="str">
        <f t="shared" si="19"/>
        <v/>
      </c>
      <c r="P186" s="226"/>
      <c r="Q186" s="226"/>
      <c r="R186" s="238">
        <f t="shared" si="20"/>
        <v>0</v>
      </c>
      <c r="S186" s="238">
        <f t="shared" si="21"/>
        <v>0</v>
      </c>
      <c r="T186" s="320"/>
    </row>
    <row r="187" ht="28.5" customHeight="1" spans="1:20">
      <c r="A187" s="38">
        <v>180</v>
      </c>
      <c r="B187" s="170"/>
      <c r="C187" s="170"/>
      <c r="D187" s="127"/>
      <c r="E187" s="170"/>
      <c r="F187" s="170"/>
      <c r="G187" s="170"/>
      <c r="H187" s="321"/>
      <c r="I187" s="226"/>
      <c r="J187" s="257"/>
      <c r="K187" s="226"/>
      <c r="L187" s="226"/>
      <c r="M187" s="322"/>
      <c r="N187" s="310" t="str">
        <f t="shared" si="18"/>
        <v/>
      </c>
      <c r="O187" s="310" t="str">
        <f t="shared" si="19"/>
        <v/>
      </c>
      <c r="P187" s="226"/>
      <c r="Q187" s="226"/>
      <c r="R187" s="238">
        <f t="shared" si="20"/>
        <v>0</v>
      </c>
      <c r="S187" s="238">
        <f t="shared" si="21"/>
        <v>0</v>
      </c>
      <c r="T187" s="320"/>
    </row>
    <row r="188" ht="28.5" customHeight="1" spans="1:20">
      <c r="A188" s="38">
        <v>181</v>
      </c>
      <c r="B188" s="170"/>
      <c r="C188" s="170"/>
      <c r="D188" s="127"/>
      <c r="E188" s="170"/>
      <c r="F188" s="170"/>
      <c r="G188" s="170"/>
      <c r="H188" s="321"/>
      <c r="I188" s="226"/>
      <c r="J188" s="257"/>
      <c r="K188" s="226"/>
      <c r="L188" s="226"/>
      <c r="M188" s="322"/>
      <c r="N188" s="310" t="str">
        <f t="shared" si="18"/>
        <v/>
      </c>
      <c r="O188" s="310" t="str">
        <f t="shared" si="19"/>
        <v/>
      </c>
      <c r="P188" s="226"/>
      <c r="Q188" s="226"/>
      <c r="R188" s="238">
        <f t="shared" si="20"/>
        <v>0</v>
      </c>
      <c r="S188" s="238">
        <f t="shared" si="21"/>
        <v>0</v>
      </c>
      <c r="T188" s="320"/>
    </row>
    <row r="189" ht="28.5" customHeight="1" spans="1:20">
      <c r="A189" s="38">
        <v>182</v>
      </c>
      <c r="B189" s="170"/>
      <c r="C189" s="170"/>
      <c r="D189" s="127"/>
      <c r="E189" s="170"/>
      <c r="F189" s="170"/>
      <c r="G189" s="170"/>
      <c r="H189" s="321"/>
      <c r="I189" s="226"/>
      <c r="J189" s="257"/>
      <c r="K189" s="226"/>
      <c r="L189" s="226"/>
      <c r="M189" s="322"/>
      <c r="N189" s="310" t="str">
        <f t="shared" si="18"/>
        <v/>
      </c>
      <c r="O189" s="310" t="str">
        <f t="shared" si="19"/>
        <v/>
      </c>
      <c r="P189" s="226"/>
      <c r="Q189" s="226"/>
      <c r="R189" s="238">
        <f t="shared" si="20"/>
        <v>0</v>
      </c>
      <c r="S189" s="238">
        <f t="shared" si="21"/>
        <v>0</v>
      </c>
      <c r="T189" s="320"/>
    </row>
    <row r="190" ht="28.5" customHeight="1" spans="1:20">
      <c r="A190" s="38">
        <v>183</v>
      </c>
      <c r="B190" s="170"/>
      <c r="C190" s="170"/>
      <c r="D190" s="127"/>
      <c r="E190" s="170"/>
      <c r="F190" s="170"/>
      <c r="G190" s="170"/>
      <c r="H190" s="321"/>
      <c r="I190" s="226"/>
      <c r="J190" s="257"/>
      <c r="K190" s="226"/>
      <c r="L190" s="226"/>
      <c r="M190" s="322"/>
      <c r="N190" s="310" t="str">
        <f t="shared" si="18"/>
        <v/>
      </c>
      <c r="O190" s="310" t="str">
        <f t="shared" si="19"/>
        <v/>
      </c>
      <c r="P190" s="226"/>
      <c r="Q190" s="226"/>
      <c r="R190" s="238">
        <f t="shared" si="20"/>
        <v>0</v>
      </c>
      <c r="S190" s="238">
        <f t="shared" si="21"/>
        <v>0</v>
      </c>
      <c r="T190" s="320"/>
    </row>
    <row r="191" ht="28.5" customHeight="1" spans="1:20">
      <c r="A191" s="38">
        <v>184</v>
      </c>
      <c r="B191" s="170"/>
      <c r="C191" s="170"/>
      <c r="D191" s="127"/>
      <c r="E191" s="170"/>
      <c r="F191" s="170"/>
      <c r="G191" s="170"/>
      <c r="H191" s="321"/>
      <c r="I191" s="226"/>
      <c r="J191" s="257"/>
      <c r="K191" s="226"/>
      <c r="L191" s="226"/>
      <c r="M191" s="322"/>
      <c r="N191" s="310" t="str">
        <f t="shared" si="18"/>
        <v/>
      </c>
      <c r="O191" s="310" t="str">
        <f t="shared" si="19"/>
        <v/>
      </c>
      <c r="P191" s="226"/>
      <c r="Q191" s="226"/>
      <c r="R191" s="238">
        <f t="shared" si="20"/>
        <v>0</v>
      </c>
      <c r="S191" s="238">
        <f t="shared" si="21"/>
        <v>0</v>
      </c>
      <c r="T191" s="320"/>
    </row>
    <row r="192" ht="28.5" customHeight="1" spans="1:20">
      <c r="A192" s="38">
        <v>185</v>
      </c>
      <c r="B192" s="170"/>
      <c r="C192" s="170"/>
      <c r="D192" s="127"/>
      <c r="E192" s="170"/>
      <c r="F192" s="170"/>
      <c r="G192" s="170"/>
      <c r="H192" s="321"/>
      <c r="I192" s="226"/>
      <c r="J192" s="257"/>
      <c r="K192" s="226"/>
      <c r="L192" s="226"/>
      <c r="M192" s="322"/>
      <c r="N192" s="310" t="str">
        <f t="shared" si="18"/>
        <v/>
      </c>
      <c r="O192" s="310" t="str">
        <f t="shared" si="19"/>
        <v/>
      </c>
      <c r="P192" s="226"/>
      <c r="Q192" s="226"/>
      <c r="R192" s="238">
        <f t="shared" si="20"/>
        <v>0</v>
      </c>
      <c r="S192" s="238">
        <f t="shared" si="21"/>
        <v>0</v>
      </c>
      <c r="T192" s="320"/>
    </row>
    <row r="193" ht="28.5" customHeight="1" spans="1:20">
      <c r="A193" s="38">
        <v>186</v>
      </c>
      <c r="B193" s="170"/>
      <c r="C193" s="170"/>
      <c r="D193" s="127"/>
      <c r="E193" s="170"/>
      <c r="F193" s="170"/>
      <c r="G193" s="170"/>
      <c r="H193" s="321"/>
      <c r="I193" s="226"/>
      <c r="J193" s="257"/>
      <c r="K193" s="226"/>
      <c r="L193" s="226"/>
      <c r="M193" s="322"/>
      <c r="N193" s="310" t="str">
        <f t="shared" si="18"/>
        <v/>
      </c>
      <c r="O193" s="310" t="str">
        <f t="shared" si="19"/>
        <v/>
      </c>
      <c r="P193" s="226"/>
      <c r="Q193" s="226"/>
      <c r="R193" s="238">
        <f t="shared" si="20"/>
        <v>0</v>
      </c>
      <c r="S193" s="238">
        <f t="shared" si="21"/>
        <v>0</v>
      </c>
      <c r="T193" s="320"/>
    </row>
    <row r="194" ht="28.5" customHeight="1" spans="1:20">
      <c r="A194" s="38">
        <v>187</v>
      </c>
      <c r="B194" s="170"/>
      <c r="C194" s="170"/>
      <c r="D194" s="127"/>
      <c r="E194" s="170"/>
      <c r="F194" s="170"/>
      <c r="G194" s="170"/>
      <c r="H194" s="321"/>
      <c r="I194" s="226"/>
      <c r="J194" s="257"/>
      <c r="K194" s="226"/>
      <c r="L194" s="226"/>
      <c r="M194" s="322"/>
      <c r="N194" s="310" t="str">
        <f t="shared" si="18"/>
        <v/>
      </c>
      <c r="O194" s="310" t="str">
        <f t="shared" si="19"/>
        <v/>
      </c>
      <c r="P194" s="226"/>
      <c r="Q194" s="226"/>
      <c r="R194" s="238">
        <f t="shared" si="20"/>
        <v>0</v>
      </c>
      <c r="S194" s="238">
        <f t="shared" si="21"/>
        <v>0</v>
      </c>
      <c r="T194" s="320"/>
    </row>
    <row r="195" ht="28.5" customHeight="1" spans="1:20">
      <c r="A195" s="38">
        <v>188</v>
      </c>
      <c r="B195" s="170"/>
      <c r="C195" s="170"/>
      <c r="D195" s="127"/>
      <c r="E195" s="170"/>
      <c r="F195" s="170"/>
      <c r="G195" s="170"/>
      <c r="H195" s="321"/>
      <c r="I195" s="226"/>
      <c r="J195" s="257"/>
      <c r="K195" s="226"/>
      <c r="L195" s="226"/>
      <c r="M195" s="322"/>
      <c r="N195" s="310" t="str">
        <f t="shared" si="18"/>
        <v/>
      </c>
      <c r="O195" s="310" t="str">
        <f t="shared" si="19"/>
        <v/>
      </c>
      <c r="P195" s="226"/>
      <c r="Q195" s="226"/>
      <c r="R195" s="238">
        <f t="shared" si="20"/>
        <v>0</v>
      </c>
      <c r="S195" s="238">
        <f t="shared" si="21"/>
        <v>0</v>
      </c>
      <c r="T195" s="320"/>
    </row>
    <row r="196" ht="28.5" customHeight="1" spans="1:20">
      <c r="A196" s="38">
        <v>189</v>
      </c>
      <c r="B196" s="170"/>
      <c r="C196" s="170"/>
      <c r="D196" s="127"/>
      <c r="E196" s="170"/>
      <c r="F196" s="170"/>
      <c r="G196" s="170"/>
      <c r="H196" s="321"/>
      <c r="I196" s="226"/>
      <c r="J196" s="257"/>
      <c r="K196" s="226"/>
      <c r="L196" s="226"/>
      <c r="M196" s="322"/>
      <c r="N196" s="310" t="str">
        <f t="shared" si="18"/>
        <v/>
      </c>
      <c r="O196" s="310" t="str">
        <f t="shared" si="19"/>
        <v/>
      </c>
      <c r="P196" s="226"/>
      <c r="Q196" s="226"/>
      <c r="R196" s="238">
        <f t="shared" si="20"/>
        <v>0</v>
      </c>
      <c r="S196" s="238">
        <f t="shared" si="21"/>
        <v>0</v>
      </c>
      <c r="T196" s="320"/>
    </row>
    <row r="197" ht="28.5" customHeight="1" spans="1:20">
      <c r="A197" s="38">
        <v>190</v>
      </c>
      <c r="B197" s="170"/>
      <c r="C197" s="170"/>
      <c r="D197" s="127"/>
      <c r="E197" s="170"/>
      <c r="F197" s="170"/>
      <c r="G197" s="170"/>
      <c r="H197" s="321"/>
      <c r="I197" s="226"/>
      <c r="J197" s="257"/>
      <c r="K197" s="226"/>
      <c r="L197" s="226"/>
      <c r="M197" s="322"/>
      <c r="N197" s="310" t="str">
        <f t="shared" si="18"/>
        <v/>
      </c>
      <c r="O197" s="310" t="str">
        <f t="shared" si="19"/>
        <v/>
      </c>
      <c r="P197" s="226"/>
      <c r="Q197" s="226"/>
      <c r="R197" s="238">
        <f t="shared" si="20"/>
        <v>0</v>
      </c>
      <c r="S197" s="238">
        <f t="shared" si="21"/>
        <v>0</v>
      </c>
      <c r="T197" s="320"/>
    </row>
    <row r="198" ht="28.5" customHeight="1" spans="1:20">
      <c r="A198" s="38">
        <v>191</v>
      </c>
      <c r="B198" s="170"/>
      <c r="C198" s="170"/>
      <c r="D198" s="127"/>
      <c r="E198" s="170"/>
      <c r="F198" s="170"/>
      <c r="G198" s="170"/>
      <c r="H198" s="321"/>
      <c r="I198" s="226"/>
      <c r="J198" s="257"/>
      <c r="K198" s="226"/>
      <c r="L198" s="226"/>
      <c r="M198" s="322"/>
      <c r="N198" s="310" t="str">
        <f t="shared" si="18"/>
        <v/>
      </c>
      <c r="O198" s="310" t="str">
        <f t="shared" si="19"/>
        <v/>
      </c>
      <c r="P198" s="226"/>
      <c r="Q198" s="226"/>
      <c r="R198" s="238">
        <f t="shared" si="20"/>
        <v>0</v>
      </c>
      <c r="S198" s="238">
        <f t="shared" si="21"/>
        <v>0</v>
      </c>
      <c r="T198" s="320"/>
    </row>
    <row r="199" ht="28.5" customHeight="1" spans="1:20">
      <c r="A199" s="38">
        <v>192</v>
      </c>
      <c r="B199" s="170"/>
      <c r="C199" s="170"/>
      <c r="D199" s="127"/>
      <c r="E199" s="170"/>
      <c r="F199" s="170"/>
      <c r="G199" s="170"/>
      <c r="H199" s="321"/>
      <c r="I199" s="226"/>
      <c r="J199" s="257"/>
      <c r="K199" s="226"/>
      <c r="L199" s="226"/>
      <c r="M199" s="322"/>
      <c r="N199" s="310" t="str">
        <f t="shared" si="18"/>
        <v/>
      </c>
      <c r="O199" s="310" t="str">
        <f t="shared" si="19"/>
        <v/>
      </c>
      <c r="P199" s="226"/>
      <c r="Q199" s="226"/>
      <c r="R199" s="238">
        <f t="shared" si="20"/>
        <v>0</v>
      </c>
      <c r="S199" s="238">
        <f t="shared" si="21"/>
        <v>0</v>
      </c>
      <c r="T199" s="320"/>
    </row>
    <row r="200" ht="28.5" customHeight="1" spans="1:20">
      <c r="A200" s="38">
        <v>193</v>
      </c>
      <c r="B200" s="170"/>
      <c r="C200" s="170"/>
      <c r="D200" s="127"/>
      <c r="E200" s="170"/>
      <c r="F200" s="170"/>
      <c r="G200" s="170"/>
      <c r="H200" s="321"/>
      <c r="I200" s="226"/>
      <c r="J200" s="257"/>
      <c r="K200" s="226"/>
      <c r="L200" s="226"/>
      <c r="M200" s="322"/>
      <c r="N200" s="310" t="str">
        <f t="shared" si="18"/>
        <v/>
      </c>
      <c r="O200" s="310" t="str">
        <f t="shared" si="19"/>
        <v/>
      </c>
      <c r="P200" s="226"/>
      <c r="Q200" s="226"/>
      <c r="R200" s="238">
        <f t="shared" si="20"/>
        <v>0</v>
      </c>
      <c r="S200" s="238">
        <f t="shared" si="21"/>
        <v>0</v>
      </c>
      <c r="T200" s="320"/>
    </row>
    <row r="201" ht="28.5" customHeight="1" spans="1:20">
      <c r="A201" s="38">
        <v>194</v>
      </c>
      <c r="B201" s="170"/>
      <c r="C201" s="170"/>
      <c r="D201" s="127"/>
      <c r="E201" s="170"/>
      <c r="F201" s="170"/>
      <c r="G201" s="170"/>
      <c r="H201" s="321"/>
      <c r="I201" s="226"/>
      <c r="J201" s="257"/>
      <c r="K201" s="226"/>
      <c r="L201" s="226"/>
      <c r="M201" s="322"/>
      <c r="N201" s="310" t="str">
        <f t="shared" si="18"/>
        <v/>
      </c>
      <c r="O201" s="310" t="str">
        <f t="shared" si="19"/>
        <v/>
      </c>
      <c r="P201" s="226"/>
      <c r="Q201" s="226"/>
      <c r="R201" s="238">
        <f t="shared" si="20"/>
        <v>0</v>
      </c>
      <c r="S201" s="238">
        <f t="shared" si="21"/>
        <v>0</v>
      </c>
      <c r="T201" s="320"/>
    </row>
    <row r="202" ht="28.5" customHeight="1" spans="1:20">
      <c r="A202" s="38">
        <v>195</v>
      </c>
      <c r="B202" s="170"/>
      <c r="C202" s="170"/>
      <c r="D202" s="127"/>
      <c r="E202" s="170"/>
      <c r="F202" s="170"/>
      <c r="G202" s="170"/>
      <c r="H202" s="321"/>
      <c r="I202" s="226"/>
      <c r="J202" s="257"/>
      <c r="K202" s="226"/>
      <c r="L202" s="226"/>
      <c r="M202" s="322"/>
      <c r="N202" s="310" t="str">
        <f t="shared" si="18"/>
        <v/>
      </c>
      <c r="O202" s="310" t="str">
        <f t="shared" si="19"/>
        <v/>
      </c>
      <c r="P202" s="226"/>
      <c r="Q202" s="226"/>
      <c r="R202" s="238">
        <f t="shared" si="20"/>
        <v>0</v>
      </c>
      <c r="S202" s="238">
        <f t="shared" si="21"/>
        <v>0</v>
      </c>
      <c r="T202" s="320"/>
    </row>
    <row r="203" ht="28.5" customHeight="1" spans="1:20">
      <c r="A203" s="38">
        <v>196</v>
      </c>
      <c r="B203" s="170"/>
      <c r="C203" s="170"/>
      <c r="D203" s="127"/>
      <c r="E203" s="170"/>
      <c r="F203" s="170"/>
      <c r="G203" s="170"/>
      <c r="H203" s="321"/>
      <c r="I203" s="226"/>
      <c r="J203" s="257"/>
      <c r="K203" s="226"/>
      <c r="L203" s="226"/>
      <c r="M203" s="322"/>
      <c r="N203" s="310" t="str">
        <f t="shared" si="18"/>
        <v/>
      </c>
      <c r="O203" s="310" t="str">
        <f t="shared" si="19"/>
        <v/>
      </c>
      <c r="P203" s="226"/>
      <c r="Q203" s="226"/>
      <c r="R203" s="238">
        <f t="shared" si="20"/>
        <v>0</v>
      </c>
      <c r="S203" s="238">
        <f t="shared" si="21"/>
        <v>0</v>
      </c>
      <c r="T203" s="320"/>
    </row>
    <row r="204" ht="28.5" customHeight="1" spans="1:20">
      <c r="A204" s="38">
        <v>197</v>
      </c>
      <c r="B204" s="170"/>
      <c r="C204" s="170"/>
      <c r="D204" s="127"/>
      <c r="E204" s="170"/>
      <c r="F204" s="170"/>
      <c r="G204" s="170"/>
      <c r="H204" s="321"/>
      <c r="I204" s="226"/>
      <c r="J204" s="257"/>
      <c r="K204" s="226"/>
      <c r="L204" s="226"/>
      <c r="M204" s="322"/>
      <c r="N204" s="310" t="str">
        <f t="shared" si="18"/>
        <v/>
      </c>
      <c r="O204" s="310" t="str">
        <f t="shared" si="19"/>
        <v/>
      </c>
      <c r="P204" s="226"/>
      <c r="Q204" s="226"/>
      <c r="R204" s="238">
        <f t="shared" si="20"/>
        <v>0</v>
      </c>
      <c r="S204" s="238">
        <f t="shared" si="21"/>
        <v>0</v>
      </c>
      <c r="T204" s="320"/>
    </row>
    <row r="205" ht="28.5" customHeight="1" spans="1:20">
      <c r="A205" s="38">
        <v>198</v>
      </c>
      <c r="B205" s="170"/>
      <c r="C205" s="170"/>
      <c r="D205" s="127"/>
      <c r="E205" s="170"/>
      <c r="F205" s="170"/>
      <c r="G205" s="170"/>
      <c r="H205" s="321"/>
      <c r="I205" s="226"/>
      <c r="J205" s="257"/>
      <c r="K205" s="226"/>
      <c r="L205" s="226"/>
      <c r="M205" s="322"/>
      <c r="N205" s="310" t="str">
        <f t="shared" si="18"/>
        <v/>
      </c>
      <c r="O205" s="310" t="str">
        <f t="shared" si="19"/>
        <v/>
      </c>
      <c r="P205" s="226"/>
      <c r="Q205" s="226"/>
      <c r="R205" s="238">
        <f t="shared" si="20"/>
        <v>0</v>
      </c>
      <c r="S205" s="238">
        <f t="shared" si="21"/>
        <v>0</v>
      </c>
      <c r="T205" s="320"/>
    </row>
    <row r="206" ht="28.5" customHeight="1" spans="1:20">
      <c r="A206" s="38">
        <v>199</v>
      </c>
      <c r="B206" s="170"/>
      <c r="C206" s="170"/>
      <c r="D206" s="127"/>
      <c r="E206" s="170"/>
      <c r="F206" s="170"/>
      <c r="G206" s="170"/>
      <c r="H206" s="321"/>
      <c r="I206" s="226"/>
      <c r="J206" s="257"/>
      <c r="K206" s="226"/>
      <c r="L206" s="226"/>
      <c r="M206" s="322"/>
      <c r="N206" s="310" t="str">
        <f t="shared" si="18"/>
        <v/>
      </c>
      <c r="O206" s="310" t="str">
        <f t="shared" si="19"/>
        <v/>
      </c>
      <c r="P206" s="226"/>
      <c r="Q206" s="226"/>
      <c r="R206" s="238">
        <f t="shared" si="20"/>
        <v>0</v>
      </c>
      <c r="S206" s="238">
        <f t="shared" si="21"/>
        <v>0</v>
      </c>
      <c r="T206" s="320"/>
    </row>
    <row r="207" ht="28.5" customHeight="1" spans="1:20">
      <c r="A207" s="38">
        <v>200</v>
      </c>
      <c r="B207" s="170"/>
      <c r="C207" s="170"/>
      <c r="D207" s="127"/>
      <c r="E207" s="170"/>
      <c r="F207" s="170"/>
      <c r="G207" s="170"/>
      <c r="H207" s="321"/>
      <c r="I207" s="226"/>
      <c r="J207" s="257"/>
      <c r="K207" s="226"/>
      <c r="L207" s="226"/>
      <c r="M207" s="322"/>
      <c r="N207" s="310" t="str">
        <f t="shared" si="18"/>
        <v/>
      </c>
      <c r="O207" s="310" t="str">
        <f t="shared" si="19"/>
        <v/>
      </c>
      <c r="P207" s="226"/>
      <c r="Q207" s="226"/>
      <c r="R207" s="238">
        <f t="shared" si="20"/>
        <v>0</v>
      </c>
      <c r="S207" s="238">
        <f t="shared" si="21"/>
        <v>0</v>
      </c>
      <c r="T207" s="320"/>
    </row>
    <row r="208" ht="28.5" customHeight="1" spans="1:20">
      <c r="A208" s="38">
        <v>201</v>
      </c>
      <c r="B208" s="170"/>
      <c r="C208" s="170"/>
      <c r="D208" s="127"/>
      <c r="E208" s="170"/>
      <c r="F208" s="170"/>
      <c r="G208" s="170"/>
      <c r="H208" s="321"/>
      <c r="I208" s="226"/>
      <c r="J208" s="257"/>
      <c r="K208" s="226"/>
      <c r="L208" s="226"/>
      <c r="M208" s="322"/>
      <c r="N208" s="310" t="str">
        <f t="shared" si="18"/>
        <v/>
      </c>
      <c r="O208" s="310" t="str">
        <f t="shared" si="19"/>
        <v/>
      </c>
      <c r="P208" s="226"/>
      <c r="Q208" s="226"/>
      <c r="R208" s="238">
        <f t="shared" si="20"/>
        <v>0</v>
      </c>
      <c r="S208" s="238">
        <f t="shared" si="21"/>
        <v>0</v>
      </c>
      <c r="T208" s="320"/>
    </row>
    <row r="209" ht="28.5" customHeight="1" spans="1:20">
      <c r="A209" s="38">
        <v>202</v>
      </c>
      <c r="B209" s="170"/>
      <c r="C209" s="170"/>
      <c r="D209" s="127"/>
      <c r="E209" s="170"/>
      <c r="F209" s="170"/>
      <c r="G209" s="170"/>
      <c r="H209" s="321"/>
      <c r="I209" s="226"/>
      <c r="J209" s="257"/>
      <c r="K209" s="226"/>
      <c r="L209" s="226"/>
      <c r="M209" s="322"/>
      <c r="N209" s="310" t="str">
        <f t="shared" si="18"/>
        <v/>
      </c>
      <c r="O209" s="310" t="str">
        <f t="shared" si="19"/>
        <v/>
      </c>
      <c r="P209" s="226"/>
      <c r="Q209" s="226"/>
      <c r="R209" s="238">
        <f t="shared" si="20"/>
        <v>0</v>
      </c>
      <c r="S209" s="238">
        <f t="shared" si="21"/>
        <v>0</v>
      </c>
      <c r="T209" s="320"/>
    </row>
    <row r="210" ht="28.5" customHeight="1" spans="1:20">
      <c r="A210" s="38">
        <v>203</v>
      </c>
      <c r="B210" s="170"/>
      <c r="C210" s="170"/>
      <c r="D210" s="127"/>
      <c r="E210" s="170"/>
      <c r="F210" s="170"/>
      <c r="G210" s="170"/>
      <c r="H210" s="321"/>
      <c r="I210" s="226"/>
      <c r="J210" s="257"/>
      <c r="K210" s="226"/>
      <c r="L210" s="226"/>
      <c r="M210" s="322"/>
      <c r="N210" s="310" t="str">
        <f t="shared" si="18"/>
        <v/>
      </c>
      <c r="O210" s="310" t="str">
        <f t="shared" si="19"/>
        <v/>
      </c>
      <c r="P210" s="226"/>
      <c r="Q210" s="226"/>
      <c r="R210" s="238">
        <f t="shared" si="20"/>
        <v>0</v>
      </c>
      <c r="S210" s="238">
        <f t="shared" si="21"/>
        <v>0</v>
      </c>
      <c r="T210" s="320"/>
    </row>
    <row r="211" ht="28.5" customHeight="1" spans="1:20">
      <c r="A211" s="38">
        <v>204</v>
      </c>
      <c r="B211" s="170"/>
      <c r="C211" s="170"/>
      <c r="D211" s="127"/>
      <c r="E211" s="170"/>
      <c r="F211" s="170"/>
      <c r="G211" s="170"/>
      <c r="H211" s="321"/>
      <c r="I211" s="226"/>
      <c r="J211" s="257"/>
      <c r="K211" s="226"/>
      <c r="L211" s="226"/>
      <c r="M211" s="322"/>
      <c r="N211" s="310" t="str">
        <f t="shared" si="18"/>
        <v/>
      </c>
      <c r="O211" s="310" t="str">
        <f t="shared" si="19"/>
        <v/>
      </c>
      <c r="P211" s="226"/>
      <c r="Q211" s="226"/>
      <c r="R211" s="238">
        <f t="shared" si="20"/>
        <v>0</v>
      </c>
      <c r="S211" s="238">
        <f t="shared" si="21"/>
        <v>0</v>
      </c>
      <c r="T211" s="320"/>
    </row>
    <row r="212" ht="28.5" customHeight="1" spans="1:20">
      <c r="A212" s="38">
        <v>205</v>
      </c>
      <c r="B212" s="170"/>
      <c r="C212" s="170"/>
      <c r="D212" s="127"/>
      <c r="E212" s="170"/>
      <c r="F212" s="170"/>
      <c r="G212" s="170"/>
      <c r="H212" s="321"/>
      <c r="I212" s="226"/>
      <c r="J212" s="257"/>
      <c r="K212" s="226"/>
      <c r="L212" s="226"/>
      <c r="M212" s="322"/>
      <c r="N212" s="310" t="str">
        <f t="shared" si="18"/>
        <v/>
      </c>
      <c r="O212" s="310" t="str">
        <f t="shared" si="19"/>
        <v/>
      </c>
      <c r="P212" s="226"/>
      <c r="Q212" s="226"/>
      <c r="R212" s="238">
        <f t="shared" si="20"/>
        <v>0</v>
      </c>
      <c r="S212" s="238">
        <f t="shared" si="21"/>
        <v>0</v>
      </c>
      <c r="T212" s="320"/>
    </row>
    <row r="213" ht="28.5" customHeight="1" spans="1:20">
      <c r="A213" s="38">
        <v>206</v>
      </c>
      <c r="B213" s="170"/>
      <c r="C213" s="170"/>
      <c r="D213" s="127"/>
      <c r="E213" s="170"/>
      <c r="F213" s="170"/>
      <c r="G213" s="170"/>
      <c r="H213" s="321"/>
      <c r="I213" s="226"/>
      <c r="J213" s="257"/>
      <c r="K213" s="226"/>
      <c r="L213" s="226"/>
      <c r="M213" s="322"/>
      <c r="N213" s="310" t="str">
        <f t="shared" si="18"/>
        <v/>
      </c>
      <c r="O213" s="310" t="str">
        <f t="shared" si="19"/>
        <v/>
      </c>
      <c r="P213" s="226"/>
      <c r="Q213" s="226"/>
      <c r="R213" s="238">
        <f t="shared" si="20"/>
        <v>0</v>
      </c>
      <c r="S213" s="238">
        <f t="shared" si="21"/>
        <v>0</v>
      </c>
      <c r="T213" s="320"/>
    </row>
    <row r="214" ht="28.5" customHeight="1" spans="1:20">
      <c r="A214" s="38">
        <v>207</v>
      </c>
      <c r="B214" s="170"/>
      <c r="C214" s="170"/>
      <c r="D214" s="127"/>
      <c r="E214" s="170"/>
      <c r="F214" s="170"/>
      <c r="G214" s="170"/>
      <c r="H214" s="321"/>
      <c r="I214" s="226"/>
      <c r="J214" s="257"/>
      <c r="K214" s="226"/>
      <c r="L214" s="226"/>
      <c r="M214" s="322"/>
      <c r="N214" s="310" t="str">
        <f t="shared" si="18"/>
        <v/>
      </c>
      <c r="O214" s="310" t="str">
        <f t="shared" si="19"/>
        <v/>
      </c>
      <c r="P214" s="226"/>
      <c r="Q214" s="226"/>
      <c r="R214" s="238">
        <f t="shared" si="20"/>
        <v>0</v>
      </c>
      <c r="S214" s="238">
        <f t="shared" si="21"/>
        <v>0</v>
      </c>
      <c r="T214" s="320"/>
    </row>
    <row r="215" ht="28.5" customHeight="1" spans="1:20">
      <c r="A215" s="38">
        <v>208</v>
      </c>
      <c r="B215" s="170"/>
      <c r="C215" s="170"/>
      <c r="D215" s="127"/>
      <c r="E215" s="170"/>
      <c r="F215" s="170"/>
      <c r="G215" s="170"/>
      <c r="H215" s="321"/>
      <c r="I215" s="226"/>
      <c r="J215" s="257"/>
      <c r="K215" s="226"/>
      <c r="L215" s="226"/>
      <c r="M215" s="322"/>
      <c r="N215" s="310" t="str">
        <f t="shared" si="18"/>
        <v/>
      </c>
      <c r="O215" s="310" t="str">
        <f t="shared" si="19"/>
        <v/>
      </c>
      <c r="P215" s="226"/>
      <c r="Q215" s="226"/>
      <c r="R215" s="238">
        <f t="shared" si="20"/>
        <v>0</v>
      </c>
      <c r="S215" s="238">
        <f t="shared" si="21"/>
        <v>0</v>
      </c>
      <c r="T215" s="320"/>
    </row>
    <row r="216" ht="28.5" customHeight="1" spans="1:20">
      <c r="A216" s="38">
        <v>209</v>
      </c>
      <c r="B216" s="170"/>
      <c r="C216" s="170"/>
      <c r="D216" s="127"/>
      <c r="E216" s="170"/>
      <c r="F216" s="170"/>
      <c r="G216" s="170"/>
      <c r="H216" s="321"/>
      <c r="I216" s="226"/>
      <c r="J216" s="257"/>
      <c r="K216" s="226"/>
      <c r="L216" s="226"/>
      <c r="M216" s="322"/>
      <c r="N216" s="310" t="str">
        <f t="shared" si="18"/>
        <v/>
      </c>
      <c r="O216" s="310" t="str">
        <f t="shared" si="19"/>
        <v/>
      </c>
      <c r="P216" s="226"/>
      <c r="Q216" s="226"/>
      <c r="R216" s="238">
        <f t="shared" si="20"/>
        <v>0</v>
      </c>
      <c r="S216" s="238">
        <f t="shared" si="21"/>
        <v>0</v>
      </c>
      <c r="T216" s="320"/>
    </row>
    <row r="217" ht="28.5" customHeight="1" spans="1:20">
      <c r="A217" s="38">
        <v>210</v>
      </c>
      <c r="B217" s="170"/>
      <c r="C217" s="170"/>
      <c r="D217" s="127"/>
      <c r="E217" s="170"/>
      <c r="F217" s="170"/>
      <c r="G217" s="170"/>
      <c r="H217" s="321"/>
      <c r="I217" s="226"/>
      <c r="J217" s="257"/>
      <c r="K217" s="226"/>
      <c r="L217" s="226"/>
      <c r="M217" s="322"/>
      <c r="N217" s="310" t="str">
        <f t="shared" si="18"/>
        <v/>
      </c>
      <c r="O217" s="310" t="str">
        <f t="shared" si="19"/>
        <v/>
      </c>
      <c r="P217" s="226"/>
      <c r="Q217" s="226"/>
      <c r="R217" s="238">
        <f t="shared" si="20"/>
        <v>0</v>
      </c>
      <c r="S217" s="238">
        <f t="shared" si="21"/>
        <v>0</v>
      </c>
      <c r="T217" s="320"/>
    </row>
    <row r="218" ht="28.5" customHeight="1" spans="1:20">
      <c r="A218" s="38">
        <v>211</v>
      </c>
      <c r="B218" s="170"/>
      <c r="C218" s="170"/>
      <c r="D218" s="127"/>
      <c r="E218" s="170"/>
      <c r="F218" s="170"/>
      <c r="G218" s="170"/>
      <c r="H218" s="321"/>
      <c r="I218" s="226"/>
      <c r="J218" s="257"/>
      <c r="K218" s="226"/>
      <c r="L218" s="226"/>
      <c r="M218" s="322"/>
      <c r="N218" s="310" t="str">
        <f t="shared" si="18"/>
        <v/>
      </c>
      <c r="O218" s="310" t="str">
        <f t="shared" si="19"/>
        <v/>
      </c>
      <c r="P218" s="226"/>
      <c r="Q218" s="226"/>
      <c r="R218" s="238">
        <f t="shared" si="20"/>
        <v>0</v>
      </c>
      <c r="S218" s="238">
        <f t="shared" si="21"/>
        <v>0</v>
      </c>
      <c r="T218" s="320"/>
    </row>
    <row r="219" ht="28.5" customHeight="1" spans="1:20">
      <c r="A219" s="38">
        <v>212</v>
      </c>
      <c r="B219" s="170"/>
      <c r="C219" s="170"/>
      <c r="D219" s="127"/>
      <c r="E219" s="170"/>
      <c r="F219" s="170"/>
      <c r="G219" s="170"/>
      <c r="H219" s="321"/>
      <c r="I219" s="226"/>
      <c r="J219" s="257"/>
      <c r="K219" s="226"/>
      <c r="L219" s="226"/>
      <c r="M219" s="322"/>
      <c r="N219" s="310" t="str">
        <f t="shared" si="18"/>
        <v/>
      </c>
      <c r="O219" s="310" t="str">
        <f t="shared" si="19"/>
        <v/>
      </c>
      <c r="P219" s="226"/>
      <c r="Q219" s="226"/>
      <c r="R219" s="238">
        <f t="shared" si="20"/>
        <v>0</v>
      </c>
      <c r="S219" s="238">
        <f t="shared" si="21"/>
        <v>0</v>
      </c>
      <c r="T219" s="320"/>
    </row>
    <row r="220" ht="28.5" customHeight="1" spans="1:20">
      <c r="A220" s="38">
        <v>213</v>
      </c>
      <c r="B220" s="170"/>
      <c r="C220" s="170"/>
      <c r="D220" s="127"/>
      <c r="E220" s="170"/>
      <c r="F220" s="170"/>
      <c r="G220" s="170"/>
      <c r="H220" s="321"/>
      <c r="I220" s="226"/>
      <c r="J220" s="257"/>
      <c r="K220" s="226"/>
      <c r="L220" s="226"/>
      <c r="M220" s="322"/>
      <c r="N220" s="310" t="str">
        <f t="shared" si="18"/>
        <v/>
      </c>
      <c r="O220" s="310" t="str">
        <f t="shared" si="19"/>
        <v/>
      </c>
      <c r="P220" s="226"/>
      <c r="Q220" s="226"/>
      <c r="R220" s="238">
        <f t="shared" si="20"/>
        <v>0</v>
      </c>
      <c r="S220" s="238">
        <f t="shared" si="21"/>
        <v>0</v>
      </c>
      <c r="T220" s="320"/>
    </row>
    <row r="221" ht="28.5" customHeight="1" spans="1:20">
      <c r="A221" s="38">
        <v>214</v>
      </c>
      <c r="B221" s="170"/>
      <c r="C221" s="170"/>
      <c r="D221" s="127"/>
      <c r="E221" s="170"/>
      <c r="F221" s="170"/>
      <c r="G221" s="170"/>
      <c r="H221" s="321"/>
      <c r="I221" s="226"/>
      <c r="J221" s="257"/>
      <c r="K221" s="226"/>
      <c r="L221" s="226"/>
      <c r="M221" s="322"/>
      <c r="N221" s="310" t="str">
        <f t="shared" si="18"/>
        <v/>
      </c>
      <c r="O221" s="310" t="str">
        <f t="shared" si="19"/>
        <v/>
      </c>
      <c r="P221" s="226"/>
      <c r="Q221" s="226"/>
      <c r="R221" s="238">
        <f t="shared" si="20"/>
        <v>0</v>
      </c>
      <c r="S221" s="238">
        <f t="shared" si="21"/>
        <v>0</v>
      </c>
      <c r="T221" s="320"/>
    </row>
    <row r="222" ht="28.5" customHeight="1" spans="1:20">
      <c r="A222" s="38">
        <v>215</v>
      </c>
      <c r="B222" s="170"/>
      <c r="C222" s="170"/>
      <c r="D222" s="127"/>
      <c r="E222" s="170"/>
      <c r="F222" s="170"/>
      <c r="G222" s="170"/>
      <c r="H222" s="321"/>
      <c r="I222" s="226"/>
      <c r="J222" s="257"/>
      <c r="K222" s="226"/>
      <c r="L222" s="226"/>
      <c r="M222" s="322"/>
      <c r="N222" s="310" t="str">
        <f t="shared" si="18"/>
        <v/>
      </c>
      <c r="O222" s="310" t="str">
        <f t="shared" si="19"/>
        <v/>
      </c>
      <c r="P222" s="226"/>
      <c r="Q222" s="226"/>
      <c r="R222" s="238">
        <f t="shared" si="20"/>
        <v>0</v>
      </c>
      <c r="S222" s="238">
        <f t="shared" si="21"/>
        <v>0</v>
      </c>
      <c r="T222" s="320"/>
    </row>
    <row r="223" ht="28.5" customHeight="1" spans="1:20">
      <c r="A223" s="38">
        <v>216</v>
      </c>
      <c r="B223" s="170"/>
      <c r="C223" s="170"/>
      <c r="D223" s="127"/>
      <c r="E223" s="170"/>
      <c r="F223" s="170"/>
      <c r="G223" s="170"/>
      <c r="H223" s="321"/>
      <c r="I223" s="226"/>
      <c r="J223" s="257"/>
      <c r="K223" s="226"/>
      <c r="L223" s="226"/>
      <c r="M223" s="322"/>
      <c r="N223" s="310" t="str">
        <f t="shared" si="18"/>
        <v/>
      </c>
      <c r="O223" s="310" t="str">
        <f t="shared" si="19"/>
        <v/>
      </c>
      <c r="P223" s="226"/>
      <c r="Q223" s="226"/>
      <c r="R223" s="238">
        <f t="shared" si="20"/>
        <v>0</v>
      </c>
      <c r="S223" s="238">
        <f t="shared" si="21"/>
        <v>0</v>
      </c>
      <c r="T223" s="320"/>
    </row>
    <row r="224" ht="28.5" customHeight="1" spans="1:20">
      <c r="A224" s="38">
        <v>217</v>
      </c>
      <c r="B224" s="170"/>
      <c r="C224" s="170"/>
      <c r="D224" s="127"/>
      <c r="E224" s="170"/>
      <c r="F224" s="170"/>
      <c r="G224" s="170"/>
      <c r="H224" s="321"/>
      <c r="I224" s="226"/>
      <c r="J224" s="257"/>
      <c r="K224" s="226"/>
      <c r="L224" s="226"/>
      <c r="M224" s="322"/>
      <c r="N224" s="310" t="str">
        <f t="shared" si="18"/>
        <v/>
      </c>
      <c r="O224" s="310" t="str">
        <f t="shared" si="19"/>
        <v/>
      </c>
      <c r="P224" s="226"/>
      <c r="Q224" s="226"/>
      <c r="R224" s="238">
        <f t="shared" si="20"/>
        <v>0</v>
      </c>
      <c r="S224" s="238">
        <f t="shared" si="21"/>
        <v>0</v>
      </c>
      <c r="T224" s="320"/>
    </row>
    <row r="225" ht="28.5" customHeight="1" spans="1:20">
      <c r="A225" s="38">
        <v>218</v>
      </c>
      <c r="B225" s="170"/>
      <c r="C225" s="170"/>
      <c r="D225" s="127"/>
      <c r="E225" s="170"/>
      <c r="F225" s="170"/>
      <c r="G225" s="170"/>
      <c r="H225" s="321"/>
      <c r="I225" s="226"/>
      <c r="J225" s="257"/>
      <c r="K225" s="226"/>
      <c r="L225" s="226"/>
      <c r="M225" s="322"/>
      <c r="N225" s="310" t="str">
        <f t="shared" si="18"/>
        <v/>
      </c>
      <c r="O225" s="310" t="str">
        <f t="shared" si="19"/>
        <v/>
      </c>
      <c r="P225" s="226"/>
      <c r="Q225" s="226"/>
      <c r="R225" s="238">
        <f t="shared" si="20"/>
        <v>0</v>
      </c>
      <c r="S225" s="238">
        <f t="shared" si="21"/>
        <v>0</v>
      </c>
      <c r="T225" s="320"/>
    </row>
    <row r="226" ht="28.5" customHeight="1" spans="1:20">
      <c r="A226" s="38">
        <v>219</v>
      </c>
      <c r="B226" s="170"/>
      <c r="C226" s="170"/>
      <c r="D226" s="127"/>
      <c r="E226" s="170"/>
      <c r="F226" s="170"/>
      <c r="G226" s="170"/>
      <c r="H226" s="321"/>
      <c r="I226" s="226"/>
      <c r="J226" s="257"/>
      <c r="K226" s="226"/>
      <c r="L226" s="226"/>
      <c r="M226" s="322"/>
      <c r="N226" s="310" t="str">
        <f t="shared" si="18"/>
        <v/>
      </c>
      <c r="O226" s="310" t="str">
        <f t="shared" si="19"/>
        <v/>
      </c>
      <c r="P226" s="226"/>
      <c r="Q226" s="226"/>
      <c r="R226" s="238">
        <f t="shared" si="20"/>
        <v>0</v>
      </c>
      <c r="S226" s="238">
        <f t="shared" si="21"/>
        <v>0</v>
      </c>
      <c r="T226" s="320"/>
    </row>
    <row r="227" ht="28.5" customHeight="1" spans="1:20">
      <c r="A227" s="38">
        <v>220</v>
      </c>
      <c r="B227" s="170"/>
      <c r="C227" s="170"/>
      <c r="D227" s="127"/>
      <c r="E227" s="170"/>
      <c r="F227" s="170"/>
      <c r="G227" s="170"/>
      <c r="H227" s="321"/>
      <c r="I227" s="226"/>
      <c r="J227" s="257"/>
      <c r="K227" s="226"/>
      <c r="L227" s="226"/>
      <c r="M227" s="322"/>
      <c r="N227" s="310" t="str">
        <f t="shared" si="18"/>
        <v/>
      </c>
      <c r="O227" s="310" t="str">
        <f t="shared" si="19"/>
        <v/>
      </c>
      <c r="P227" s="226"/>
      <c r="Q227" s="226"/>
      <c r="R227" s="238">
        <f t="shared" si="20"/>
        <v>0</v>
      </c>
      <c r="S227" s="238">
        <f t="shared" si="21"/>
        <v>0</v>
      </c>
      <c r="T227" s="320"/>
    </row>
    <row r="228" ht="28.5" customHeight="1" spans="1:20">
      <c r="A228" s="38">
        <v>221</v>
      </c>
      <c r="B228" s="170"/>
      <c r="C228" s="170"/>
      <c r="D228" s="127"/>
      <c r="E228" s="170"/>
      <c r="F228" s="170"/>
      <c r="G228" s="170"/>
      <c r="H228" s="321"/>
      <c r="I228" s="226"/>
      <c r="J228" s="257"/>
      <c r="K228" s="226"/>
      <c r="L228" s="226"/>
      <c r="M228" s="322"/>
      <c r="N228" s="310" t="str">
        <f t="shared" si="18"/>
        <v/>
      </c>
      <c r="O228" s="310" t="str">
        <f t="shared" si="19"/>
        <v/>
      </c>
      <c r="P228" s="226"/>
      <c r="Q228" s="226"/>
      <c r="R228" s="238">
        <f t="shared" si="20"/>
        <v>0</v>
      </c>
      <c r="S228" s="238">
        <f t="shared" si="21"/>
        <v>0</v>
      </c>
      <c r="T228" s="320"/>
    </row>
    <row r="229" ht="28.5" customHeight="1" spans="1:20">
      <c r="A229" s="38">
        <v>222</v>
      </c>
      <c r="B229" s="170"/>
      <c r="C229" s="170"/>
      <c r="D229" s="127"/>
      <c r="E229" s="170"/>
      <c r="F229" s="170"/>
      <c r="G229" s="170"/>
      <c r="H229" s="321"/>
      <c r="I229" s="226"/>
      <c r="J229" s="257"/>
      <c r="K229" s="226"/>
      <c r="L229" s="226"/>
      <c r="M229" s="322"/>
      <c r="N229" s="310" t="str">
        <f t="shared" si="18"/>
        <v/>
      </c>
      <c r="O229" s="310" t="str">
        <f t="shared" si="19"/>
        <v/>
      </c>
      <c r="P229" s="226"/>
      <c r="Q229" s="226"/>
      <c r="R229" s="238">
        <f t="shared" si="20"/>
        <v>0</v>
      </c>
      <c r="S229" s="238">
        <f t="shared" si="21"/>
        <v>0</v>
      </c>
      <c r="T229" s="320"/>
    </row>
    <row r="230" ht="28.5" customHeight="1" spans="1:20">
      <c r="A230" s="38">
        <v>223</v>
      </c>
      <c r="B230" s="170"/>
      <c r="C230" s="170"/>
      <c r="D230" s="127"/>
      <c r="E230" s="170"/>
      <c r="F230" s="170"/>
      <c r="G230" s="170"/>
      <c r="H230" s="321"/>
      <c r="I230" s="226"/>
      <c r="J230" s="257"/>
      <c r="K230" s="226"/>
      <c r="L230" s="226"/>
      <c r="M230" s="322"/>
      <c r="N230" s="310" t="str">
        <f t="shared" si="18"/>
        <v/>
      </c>
      <c r="O230" s="310" t="str">
        <f t="shared" si="19"/>
        <v/>
      </c>
      <c r="P230" s="226"/>
      <c r="Q230" s="226"/>
      <c r="R230" s="238">
        <f t="shared" si="20"/>
        <v>0</v>
      </c>
      <c r="S230" s="238">
        <f t="shared" si="21"/>
        <v>0</v>
      </c>
      <c r="T230" s="320"/>
    </row>
    <row r="231" ht="28.5" customHeight="1" spans="1:20">
      <c r="A231" s="38">
        <v>224</v>
      </c>
      <c r="B231" s="170"/>
      <c r="C231" s="170"/>
      <c r="D231" s="127"/>
      <c r="E231" s="170"/>
      <c r="F231" s="170"/>
      <c r="G231" s="170"/>
      <c r="H231" s="321"/>
      <c r="I231" s="226"/>
      <c r="J231" s="257"/>
      <c r="K231" s="226"/>
      <c r="L231" s="226"/>
      <c r="M231" s="322"/>
      <c r="N231" s="310" t="str">
        <f t="shared" si="18"/>
        <v/>
      </c>
      <c r="O231" s="310" t="str">
        <f t="shared" si="19"/>
        <v/>
      </c>
      <c r="P231" s="226"/>
      <c r="Q231" s="226"/>
      <c r="R231" s="238">
        <f t="shared" si="20"/>
        <v>0</v>
      </c>
      <c r="S231" s="238">
        <f t="shared" si="21"/>
        <v>0</v>
      </c>
      <c r="T231" s="320"/>
    </row>
    <row r="232" ht="28.5" customHeight="1" spans="1:20">
      <c r="A232" s="38">
        <v>225</v>
      </c>
      <c r="B232" s="170"/>
      <c r="C232" s="170"/>
      <c r="D232" s="127"/>
      <c r="E232" s="170"/>
      <c r="F232" s="170"/>
      <c r="G232" s="170"/>
      <c r="H232" s="321"/>
      <c r="I232" s="226"/>
      <c r="J232" s="257"/>
      <c r="K232" s="226"/>
      <c r="L232" s="226"/>
      <c r="M232" s="322"/>
      <c r="N232" s="310" t="str">
        <f t="shared" si="18"/>
        <v/>
      </c>
      <c r="O232" s="310" t="str">
        <f t="shared" si="19"/>
        <v/>
      </c>
      <c r="P232" s="226"/>
      <c r="Q232" s="226"/>
      <c r="R232" s="238">
        <f t="shared" si="20"/>
        <v>0</v>
      </c>
      <c r="S232" s="238">
        <f t="shared" si="21"/>
        <v>0</v>
      </c>
      <c r="T232" s="320"/>
    </row>
    <row r="233" ht="28.5" customHeight="1" spans="1:20">
      <c r="A233" s="38">
        <v>226</v>
      </c>
      <c r="B233" s="170"/>
      <c r="C233" s="170"/>
      <c r="D233" s="127"/>
      <c r="E233" s="170"/>
      <c r="F233" s="170"/>
      <c r="G233" s="170"/>
      <c r="H233" s="321"/>
      <c r="I233" s="226"/>
      <c r="J233" s="257"/>
      <c r="K233" s="226"/>
      <c r="L233" s="226"/>
      <c r="M233" s="322"/>
      <c r="N233" s="310" t="str">
        <f t="shared" si="18"/>
        <v/>
      </c>
      <c r="O233" s="310" t="str">
        <f t="shared" si="19"/>
        <v/>
      </c>
      <c r="P233" s="226"/>
      <c r="Q233" s="226"/>
      <c r="R233" s="238">
        <f t="shared" si="20"/>
        <v>0</v>
      </c>
      <c r="S233" s="238">
        <f t="shared" si="21"/>
        <v>0</v>
      </c>
      <c r="T233" s="320"/>
    </row>
    <row r="234" ht="28.5" customHeight="1" spans="1:20">
      <c r="A234" s="38">
        <v>227</v>
      </c>
      <c r="B234" s="170"/>
      <c r="C234" s="170"/>
      <c r="D234" s="127"/>
      <c r="E234" s="170"/>
      <c r="F234" s="170"/>
      <c r="G234" s="170"/>
      <c r="H234" s="321"/>
      <c r="I234" s="226"/>
      <c r="J234" s="257"/>
      <c r="K234" s="226"/>
      <c r="L234" s="226"/>
      <c r="M234" s="322"/>
      <c r="N234" s="310" t="str">
        <f t="shared" si="18"/>
        <v/>
      </c>
      <c r="O234" s="310" t="str">
        <f t="shared" si="19"/>
        <v/>
      </c>
      <c r="P234" s="226"/>
      <c r="Q234" s="226"/>
      <c r="R234" s="238">
        <f t="shared" si="20"/>
        <v>0</v>
      </c>
      <c r="S234" s="238">
        <f t="shared" si="21"/>
        <v>0</v>
      </c>
      <c r="T234" s="320"/>
    </row>
    <row r="235" ht="28.5" customHeight="1" spans="1:20">
      <c r="A235" s="38">
        <v>228</v>
      </c>
      <c r="B235" s="170"/>
      <c r="C235" s="170"/>
      <c r="D235" s="127"/>
      <c r="E235" s="170"/>
      <c r="F235" s="170"/>
      <c r="G235" s="170"/>
      <c r="H235" s="321"/>
      <c r="I235" s="226"/>
      <c r="J235" s="257"/>
      <c r="K235" s="226"/>
      <c r="L235" s="226"/>
      <c r="M235" s="322"/>
      <c r="N235" s="310" t="str">
        <f t="shared" ref="N235:N298" si="22">IFERROR(L235/K235,"")</f>
        <v/>
      </c>
      <c r="O235" s="310" t="str">
        <f t="shared" ref="O235:O298" si="23">IFERROR(M235/L235,"")</f>
        <v/>
      </c>
      <c r="P235" s="226"/>
      <c r="Q235" s="226"/>
      <c r="R235" s="238">
        <f t="shared" ref="R235:R298" si="24">P235*(K235-L235)+Q235*(L235-M235)</f>
        <v>0</v>
      </c>
      <c r="S235" s="238">
        <f t="shared" ref="S235:S298" si="25">I235*K235-R235</f>
        <v>0</v>
      </c>
      <c r="T235" s="320"/>
    </row>
    <row r="236" ht="28.5" customHeight="1" spans="1:20">
      <c r="A236" s="38">
        <v>229</v>
      </c>
      <c r="B236" s="170"/>
      <c r="C236" s="170"/>
      <c r="D236" s="127"/>
      <c r="E236" s="170"/>
      <c r="F236" s="170"/>
      <c r="G236" s="170"/>
      <c r="H236" s="321"/>
      <c r="I236" s="226"/>
      <c r="J236" s="257"/>
      <c r="K236" s="226"/>
      <c r="L236" s="226"/>
      <c r="M236" s="322"/>
      <c r="N236" s="310" t="str">
        <f t="shared" si="22"/>
        <v/>
      </c>
      <c r="O236" s="310" t="str">
        <f t="shared" si="23"/>
        <v/>
      </c>
      <c r="P236" s="226"/>
      <c r="Q236" s="226"/>
      <c r="R236" s="238">
        <f t="shared" si="24"/>
        <v>0</v>
      </c>
      <c r="S236" s="238">
        <f t="shared" si="25"/>
        <v>0</v>
      </c>
      <c r="T236" s="320"/>
    </row>
    <row r="237" ht="28.5" customHeight="1" spans="1:20">
      <c r="A237" s="38">
        <v>230</v>
      </c>
      <c r="B237" s="170"/>
      <c r="C237" s="170"/>
      <c r="D237" s="127"/>
      <c r="E237" s="170"/>
      <c r="F237" s="170"/>
      <c r="G237" s="170"/>
      <c r="H237" s="321"/>
      <c r="I237" s="226"/>
      <c r="J237" s="257"/>
      <c r="K237" s="226"/>
      <c r="L237" s="226"/>
      <c r="M237" s="322"/>
      <c r="N237" s="310" t="str">
        <f t="shared" si="22"/>
        <v/>
      </c>
      <c r="O237" s="310" t="str">
        <f t="shared" si="23"/>
        <v/>
      </c>
      <c r="P237" s="226"/>
      <c r="Q237" s="226"/>
      <c r="R237" s="238">
        <f t="shared" si="24"/>
        <v>0</v>
      </c>
      <c r="S237" s="238">
        <f t="shared" si="25"/>
        <v>0</v>
      </c>
      <c r="T237" s="320"/>
    </row>
    <row r="238" ht="28.5" customHeight="1" spans="1:20">
      <c r="A238" s="38">
        <v>231</v>
      </c>
      <c r="B238" s="170"/>
      <c r="C238" s="170"/>
      <c r="D238" s="127"/>
      <c r="E238" s="170"/>
      <c r="F238" s="170"/>
      <c r="G238" s="170"/>
      <c r="H238" s="321"/>
      <c r="I238" s="226"/>
      <c r="J238" s="257"/>
      <c r="K238" s="226"/>
      <c r="L238" s="226"/>
      <c r="M238" s="322"/>
      <c r="N238" s="310" t="str">
        <f t="shared" si="22"/>
        <v/>
      </c>
      <c r="O238" s="310" t="str">
        <f t="shared" si="23"/>
        <v/>
      </c>
      <c r="P238" s="226"/>
      <c r="Q238" s="226"/>
      <c r="R238" s="238">
        <f t="shared" si="24"/>
        <v>0</v>
      </c>
      <c r="S238" s="238">
        <f t="shared" si="25"/>
        <v>0</v>
      </c>
      <c r="T238" s="320"/>
    </row>
    <row r="239" ht="28.5" customHeight="1" spans="1:20">
      <c r="A239" s="38">
        <v>232</v>
      </c>
      <c r="B239" s="170"/>
      <c r="C239" s="170"/>
      <c r="D239" s="127"/>
      <c r="E239" s="170"/>
      <c r="F239" s="170"/>
      <c r="G239" s="170"/>
      <c r="H239" s="321"/>
      <c r="I239" s="226"/>
      <c r="J239" s="257"/>
      <c r="K239" s="226"/>
      <c r="L239" s="226"/>
      <c r="M239" s="322"/>
      <c r="N239" s="310" t="str">
        <f t="shared" si="22"/>
        <v/>
      </c>
      <c r="O239" s="310" t="str">
        <f t="shared" si="23"/>
        <v/>
      </c>
      <c r="P239" s="226"/>
      <c r="Q239" s="226"/>
      <c r="R239" s="238">
        <f t="shared" si="24"/>
        <v>0</v>
      </c>
      <c r="S239" s="238">
        <f t="shared" si="25"/>
        <v>0</v>
      </c>
      <c r="T239" s="320"/>
    </row>
    <row r="240" ht="28.5" customHeight="1" spans="1:20">
      <c r="A240" s="38">
        <v>233</v>
      </c>
      <c r="B240" s="170"/>
      <c r="C240" s="170"/>
      <c r="D240" s="127"/>
      <c r="E240" s="170"/>
      <c r="F240" s="170"/>
      <c r="G240" s="170"/>
      <c r="H240" s="321"/>
      <c r="I240" s="226"/>
      <c r="J240" s="257"/>
      <c r="K240" s="226"/>
      <c r="L240" s="226"/>
      <c r="M240" s="322"/>
      <c r="N240" s="310" t="str">
        <f t="shared" si="22"/>
        <v/>
      </c>
      <c r="O240" s="310" t="str">
        <f t="shared" si="23"/>
        <v/>
      </c>
      <c r="P240" s="226"/>
      <c r="Q240" s="226"/>
      <c r="R240" s="238">
        <f t="shared" si="24"/>
        <v>0</v>
      </c>
      <c r="S240" s="238">
        <f t="shared" si="25"/>
        <v>0</v>
      </c>
      <c r="T240" s="320"/>
    </row>
    <row r="241" ht="28.5" customHeight="1" spans="1:20">
      <c r="A241" s="38">
        <v>234</v>
      </c>
      <c r="B241" s="170"/>
      <c r="C241" s="170"/>
      <c r="D241" s="127"/>
      <c r="E241" s="170"/>
      <c r="F241" s="170"/>
      <c r="G241" s="170"/>
      <c r="H241" s="321"/>
      <c r="I241" s="226"/>
      <c r="J241" s="257"/>
      <c r="K241" s="226"/>
      <c r="L241" s="226"/>
      <c r="M241" s="322"/>
      <c r="N241" s="310" t="str">
        <f t="shared" si="22"/>
        <v/>
      </c>
      <c r="O241" s="310" t="str">
        <f t="shared" si="23"/>
        <v/>
      </c>
      <c r="P241" s="226"/>
      <c r="Q241" s="226"/>
      <c r="R241" s="238">
        <f t="shared" si="24"/>
        <v>0</v>
      </c>
      <c r="S241" s="238">
        <f t="shared" si="25"/>
        <v>0</v>
      </c>
      <c r="T241" s="320"/>
    </row>
    <row r="242" ht="28.5" customHeight="1" spans="1:20">
      <c r="A242" s="38">
        <v>235</v>
      </c>
      <c r="B242" s="170"/>
      <c r="C242" s="170"/>
      <c r="D242" s="127"/>
      <c r="E242" s="170"/>
      <c r="F242" s="170"/>
      <c r="G242" s="170"/>
      <c r="H242" s="321"/>
      <c r="I242" s="226"/>
      <c r="J242" s="257"/>
      <c r="K242" s="226"/>
      <c r="L242" s="226"/>
      <c r="M242" s="322"/>
      <c r="N242" s="310" t="str">
        <f t="shared" si="22"/>
        <v/>
      </c>
      <c r="O242" s="310" t="str">
        <f t="shared" si="23"/>
        <v/>
      </c>
      <c r="P242" s="226"/>
      <c r="Q242" s="226"/>
      <c r="R242" s="238">
        <f t="shared" si="24"/>
        <v>0</v>
      </c>
      <c r="S242" s="238">
        <f t="shared" si="25"/>
        <v>0</v>
      </c>
      <c r="T242" s="320"/>
    </row>
    <row r="243" ht="28.5" customHeight="1" spans="1:20">
      <c r="A243" s="38">
        <v>236</v>
      </c>
      <c r="B243" s="170"/>
      <c r="C243" s="170"/>
      <c r="D243" s="127"/>
      <c r="E243" s="170"/>
      <c r="F243" s="170"/>
      <c r="G243" s="170"/>
      <c r="H243" s="321"/>
      <c r="I243" s="226"/>
      <c r="J243" s="257"/>
      <c r="K243" s="226"/>
      <c r="L243" s="226"/>
      <c r="M243" s="322"/>
      <c r="N243" s="310" t="str">
        <f t="shared" si="22"/>
        <v/>
      </c>
      <c r="O243" s="310" t="str">
        <f t="shared" si="23"/>
        <v/>
      </c>
      <c r="P243" s="226"/>
      <c r="Q243" s="226"/>
      <c r="R243" s="238">
        <f t="shared" si="24"/>
        <v>0</v>
      </c>
      <c r="S243" s="238">
        <f t="shared" si="25"/>
        <v>0</v>
      </c>
      <c r="T243" s="320"/>
    </row>
    <row r="244" ht="28.5" customHeight="1" spans="1:20">
      <c r="A244" s="38">
        <v>237</v>
      </c>
      <c r="B244" s="170"/>
      <c r="C244" s="170"/>
      <c r="D244" s="127"/>
      <c r="E244" s="170"/>
      <c r="F244" s="170"/>
      <c r="G244" s="170"/>
      <c r="H244" s="321"/>
      <c r="I244" s="226"/>
      <c r="J244" s="257"/>
      <c r="K244" s="226"/>
      <c r="L244" s="226"/>
      <c r="M244" s="322"/>
      <c r="N244" s="310" t="str">
        <f t="shared" si="22"/>
        <v/>
      </c>
      <c r="O244" s="310" t="str">
        <f t="shared" si="23"/>
        <v/>
      </c>
      <c r="P244" s="226"/>
      <c r="Q244" s="226"/>
      <c r="R244" s="238">
        <f t="shared" si="24"/>
        <v>0</v>
      </c>
      <c r="S244" s="238">
        <f t="shared" si="25"/>
        <v>0</v>
      </c>
      <c r="T244" s="320"/>
    </row>
    <row r="245" ht="28.5" customHeight="1" spans="1:20">
      <c r="A245" s="38">
        <v>238</v>
      </c>
      <c r="B245" s="170"/>
      <c r="C245" s="170"/>
      <c r="D245" s="127"/>
      <c r="E245" s="170"/>
      <c r="F245" s="170"/>
      <c r="G245" s="170"/>
      <c r="H245" s="321"/>
      <c r="I245" s="226"/>
      <c r="J245" s="257"/>
      <c r="K245" s="226"/>
      <c r="L245" s="226"/>
      <c r="M245" s="322"/>
      <c r="N245" s="310" t="str">
        <f t="shared" si="22"/>
        <v/>
      </c>
      <c r="O245" s="310" t="str">
        <f t="shared" si="23"/>
        <v/>
      </c>
      <c r="P245" s="226"/>
      <c r="Q245" s="226"/>
      <c r="R245" s="238">
        <f t="shared" si="24"/>
        <v>0</v>
      </c>
      <c r="S245" s="238">
        <f t="shared" si="25"/>
        <v>0</v>
      </c>
      <c r="T245" s="320"/>
    </row>
    <row r="246" ht="28.5" customHeight="1" spans="1:20">
      <c r="A246" s="38">
        <v>239</v>
      </c>
      <c r="B246" s="170"/>
      <c r="C246" s="170"/>
      <c r="D246" s="127"/>
      <c r="E246" s="170"/>
      <c r="F246" s="170"/>
      <c r="G246" s="170"/>
      <c r="H246" s="321"/>
      <c r="I246" s="226"/>
      <c r="J246" s="257"/>
      <c r="K246" s="226"/>
      <c r="L246" s="226"/>
      <c r="M246" s="322"/>
      <c r="N246" s="310" t="str">
        <f t="shared" si="22"/>
        <v/>
      </c>
      <c r="O246" s="310" t="str">
        <f t="shared" si="23"/>
        <v/>
      </c>
      <c r="P246" s="226"/>
      <c r="Q246" s="226"/>
      <c r="R246" s="238">
        <f t="shared" si="24"/>
        <v>0</v>
      </c>
      <c r="S246" s="238">
        <f t="shared" si="25"/>
        <v>0</v>
      </c>
      <c r="T246" s="320"/>
    </row>
    <row r="247" ht="28.5" customHeight="1" spans="1:20">
      <c r="A247" s="38">
        <v>240</v>
      </c>
      <c r="B247" s="170"/>
      <c r="C247" s="170"/>
      <c r="D247" s="127"/>
      <c r="E247" s="170"/>
      <c r="F247" s="170"/>
      <c r="G247" s="170"/>
      <c r="H247" s="321"/>
      <c r="I247" s="226"/>
      <c r="J247" s="257"/>
      <c r="K247" s="226"/>
      <c r="L247" s="226"/>
      <c r="M247" s="322"/>
      <c r="N247" s="310" t="str">
        <f t="shared" si="22"/>
        <v/>
      </c>
      <c r="O247" s="310" t="str">
        <f t="shared" si="23"/>
        <v/>
      </c>
      <c r="P247" s="226"/>
      <c r="Q247" s="226"/>
      <c r="R247" s="238">
        <f t="shared" si="24"/>
        <v>0</v>
      </c>
      <c r="S247" s="238">
        <f t="shared" si="25"/>
        <v>0</v>
      </c>
      <c r="T247" s="320"/>
    </row>
    <row r="248" ht="28.5" customHeight="1" spans="1:20">
      <c r="A248" s="38">
        <v>241</v>
      </c>
      <c r="B248" s="170"/>
      <c r="C248" s="170"/>
      <c r="D248" s="127"/>
      <c r="E248" s="170"/>
      <c r="F248" s="170"/>
      <c r="G248" s="170"/>
      <c r="H248" s="321"/>
      <c r="I248" s="226"/>
      <c r="J248" s="257"/>
      <c r="K248" s="226"/>
      <c r="L248" s="226"/>
      <c r="M248" s="322"/>
      <c r="N248" s="310" t="str">
        <f t="shared" si="22"/>
        <v/>
      </c>
      <c r="O248" s="310" t="str">
        <f t="shared" si="23"/>
        <v/>
      </c>
      <c r="P248" s="226"/>
      <c r="Q248" s="226"/>
      <c r="R248" s="238">
        <f t="shared" si="24"/>
        <v>0</v>
      </c>
      <c r="S248" s="238">
        <f t="shared" si="25"/>
        <v>0</v>
      </c>
      <c r="T248" s="320"/>
    </row>
    <row r="249" ht="28.5" customHeight="1" spans="1:20">
      <c r="A249" s="38">
        <v>242</v>
      </c>
      <c r="B249" s="170"/>
      <c r="C249" s="170"/>
      <c r="D249" s="127"/>
      <c r="E249" s="170"/>
      <c r="F249" s="170"/>
      <c r="G249" s="170"/>
      <c r="H249" s="321"/>
      <c r="I249" s="226"/>
      <c r="J249" s="257"/>
      <c r="K249" s="226"/>
      <c r="L249" s="226"/>
      <c r="M249" s="322"/>
      <c r="N249" s="310" t="str">
        <f t="shared" si="22"/>
        <v/>
      </c>
      <c r="O249" s="310" t="str">
        <f t="shared" si="23"/>
        <v/>
      </c>
      <c r="P249" s="226"/>
      <c r="Q249" s="226"/>
      <c r="R249" s="238">
        <f t="shared" si="24"/>
        <v>0</v>
      </c>
      <c r="S249" s="238">
        <f t="shared" si="25"/>
        <v>0</v>
      </c>
      <c r="T249" s="320"/>
    </row>
    <row r="250" ht="28.5" customHeight="1" spans="1:20">
      <c r="A250" s="38">
        <v>243</v>
      </c>
      <c r="B250" s="170"/>
      <c r="C250" s="170"/>
      <c r="D250" s="127"/>
      <c r="E250" s="170"/>
      <c r="F250" s="170"/>
      <c r="G250" s="170"/>
      <c r="H250" s="321"/>
      <c r="I250" s="226"/>
      <c r="J250" s="257"/>
      <c r="K250" s="226"/>
      <c r="L250" s="226"/>
      <c r="M250" s="322"/>
      <c r="N250" s="310" t="str">
        <f t="shared" si="22"/>
        <v/>
      </c>
      <c r="O250" s="310" t="str">
        <f t="shared" si="23"/>
        <v/>
      </c>
      <c r="P250" s="226"/>
      <c r="Q250" s="226"/>
      <c r="R250" s="238">
        <f t="shared" si="24"/>
        <v>0</v>
      </c>
      <c r="S250" s="238">
        <f t="shared" si="25"/>
        <v>0</v>
      </c>
      <c r="T250" s="320"/>
    </row>
    <row r="251" ht="28.5" customHeight="1" spans="1:20">
      <c r="A251" s="38">
        <v>244</v>
      </c>
      <c r="B251" s="170"/>
      <c r="C251" s="170"/>
      <c r="D251" s="127"/>
      <c r="E251" s="170"/>
      <c r="F251" s="170"/>
      <c r="G251" s="170"/>
      <c r="H251" s="321"/>
      <c r="I251" s="226"/>
      <c r="J251" s="257"/>
      <c r="K251" s="226"/>
      <c r="L251" s="226"/>
      <c r="M251" s="322"/>
      <c r="N251" s="310" t="str">
        <f t="shared" si="22"/>
        <v/>
      </c>
      <c r="O251" s="310" t="str">
        <f t="shared" si="23"/>
        <v/>
      </c>
      <c r="P251" s="226"/>
      <c r="Q251" s="226"/>
      <c r="R251" s="238">
        <f t="shared" si="24"/>
        <v>0</v>
      </c>
      <c r="S251" s="238">
        <f t="shared" si="25"/>
        <v>0</v>
      </c>
      <c r="T251" s="320"/>
    </row>
    <row r="252" ht="28.5" customHeight="1" spans="1:20">
      <c r="A252" s="38">
        <v>245</v>
      </c>
      <c r="B252" s="170"/>
      <c r="C252" s="170"/>
      <c r="D252" s="127"/>
      <c r="E252" s="170"/>
      <c r="F252" s="170"/>
      <c r="G252" s="170"/>
      <c r="H252" s="321"/>
      <c r="I252" s="226"/>
      <c r="J252" s="257"/>
      <c r="K252" s="226"/>
      <c r="L252" s="226"/>
      <c r="M252" s="322"/>
      <c r="N252" s="310" t="str">
        <f t="shared" si="22"/>
        <v/>
      </c>
      <c r="O252" s="310" t="str">
        <f t="shared" si="23"/>
        <v/>
      </c>
      <c r="P252" s="226"/>
      <c r="Q252" s="226"/>
      <c r="R252" s="238">
        <f t="shared" si="24"/>
        <v>0</v>
      </c>
      <c r="S252" s="238">
        <f t="shared" si="25"/>
        <v>0</v>
      </c>
      <c r="T252" s="320"/>
    </row>
    <row r="253" ht="28.5" customHeight="1" spans="1:20">
      <c r="A253" s="38">
        <v>246</v>
      </c>
      <c r="B253" s="170"/>
      <c r="C253" s="170"/>
      <c r="D253" s="127"/>
      <c r="E253" s="170"/>
      <c r="F253" s="170"/>
      <c r="G253" s="170"/>
      <c r="H253" s="321"/>
      <c r="I253" s="226"/>
      <c r="J253" s="257"/>
      <c r="K253" s="226"/>
      <c r="L253" s="226"/>
      <c r="M253" s="322"/>
      <c r="N253" s="310" t="str">
        <f t="shared" si="22"/>
        <v/>
      </c>
      <c r="O253" s="310" t="str">
        <f t="shared" si="23"/>
        <v/>
      </c>
      <c r="P253" s="226"/>
      <c r="Q253" s="226"/>
      <c r="R253" s="238">
        <f t="shared" si="24"/>
        <v>0</v>
      </c>
      <c r="S253" s="238">
        <f t="shared" si="25"/>
        <v>0</v>
      </c>
      <c r="T253" s="320"/>
    </row>
    <row r="254" ht="28.5" customHeight="1" spans="1:20">
      <c r="A254" s="38">
        <v>247</v>
      </c>
      <c r="B254" s="170"/>
      <c r="C254" s="170"/>
      <c r="D254" s="127"/>
      <c r="E254" s="170"/>
      <c r="F254" s="170"/>
      <c r="G254" s="170"/>
      <c r="H254" s="321"/>
      <c r="I254" s="226"/>
      <c r="J254" s="257"/>
      <c r="K254" s="226"/>
      <c r="L254" s="226"/>
      <c r="M254" s="322"/>
      <c r="N254" s="310" t="str">
        <f t="shared" si="22"/>
        <v/>
      </c>
      <c r="O254" s="310" t="str">
        <f t="shared" si="23"/>
        <v/>
      </c>
      <c r="P254" s="226"/>
      <c r="Q254" s="226"/>
      <c r="R254" s="238">
        <f t="shared" si="24"/>
        <v>0</v>
      </c>
      <c r="S254" s="238">
        <f t="shared" si="25"/>
        <v>0</v>
      </c>
      <c r="T254" s="320"/>
    </row>
    <row r="255" ht="28.5" customHeight="1" spans="1:20">
      <c r="A255" s="38">
        <v>248</v>
      </c>
      <c r="B255" s="170"/>
      <c r="C255" s="170"/>
      <c r="D255" s="127"/>
      <c r="E255" s="170"/>
      <c r="F255" s="170"/>
      <c r="G255" s="170"/>
      <c r="H255" s="321"/>
      <c r="I255" s="226"/>
      <c r="J255" s="257"/>
      <c r="K255" s="226"/>
      <c r="L255" s="226"/>
      <c r="M255" s="322"/>
      <c r="N255" s="310" t="str">
        <f t="shared" si="22"/>
        <v/>
      </c>
      <c r="O255" s="310" t="str">
        <f t="shared" si="23"/>
        <v/>
      </c>
      <c r="P255" s="226"/>
      <c r="Q255" s="226"/>
      <c r="R255" s="238">
        <f t="shared" si="24"/>
        <v>0</v>
      </c>
      <c r="S255" s="238">
        <f t="shared" si="25"/>
        <v>0</v>
      </c>
      <c r="T255" s="320"/>
    </row>
    <row r="256" ht="28.5" customHeight="1" spans="1:20">
      <c r="A256" s="38">
        <v>249</v>
      </c>
      <c r="B256" s="170"/>
      <c r="C256" s="170"/>
      <c r="D256" s="127"/>
      <c r="E256" s="170"/>
      <c r="F256" s="170"/>
      <c r="G256" s="170"/>
      <c r="H256" s="321"/>
      <c r="I256" s="226"/>
      <c r="J256" s="257"/>
      <c r="K256" s="226"/>
      <c r="L256" s="226"/>
      <c r="M256" s="322"/>
      <c r="N256" s="310" t="str">
        <f t="shared" si="22"/>
        <v/>
      </c>
      <c r="O256" s="310" t="str">
        <f t="shared" si="23"/>
        <v/>
      </c>
      <c r="P256" s="226"/>
      <c r="Q256" s="226"/>
      <c r="R256" s="238">
        <f t="shared" si="24"/>
        <v>0</v>
      </c>
      <c r="S256" s="238">
        <f t="shared" si="25"/>
        <v>0</v>
      </c>
      <c r="T256" s="320"/>
    </row>
    <row r="257" ht="28.5" customHeight="1" spans="1:20">
      <c r="A257" s="38">
        <v>250</v>
      </c>
      <c r="B257" s="170"/>
      <c r="C257" s="170"/>
      <c r="D257" s="127"/>
      <c r="E257" s="170"/>
      <c r="F257" s="170"/>
      <c r="G257" s="170"/>
      <c r="H257" s="321"/>
      <c r="I257" s="226"/>
      <c r="J257" s="257"/>
      <c r="K257" s="226"/>
      <c r="L257" s="226"/>
      <c r="M257" s="322"/>
      <c r="N257" s="310" t="str">
        <f t="shared" si="22"/>
        <v/>
      </c>
      <c r="O257" s="310" t="str">
        <f t="shared" si="23"/>
        <v/>
      </c>
      <c r="P257" s="226"/>
      <c r="Q257" s="226"/>
      <c r="R257" s="238">
        <f t="shared" si="24"/>
        <v>0</v>
      </c>
      <c r="S257" s="238">
        <f t="shared" si="25"/>
        <v>0</v>
      </c>
      <c r="T257" s="320"/>
    </row>
    <row r="258" ht="28.5" customHeight="1" spans="1:20">
      <c r="A258" s="38">
        <v>251</v>
      </c>
      <c r="B258" s="170"/>
      <c r="C258" s="170"/>
      <c r="D258" s="127"/>
      <c r="E258" s="170"/>
      <c r="F258" s="170"/>
      <c r="G258" s="170"/>
      <c r="H258" s="321"/>
      <c r="I258" s="226"/>
      <c r="J258" s="257"/>
      <c r="K258" s="226"/>
      <c r="L258" s="226"/>
      <c r="M258" s="322"/>
      <c r="N258" s="310" t="str">
        <f t="shared" si="22"/>
        <v/>
      </c>
      <c r="O258" s="310" t="str">
        <f t="shared" si="23"/>
        <v/>
      </c>
      <c r="P258" s="226"/>
      <c r="Q258" s="226"/>
      <c r="R258" s="238">
        <f t="shared" si="24"/>
        <v>0</v>
      </c>
      <c r="S258" s="238">
        <f t="shared" si="25"/>
        <v>0</v>
      </c>
      <c r="T258" s="320"/>
    </row>
    <row r="259" ht="28.5" customHeight="1" spans="1:20">
      <c r="A259" s="38">
        <v>252</v>
      </c>
      <c r="B259" s="170"/>
      <c r="C259" s="170"/>
      <c r="D259" s="127"/>
      <c r="E259" s="170"/>
      <c r="F259" s="170"/>
      <c r="G259" s="170"/>
      <c r="H259" s="321"/>
      <c r="I259" s="226"/>
      <c r="J259" s="257"/>
      <c r="K259" s="226"/>
      <c r="L259" s="226"/>
      <c r="M259" s="322"/>
      <c r="N259" s="310" t="str">
        <f t="shared" si="22"/>
        <v/>
      </c>
      <c r="O259" s="310" t="str">
        <f t="shared" si="23"/>
        <v/>
      </c>
      <c r="P259" s="226"/>
      <c r="Q259" s="226"/>
      <c r="R259" s="238">
        <f t="shared" si="24"/>
        <v>0</v>
      </c>
      <c r="S259" s="238">
        <f t="shared" si="25"/>
        <v>0</v>
      </c>
      <c r="T259" s="320"/>
    </row>
    <row r="260" ht="28.5" customHeight="1" spans="1:20">
      <c r="A260" s="38">
        <v>253</v>
      </c>
      <c r="B260" s="170"/>
      <c r="C260" s="170"/>
      <c r="D260" s="127"/>
      <c r="E260" s="170"/>
      <c r="F260" s="170"/>
      <c r="G260" s="170"/>
      <c r="H260" s="321"/>
      <c r="I260" s="226"/>
      <c r="J260" s="257"/>
      <c r="K260" s="226"/>
      <c r="L260" s="226"/>
      <c r="M260" s="322"/>
      <c r="N260" s="310" t="str">
        <f t="shared" si="22"/>
        <v/>
      </c>
      <c r="O260" s="310" t="str">
        <f t="shared" si="23"/>
        <v/>
      </c>
      <c r="P260" s="226"/>
      <c r="Q260" s="226"/>
      <c r="R260" s="238">
        <f t="shared" si="24"/>
        <v>0</v>
      </c>
      <c r="S260" s="238">
        <f t="shared" si="25"/>
        <v>0</v>
      </c>
      <c r="T260" s="320"/>
    </row>
    <row r="261" ht="28.5" customHeight="1" spans="1:20">
      <c r="A261" s="38">
        <v>254</v>
      </c>
      <c r="B261" s="170"/>
      <c r="C261" s="170"/>
      <c r="D261" s="127"/>
      <c r="E261" s="170"/>
      <c r="F261" s="170"/>
      <c r="G261" s="170"/>
      <c r="H261" s="321"/>
      <c r="I261" s="226"/>
      <c r="J261" s="257"/>
      <c r="K261" s="226"/>
      <c r="L261" s="226"/>
      <c r="M261" s="322"/>
      <c r="N261" s="310" t="str">
        <f t="shared" si="22"/>
        <v/>
      </c>
      <c r="O261" s="310" t="str">
        <f t="shared" si="23"/>
        <v/>
      </c>
      <c r="P261" s="226"/>
      <c r="Q261" s="226"/>
      <c r="R261" s="238">
        <f t="shared" si="24"/>
        <v>0</v>
      </c>
      <c r="S261" s="238">
        <f t="shared" si="25"/>
        <v>0</v>
      </c>
      <c r="T261" s="320"/>
    </row>
    <row r="262" ht="28.5" customHeight="1" spans="1:20">
      <c r="A262" s="38">
        <v>255</v>
      </c>
      <c r="B262" s="170"/>
      <c r="C262" s="170"/>
      <c r="D262" s="127"/>
      <c r="E262" s="170"/>
      <c r="F262" s="170"/>
      <c r="G262" s="170"/>
      <c r="H262" s="321"/>
      <c r="I262" s="226"/>
      <c r="J262" s="257"/>
      <c r="K262" s="226"/>
      <c r="L262" s="226"/>
      <c r="M262" s="322"/>
      <c r="N262" s="310" t="str">
        <f t="shared" si="22"/>
        <v/>
      </c>
      <c r="O262" s="310" t="str">
        <f t="shared" si="23"/>
        <v/>
      </c>
      <c r="P262" s="226"/>
      <c r="Q262" s="226"/>
      <c r="R262" s="238">
        <f t="shared" si="24"/>
        <v>0</v>
      </c>
      <c r="S262" s="238">
        <f t="shared" si="25"/>
        <v>0</v>
      </c>
      <c r="T262" s="320"/>
    </row>
    <row r="263" ht="28.5" customHeight="1" spans="1:20">
      <c r="A263" s="38">
        <v>256</v>
      </c>
      <c r="B263" s="170"/>
      <c r="C263" s="170"/>
      <c r="D263" s="127"/>
      <c r="E263" s="170"/>
      <c r="F263" s="170"/>
      <c r="G263" s="170"/>
      <c r="H263" s="321"/>
      <c r="I263" s="226"/>
      <c r="J263" s="257"/>
      <c r="K263" s="226"/>
      <c r="L263" s="226"/>
      <c r="M263" s="322"/>
      <c r="N263" s="310" t="str">
        <f t="shared" si="22"/>
        <v/>
      </c>
      <c r="O263" s="310" t="str">
        <f t="shared" si="23"/>
        <v/>
      </c>
      <c r="P263" s="226"/>
      <c r="Q263" s="226"/>
      <c r="R263" s="238">
        <f t="shared" si="24"/>
        <v>0</v>
      </c>
      <c r="S263" s="238">
        <f t="shared" si="25"/>
        <v>0</v>
      </c>
      <c r="T263" s="320"/>
    </row>
    <row r="264" ht="28.5" customHeight="1" spans="1:20">
      <c r="A264" s="38">
        <v>257</v>
      </c>
      <c r="B264" s="170"/>
      <c r="C264" s="170"/>
      <c r="D264" s="127"/>
      <c r="E264" s="170"/>
      <c r="F264" s="170"/>
      <c r="G264" s="170"/>
      <c r="H264" s="321"/>
      <c r="I264" s="226"/>
      <c r="J264" s="257"/>
      <c r="K264" s="226"/>
      <c r="L264" s="226"/>
      <c r="M264" s="322"/>
      <c r="N264" s="310" t="str">
        <f t="shared" si="22"/>
        <v/>
      </c>
      <c r="O264" s="310" t="str">
        <f t="shared" si="23"/>
        <v/>
      </c>
      <c r="P264" s="226"/>
      <c r="Q264" s="226"/>
      <c r="R264" s="238">
        <f t="shared" si="24"/>
        <v>0</v>
      </c>
      <c r="S264" s="238">
        <f t="shared" si="25"/>
        <v>0</v>
      </c>
      <c r="T264" s="320"/>
    </row>
    <row r="265" ht="28.5" customHeight="1" spans="1:20">
      <c r="A265" s="38">
        <v>258</v>
      </c>
      <c r="B265" s="170"/>
      <c r="C265" s="170"/>
      <c r="D265" s="127"/>
      <c r="E265" s="170"/>
      <c r="F265" s="170"/>
      <c r="G265" s="170"/>
      <c r="H265" s="321"/>
      <c r="I265" s="226"/>
      <c r="J265" s="257"/>
      <c r="K265" s="226"/>
      <c r="L265" s="226"/>
      <c r="M265" s="322"/>
      <c r="N265" s="310" t="str">
        <f t="shared" si="22"/>
        <v/>
      </c>
      <c r="O265" s="310" t="str">
        <f t="shared" si="23"/>
        <v/>
      </c>
      <c r="P265" s="226"/>
      <c r="Q265" s="226"/>
      <c r="R265" s="238">
        <f t="shared" si="24"/>
        <v>0</v>
      </c>
      <c r="S265" s="238">
        <f t="shared" si="25"/>
        <v>0</v>
      </c>
      <c r="T265" s="320"/>
    </row>
    <row r="266" ht="28.5" customHeight="1" spans="1:20">
      <c r="A266" s="38">
        <v>259</v>
      </c>
      <c r="B266" s="170"/>
      <c r="C266" s="170"/>
      <c r="D266" s="127"/>
      <c r="E266" s="170"/>
      <c r="F266" s="170"/>
      <c r="G266" s="170"/>
      <c r="H266" s="321"/>
      <c r="I266" s="226"/>
      <c r="J266" s="257"/>
      <c r="K266" s="226"/>
      <c r="L266" s="226"/>
      <c r="M266" s="322"/>
      <c r="N266" s="310" t="str">
        <f t="shared" si="22"/>
        <v/>
      </c>
      <c r="O266" s="310" t="str">
        <f t="shared" si="23"/>
        <v/>
      </c>
      <c r="P266" s="226"/>
      <c r="Q266" s="226"/>
      <c r="R266" s="238">
        <f t="shared" si="24"/>
        <v>0</v>
      </c>
      <c r="S266" s="238">
        <f t="shared" si="25"/>
        <v>0</v>
      </c>
      <c r="T266" s="320"/>
    </row>
    <row r="267" ht="28.5" customHeight="1" spans="1:20">
      <c r="A267" s="38">
        <v>260</v>
      </c>
      <c r="B267" s="170"/>
      <c r="C267" s="170"/>
      <c r="D267" s="127"/>
      <c r="E267" s="170"/>
      <c r="F267" s="170"/>
      <c r="G267" s="170"/>
      <c r="H267" s="321"/>
      <c r="I267" s="226"/>
      <c r="J267" s="257"/>
      <c r="K267" s="226"/>
      <c r="L267" s="226"/>
      <c r="M267" s="322"/>
      <c r="N267" s="310" t="str">
        <f t="shared" si="22"/>
        <v/>
      </c>
      <c r="O267" s="310" t="str">
        <f t="shared" si="23"/>
        <v/>
      </c>
      <c r="P267" s="226"/>
      <c r="Q267" s="226"/>
      <c r="R267" s="238">
        <f t="shared" si="24"/>
        <v>0</v>
      </c>
      <c r="S267" s="238">
        <f t="shared" si="25"/>
        <v>0</v>
      </c>
      <c r="T267" s="320"/>
    </row>
    <row r="268" ht="28.5" customHeight="1" spans="1:20">
      <c r="A268" s="38">
        <v>261</v>
      </c>
      <c r="B268" s="170"/>
      <c r="C268" s="170"/>
      <c r="D268" s="127"/>
      <c r="E268" s="170"/>
      <c r="F268" s="170"/>
      <c r="G268" s="170"/>
      <c r="H268" s="321"/>
      <c r="I268" s="226"/>
      <c r="J268" s="257"/>
      <c r="K268" s="226"/>
      <c r="L268" s="226"/>
      <c r="M268" s="322"/>
      <c r="N268" s="310" t="str">
        <f t="shared" si="22"/>
        <v/>
      </c>
      <c r="O268" s="310" t="str">
        <f t="shared" si="23"/>
        <v/>
      </c>
      <c r="P268" s="226"/>
      <c r="Q268" s="226"/>
      <c r="R268" s="238">
        <f t="shared" si="24"/>
        <v>0</v>
      </c>
      <c r="S268" s="238">
        <f t="shared" si="25"/>
        <v>0</v>
      </c>
      <c r="T268" s="320"/>
    </row>
    <row r="269" ht="28.5" customHeight="1" spans="1:20">
      <c r="A269" s="38">
        <v>262</v>
      </c>
      <c r="B269" s="170"/>
      <c r="C269" s="170"/>
      <c r="D269" s="127"/>
      <c r="E269" s="170"/>
      <c r="F269" s="170"/>
      <c r="G269" s="170"/>
      <c r="H269" s="321"/>
      <c r="I269" s="226"/>
      <c r="J269" s="257"/>
      <c r="K269" s="226"/>
      <c r="L269" s="226"/>
      <c r="M269" s="322"/>
      <c r="N269" s="310" t="str">
        <f t="shared" si="22"/>
        <v/>
      </c>
      <c r="O269" s="310" t="str">
        <f t="shared" si="23"/>
        <v/>
      </c>
      <c r="P269" s="226"/>
      <c r="Q269" s="226"/>
      <c r="R269" s="238">
        <f t="shared" si="24"/>
        <v>0</v>
      </c>
      <c r="S269" s="238">
        <f t="shared" si="25"/>
        <v>0</v>
      </c>
      <c r="T269" s="320"/>
    </row>
    <row r="270" ht="28.5" customHeight="1" spans="1:20">
      <c r="A270" s="38">
        <v>263</v>
      </c>
      <c r="B270" s="170"/>
      <c r="C270" s="170"/>
      <c r="D270" s="127"/>
      <c r="E270" s="170"/>
      <c r="F270" s="170"/>
      <c r="G270" s="170"/>
      <c r="H270" s="321"/>
      <c r="I270" s="226"/>
      <c r="J270" s="257"/>
      <c r="K270" s="226"/>
      <c r="L270" s="226"/>
      <c r="M270" s="322"/>
      <c r="N270" s="310" t="str">
        <f t="shared" si="22"/>
        <v/>
      </c>
      <c r="O270" s="310" t="str">
        <f t="shared" si="23"/>
        <v/>
      </c>
      <c r="P270" s="226"/>
      <c r="Q270" s="226"/>
      <c r="R270" s="238">
        <f t="shared" si="24"/>
        <v>0</v>
      </c>
      <c r="S270" s="238">
        <f t="shared" si="25"/>
        <v>0</v>
      </c>
      <c r="T270" s="320"/>
    </row>
    <row r="271" ht="28.5" customHeight="1" spans="1:20">
      <c r="A271" s="38">
        <v>264</v>
      </c>
      <c r="B271" s="170"/>
      <c r="C271" s="170"/>
      <c r="D271" s="127"/>
      <c r="E271" s="170"/>
      <c r="F271" s="170"/>
      <c r="G271" s="170"/>
      <c r="H271" s="321"/>
      <c r="I271" s="226"/>
      <c r="J271" s="257"/>
      <c r="K271" s="226"/>
      <c r="L271" s="226"/>
      <c r="M271" s="322"/>
      <c r="N271" s="310" t="str">
        <f t="shared" si="22"/>
        <v/>
      </c>
      <c r="O271" s="310" t="str">
        <f t="shared" si="23"/>
        <v/>
      </c>
      <c r="P271" s="226"/>
      <c r="Q271" s="226"/>
      <c r="R271" s="238">
        <f t="shared" si="24"/>
        <v>0</v>
      </c>
      <c r="S271" s="238">
        <f t="shared" si="25"/>
        <v>0</v>
      </c>
      <c r="T271" s="320"/>
    </row>
    <row r="272" ht="28.5" customHeight="1" spans="1:20">
      <c r="A272" s="38">
        <v>265</v>
      </c>
      <c r="B272" s="170"/>
      <c r="C272" s="170"/>
      <c r="D272" s="127"/>
      <c r="E272" s="170"/>
      <c r="F272" s="170"/>
      <c r="G272" s="170"/>
      <c r="H272" s="321"/>
      <c r="I272" s="226"/>
      <c r="J272" s="257"/>
      <c r="K272" s="226"/>
      <c r="L272" s="226"/>
      <c r="M272" s="322"/>
      <c r="N272" s="310" t="str">
        <f t="shared" si="22"/>
        <v/>
      </c>
      <c r="O272" s="310" t="str">
        <f t="shared" si="23"/>
        <v/>
      </c>
      <c r="P272" s="226"/>
      <c r="Q272" s="226"/>
      <c r="R272" s="238">
        <f t="shared" si="24"/>
        <v>0</v>
      </c>
      <c r="S272" s="238">
        <f t="shared" si="25"/>
        <v>0</v>
      </c>
      <c r="T272" s="320"/>
    </row>
    <row r="273" ht="28.5" customHeight="1" spans="1:20">
      <c r="A273" s="38">
        <v>266</v>
      </c>
      <c r="B273" s="170"/>
      <c r="C273" s="170"/>
      <c r="D273" s="127"/>
      <c r="E273" s="170"/>
      <c r="F273" s="170"/>
      <c r="G273" s="170"/>
      <c r="H273" s="321"/>
      <c r="I273" s="226"/>
      <c r="J273" s="257"/>
      <c r="K273" s="226"/>
      <c r="L273" s="226"/>
      <c r="M273" s="322"/>
      <c r="N273" s="310" t="str">
        <f t="shared" si="22"/>
        <v/>
      </c>
      <c r="O273" s="310" t="str">
        <f t="shared" si="23"/>
        <v/>
      </c>
      <c r="P273" s="226"/>
      <c r="Q273" s="226"/>
      <c r="R273" s="238">
        <f t="shared" si="24"/>
        <v>0</v>
      </c>
      <c r="S273" s="238">
        <f t="shared" si="25"/>
        <v>0</v>
      </c>
      <c r="T273" s="320"/>
    </row>
    <row r="274" ht="28.5" customHeight="1" spans="1:20">
      <c r="A274" s="38">
        <v>267</v>
      </c>
      <c r="B274" s="170"/>
      <c r="C274" s="170"/>
      <c r="D274" s="127"/>
      <c r="E274" s="170"/>
      <c r="F274" s="170"/>
      <c r="G274" s="170"/>
      <c r="H274" s="321"/>
      <c r="I274" s="226"/>
      <c r="J274" s="257"/>
      <c r="K274" s="226"/>
      <c r="L274" s="226"/>
      <c r="M274" s="322"/>
      <c r="N274" s="310" t="str">
        <f t="shared" si="22"/>
        <v/>
      </c>
      <c r="O274" s="310" t="str">
        <f t="shared" si="23"/>
        <v/>
      </c>
      <c r="P274" s="226"/>
      <c r="Q274" s="226"/>
      <c r="R274" s="238">
        <f t="shared" si="24"/>
        <v>0</v>
      </c>
      <c r="S274" s="238">
        <f t="shared" si="25"/>
        <v>0</v>
      </c>
      <c r="T274" s="320"/>
    </row>
    <row r="275" ht="28.5" customHeight="1" spans="1:20">
      <c r="A275" s="38">
        <v>268</v>
      </c>
      <c r="B275" s="170"/>
      <c r="C275" s="170"/>
      <c r="D275" s="127"/>
      <c r="E275" s="170"/>
      <c r="F275" s="170"/>
      <c r="G275" s="170"/>
      <c r="H275" s="321"/>
      <c r="I275" s="226"/>
      <c r="J275" s="257"/>
      <c r="K275" s="226"/>
      <c r="L275" s="226"/>
      <c r="M275" s="322"/>
      <c r="N275" s="310" t="str">
        <f t="shared" si="22"/>
        <v/>
      </c>
      <c r="O275" s="310" t="str">
        <f t="shared" si="23"/>
        <v/>
      </c>
      <c r="P275" s="226"/>
      <c r="Q275" s="226"/>
      <c r="R275" s="238">
        <f t="shared" si="24"/>
        <v>0</v>
      </c>
      <c r="S275" s="238">
        <f t="shared" si="25"/>
        <v>0</v>
      </c>
      <c r="T275" s="320"/>
    </row>
    <row r="276" ht="28.5" customHeight="1" spans="1:20">
      <c r="A276" s="38">
        <v>269</v>
      </c>
      <c r="B276" s="170"/>
      <c r="C276" s="170"/>
      <c r="D276" s="127"/>
      <c r="E276" s="170"/>
      <c r="F276" s="170"/>
      <c r="G276" s="170"/>
      <c r="H276" s="321"/>
      <c r="I276" s="226"/>
      <c r="J276" s="257"/>
      <c r="K276" s="226"/>
      <c r="L276" s="226"/>
      <c r="M276" s="322"/>
      <c r="N276" s="310" t="str">
        <f t="shared" si="22"/>
        <v/>
      </c>
      <c r="O276" s="310" t="str">
        <f t="shared" si="23"/>
        <v/>
      </c>
      <c r="P276" s="226"/>
      <c r="Q276" s="226"/>
      <c r="R276" s="238">
        <f t="shared" si="24"/>
        <v>0</v>
      </c>
      <c r="S276" s="238">
        <f t="shared" si="25"/>
        <v>0</v>
      </c>
      <c r="T276" s="320"/>
    </row>
    <row r="277" ht="28.5" customHeight="1" spans="1:20">
      <c r="A277" s="38">
        <v>270</v>
      </c>
      <c r="B277" s="170"/>
      <c r="C277" s="170"/>
      <c r="D277" s="127"/>
      <c r="E277" s="170"/>
      <c r="F277" s="170"/>
      <c r="G277" s="170"/>
      <c r="H277" s="321"/>
      <c r="I277" s="226"/>
      <c r="J277" s="257"/>
      <c r="K277" s="226"/>
      <c r="L277" s="226"/>
      <c r="M277" s="322"/>
      <c r="N277" s="310" t="str">
        <f t="shared" si="22"/>
        <v/>
      </c>
      <c r="O277" s="310" t="str">
        <f t="shared" si="23"/>
        <v/>
      </c>
      <c r="P277" s="226"/>
      <c r="Q277" s="226"/>
      <c r="R277" s="238">
        <f t="shared" si="24"/>
        <v>0</v>
      </c>
      <c r="S277" s="238">
        <f t="shared" si="25"/>
        <v>0</v>
      </c>
      <c r="T277" s="320"/>
    </row>
    <row r="278" ht="28.5" customHeight="1" spans="1:20">
      <c r="A278" s="38">
        <v>271</v>
      </c>
      <c r="B278" s="170"/>
      <c r="C278" s="170"/>
      <c r="D278" s="127"/>
      <c r="E278" s="170"/>
      <c r="F278" s="170"/>
      <c r="G278" s="170"/>
      <c r="H278" s="321"/>
      <c r="I278" s="226"/>
      <c r="J278" s="257"/>
      <c r="K278" s="226"/>
      <c r="L278" s="226"/>
      <c r="M278" s="322"/>
      <c r="N278" s="310" t="str">
        <f t="shared" si="22"/>
        <v/>
      </c>
      <c r="O278" s="310" t="str">
        <f t="shared" si="23"/>
        <v/>
      </c>
      <c r="P278" s="226"/>
      <c r="Q278" s="226"/>
      <c r="R278" s="238">
        <f t="shared" si="24"/>
        <v>0</v>
      </c>
      <c r="S278" s="238">
        <f t="shared" si="25"/>
        <v>0</v>
      </c>
      <c r="T278" s="320"/>
    </row>
    <row r="279" ht="28.5" customHeight="1" spans="1:20">
      <c r="A279" s="38">
        <v>272</v>
      </c>
      <c r="B279" s="170"/>
      <c r="C279" s="170"/>
      <c r="D279" s="127"/>
      <c r="E279" s="170"/>
      <c r="F279" s="170"/>
      <c r="G279" s="170"/>
      <c r="H279" s="321"/>
      <c r="I279" s="226"/>
      <c r="J279" s="257"/>
      <c r="K279" s="226"/>
      <c r="L279" s="226"/>
      <c r="M279" s="322"/>
      <c r="N279" s="310" t="str">
        <f t="shared" si="22"/>
        <v/>
      </c>
      <c r="O279" s="310" t="str">
        <f t="shared" si="23"/>
        <v/>
      </c>
      <c r="P279" s="226"/>
      <c r="Q279" s="226"/>
      <c r="R279" s="238">
        <f t="shared" si="24"/>
        <v>0</v>
      </c>
      <c r="S279" s="238">
        <f t="shared" si="25"/>
        <v>0</v>
      </c>
      <c r="T279" s="320"/>
    </row>
    <row r="280" ht="28.5" customHeight="1" spans="1:20">
      <c r="A280" s="38">
        <v>273</v>
      </c>
      <c r="B280" s="170"/>
      <c r="C280" s="170"/>
      <c r="D280" s="127"/>
      <c r="E280" s="170"/>
      <c r="F280" s="170"/>
      <c r="G280" s="170"/>
      <c r="H280" s="321"/>
      <c r="I280" s="226"/>
      <c r="J280" s="257"/>
      <c r="K280" s="226"/>
      <c r="L280" s="226"/>
      <c r="M280" s="322"/>
      <c r="N280" s="310" t="str">
        <f t="shared" si="22"/>
        <v/>
      </c>
      <c r="O280" s="310" t="str">
        <f t="shared" si="23"/>
        <v/>
      </c>
      <c r="P280" s="226"/>
      <c r="Q280" s="226"/>
      <c r="R280" s="238">
        <f t="shared" si="24"/>
        <v>0</v>
      </c>
      <c r="S280" s="238">
        <f t="shared" si="25"/>
        <v>0</v>
      </c>
      <c r="T280" s="320"/>
    </row>
    <row r="281" ht="28.5" customHeight="1" spans="1:20">
      <c r="A281" s="38">
        <v>274</v>
      </c>
      <c r="B281" s="170"/>
      <c r="C281" s="170"/>
      <c r="D281" s="127"/>
      <c r="E281" s="170"/>
      <c r="F281" s="170"/>
      <c r="G281" s="170"/>
      <c r="H281" s="321"/>
      <c r="I281" s="226"/>
      <c r="J281" s="257"/>
      <c r="K281" s="226"/>
      <c r="L281" s="226"/>
      <c r="M281" s="322"/>
      <c r="N281" s="310" t="str">
        <f t="shared" si="22"/>
        <v/>
      </c>
      <c r="O281" s="310" t="str">
        <f t="shared" si="23"/>
        <v/>
      </c>
      <c r="P281" s="226"/>
      <c r="Q281" s="226"/>
      <c r="R281" s="238">
        <f t="shared" si="24"/>
        <v>0</v>
      </c>
      <c r="S281" s="238">
        <f t="shared" si="25"/>
        <v>0</v>
      </c>
      <c r="T281" s="320"/>
    </row>
    <row r="282" ht="28.5" customHeight="1" spans="1:20">
      <c r="A282" s="38">
        <v>275</v>
      </c>
      <c r="B282" s="170"/>
      <c r="C282" s="170"/>
      <c r="D282" s="127"/>
      <c r="E282" s="170"/>
      <c r="F282" s="170"/>
      <c r="G282" s="170"/>
      <c r="H282" s="321"/>
      <c r="I282" s="226"/>
      <c r="J282" s="257"/>
      <c r="K282" s="226"/>
      <c r="L282" s="226"/>
      <c r="M282" s="322"/>
      <c r="N282" s="310" t="str">
        <f t="shared" si="22"/>
        <v/>
      </c>
      <c r="O282" s="310" t="str">
        <f t="shared" si="23"/>
        <v/>
      </c>
      <c r="P282" s="226"/>
      <c r="Q282" s="226"/>
      <c r="R282" s="238">
        <f t="shared" si="24"/>
        <v>0</v>
      </c>
      <c r="S282" s="238">
        <f t="shared" si="25"/>
        <v>0</v>
      </c>
      <c r="T282" s="320"/>
    </row>
    <row r="283" ht="28.5" customHeight="1" spans="1:20">
      <c r="A283" s="38">
        <v>276</v>
      </c>
      <c r="B283" s="170"/>
      <c r="C283" s="170"/>
      <c r="D283" s="127"/>
      <c r="E283" s="170"/>
      <c r="F283" s="170"/>
      <c r="G283" s="170"/>
      <c r="H283" s="321"/>
      <c r="I283" s="226"/>
      <c r="J283" s="257"/>
      <c r="K283" s="226"/>
      <c r="L283" s="226"/>
      <c r="M283" s="322"/>
      <c r="N283" s="310" t="str">
        <f t="shared" si="22"/>
        <v/>
      </c>
      <c r="O283" s="310" t="str">
        <f t="shared" si="23"/>
        <v/>
      </c>
      <c r="P283" s="226"/>
      <c r="Q283" s="226"/>
      <c r="R283" s="238">
        <f t="shared" si="24"/>
        <v>0</v>
      </c>
      <c r="S283" s="238">
        <f t="shared" si="25"/>
        <v>0</v>
      </c>
      <c r="T283" s="320"/>
    </row>
    <row r="284" ht="28.5" customHeight="1" spans="1:20">
      <c r="A284" s="38">
        <v>277</v>
      </c>
      <c r="B284" s="170"/>
      <c r="C284" s="170"/>
      <c r="D284" s="127"/>
      <c r="E284" s="170"/>
      <c r="F284" s="170"/>
      <c r="G284" s="170"/>
      <c r="H284" s="321"/>
      <c r="I284" s="226"/>
      <c r="J284" s="257"/>
      <c r="K284" s="226"/>
      <c r="L284" s="226"/>
      <c r="M284" s="322"/>
      <c r="N284" s="310" t="str">
        <f t="shared" si="22"/>
        <v/>
      </c>
      <c r="O284" s="310" t="str">
        <f t="shared" si="23"/>
        <v/>
      </c>
      <c r="P284" s="226"/>
      <c r="Q284" s="226"/>
      <c r="R284" s="238">
        <f t="shared" si="24"/>
        <v>0</v>
      </c>
      <c r="S284" s="238">
        <f t="shared" si="25"/>
        <v>0</v>
      </c>
      <c r="T284" s="320"/>
    </row>
    <row r="285" ht="28.5" customHeight="1" spans="1:20">
      <c r="A285" s="38">
        <v>278</v>
      </c>
      <c r="B285" s="170"/>
      <c r="C285" s="170"/>
      <c r="D285" s="127"/>
      <c r="E285" s="170"/>
      <c r="F285" s="170"/>
      <c r="G285" s="170"/>
      <c r="H285" s="321"/>
      <c r="I285" s="226"/>
      <c r="J285" s="257"/>
      <c r="K285" s="226"/>
      <c r="L285" s="226"/>
      <c r="M285" s="322"/>
      <c r="N285" s="310" t="str">
        <f t="shared" si="22"/>
        <v/>
      </c>
      <c r="O285" s="310" t="str">
        <f t="shared" si="23"/>
        <v/>
      </c>
      <c r="P285" s="226"/>
      <c r="Q285" s="226"/>
      <c r="R285" s="238">
        <f t="shared" si="24"/>
        <v>0</v>
      </c>
      <c r="S285" s="238">
        <f t="shared" si="25"/>
        <v>0</v>
      </c>
      <c r="T285" s="320"/>
    </row>
    <row r="286" ht="28.5" customHeight="1" spans="1:20">
      <c r="A286" s="38">
        <v>279</v>
      </c>
      <c r="B286" s="170"/>
      <c r="C286" s="170"/>
      <c r="D286" s="127"/>
      <c r="E286" s="170"/>
      <c r="F286" s="170"/>
      <c r="G286" s="170"/>
      <c r="H286" s="321"/>
      <c r="I286" s="226"/>
      <c r="J286" s="257"/>
      <c r="K286" s="226"/>
      <c r="L286" s="226"/>
      <c r="M286" s="322"/>
      <c r="N286" s="310" t="str">
        <f t="shared" si="22"/>
        <v/>
      </c>
      <c r="O286" s="310" t="str">
        <f t="shared" si="23"/>
        <v/>
      </c>
      <c r="P286" s="226"/>
      <c r="Q286" s="226"/>
      <c r="R286" s="238">
        <f t="shared" si="24"/>
        <v>0</v>
      </c>
      <c r="S286" s="238">
        <f t="shared" si="25"/>
        <v>0</v>
      </c>
      <c r="T286" s="320"/>
    </row>
    <row r="287" ht="28.5" customHeight="1" spans="1:20">
      <c r="A287" s="38">
        <v>280</v>
      </c>
      <c r="B287" s="170"/>
      <c r="C287" s="170"/>
      <c r="D287" s="127"/>
      <c r="E287" s="170"/>
      <c r="F287" s="170"/>
      <c r="G287" s="170"/>
      <c r="H287" s="321"/>
      <c r="I287" s="226"/>
      <c r="J287" s="257"/>
      <c r="K287" s="226"/>
      <c r="L287" s="226"/>
      <c r="M287" s="322"/>
      <c r="N287" s="310" t="str">
        <f t="shared" si="22"/>
        <v/>
      </c>
      <c r="O287" s="310" t="str">
        <f t="shared" si="23"/>
        <v/>
      </c>
      <c r="P287" s="226"/>
      <c r="Q287" s="226"/>
      <c r="R287" s="238">
        <f t="shared" si="24"/>
        <v>0</v>
      </c>
      <c r="S287" s="238">
        <f t="shared" si="25"/>
        <v>0</v>
      </c>
      <c r="T287" s="320"/>
    </row>
    <row r="288" ht="28.5" customHeight="1" spans="1:20">
      <c r="A288" s="38">
        <v>281</v>
      </c>
      <c r="B288" s="170"/>
      <c r="C288" s="170"/>
      <c r="D288" s="127"/>
      <c r="E288" s="170"/>
      <c r="F288" s="170"/>
      <c r="G288" s="170"/>
      <c r="H288" s="321"/>
      <c r="I288" s="226"/>
      <c r="J288" s="257"/>
      <c r="K288" s="226"/>
      <c r="L288" s="226"/>
      <c r="M288" s="322"/>
      <c r="N288" s="310" t="str">
        <f t="shared" si="22"/>
        <v/>
      </c>
      <c r="O288" s="310" t="str">
        <f t="shared" si="23"/>
        <v/>
      </c>
      <c r="P288" s="226"/>
      <c r="Q288" s="226"/>
      <c r="R288" s="238">
        <f t="shared" si="24"/>
        <v>0</v>
      </c>
      <c r="S288" s="238">
        <f t="shared" si="25"/>
        <v>0</v>
      </c>
      <c r="T288" s="320"/>
    </row>
    <row r="289" ht="28.5" customHeight="1" spans="1:20">
      <c r="A289" s="38">
        <v>282</v>
      </c>
      <c r="B289" s="170"/>
      <c r="C289" s="170"/>
      <c r="D289" s="127"/>
      <c r="E289" s="170"/>
      <c r="F289" s="170"/>
      <c r="G289" s="170"/>
      <c r="H289" s="321"/>
      <c r="I289" s="226"/>
      <c r="J289" s="257"/>
      <c r="K289" s="226"/>
      <c r="L289" s="226"/>
      <c r="M289" s="322"/>
      <c r="N289" s="310" t="str">
        <f t="shared" si="22"/>
        <v/>
      </c>
      <c r="O289" s="310" t="str">
        <f t="shared" si="23"/>
        <v/>
      </c>
      <c r="P289" s="226"/>
      <c r="Q289" s="226"/>
      <c r="R289" s="238">
        <f t="shared" si="24"/>
        <v>0</v>
      </c>
      <c r="S289" s="238">
        <f t="shared" si="25"/>
        <v>0</v>
      </c>
      <c r="T289" s="320"/>
    </row>
    <row r="290" ht="28.5" customHeight="1" spans="1:20">
      <c r="A290" s="38">
        <v>283</v>
      </c>
      <c r="B290" s="170"/>
      <c r="C290" s="170"/>
      <c r="D290" s="127"/>
      <c r="E290" s="170"/>
      <c r="F290" s="170"/>
      <c r="G290" s="170"/>
      <c r="H290" s="321"/>
      <c r="I290" s="226"/>
      <c r="J290" s="257"/>
      <c r="K290" s="226"/>
      <c r="L290" s="226"/>
      <c r="M290" s="322"/>
      <c r="N290" s="310" t="str">
        <f t="shared" si="22"/>
        <v/>
      </c>
      <c r="O290" s="310" t="str">
        <f t="shared" si="23"/>
        <v/>
      </c>
      <c r="P290" s="226"/>
      <c r="Q290" s="226"/>
      <c r="R290" s="238">
        <f t="shared" si="24"/>
        <v>0</v>
      </c>
      <c r="S290" s="238">
        <f t="shared" si="25"/>
        <v>0</v>
      </c>
      <c r="T290" s="320"/>
    </row>
    <row r="291" ht="28.5" customHeight="1" spans="1:20">
      <c r="A291" s="38">
        <v>284</v>
      </c>
      <c r="B291" s="170"/>
      <c r="C291" s="170"/>
      <c r="D291" s="127"/>
      <c r="E291" s="170"/>
      <c r="F291" s="170"/>
      <c r="G291" s="170"/>
      <c r="H291" s="321"/>
      <c r="I291" s="226"/>
      <c r="J291" s="257"/>
      <c r="K291" s="226"/>
      <c r="L291" s="226"/>
      <c r="M291" s="322"/>
      <c r="N291" s="310" t="str">
        <f t="shared" si="22"/>
        <v/>
      </c>
      <c r="O291" s="310" t="str">
        <f t="shared" si="23"/>
        <v/>
      </c>
      <c r="P291" s="226"/>
      <c r="Q291" s="226"/>
      <c r="R291" s="238">
        <f t="shared" si="24"/>
        <v>0</v>
      </c>
      <c r="S291" s="238">
        <f t="shared" si="25"/>
        <v>0</v>
      </c>
      <c r="T291" s="320"/>
    </row>
    <row r="292" ht="28.5" customHeight="1" spans="1:20">
      <c r="A292" s="38">
        <v>285</v>
      </c>
      <c r="B292" s="170"/>
      <c r="C292" s="170"/>
      <c r="D292" s="127"/>
      <c r="E292" s="170"/>
      <c r="F292" s="170"/>
      <c r="G292" s="170"/>
      <c r="H292" s="321"/>
      <c r="I292" s="226"/>
      <c r="J292" s="257"/>
      <c r="K292" s="226"/>
      <c r="L292" s="226"/>
      <c r="M292" s="322"/>
      <c r="N292" s="310" t="str">
        <f t="shared" si="22"/>
        <v/>
      </c>
      <c r="O292" s="310" t="str">
        <f t="shared" si="23"/>
        <v/>
      </c>
      <c r="P292" s="226"/>
      <c r="Q292" s="226"/>
      <c r="R292" s="238">
        <f t="shared" si="24"/>
        <v>0</v>
      </c>
      <c r="S292" s="238">
        <f t="shared" si="25"/>
        <v>0</v>
      </c>
      <c r="T292" s="320"/>
    </row>
    <row r="293" ht="28.5" customHeight="1" spans="1:20">
      <c r="A293" s="38">
        <v>286</v>
      </c>
      <c r="B293" s="170"/>
      <c r="C293" s="170"/>
      <c r="D293" s="127"/>
      <c r="E293" s="170"/>
      <c r="F293" s="170"/>
      <c r="G293" s="170"/>
      <c r="H293" s="321"/>
      <c r="I293" s="226"/>
      <c r="J293" s="257"/>
      <c r="K293" s="226"/>
      <c r="L293" s="226"/>
      <c r="M293" s="322"/>
      <c r="N293" s="310" t="str">
        <f t="shared" si="22"/>
        <v/>
      </c>
      <c r="O293" s="310" t="str">
        <f t="shared" si="23"/>
        <v/>
      </c>
      <c r="P293" s="226"/>
      <c r="Q293" s="226"/>
      <c r="R293" s="238">
        <f t="shared" si="24"/>
        <v>0</v>
      </c>
      <c r="S293" s="238">
        <f t="shared" si="25"/>
        <v>0</v>
      </c>
      <c r="T293" s="320"/>
    </row>
    <row r="294" ht="28.5" customHeight="1" spans="1:20">
      <c r="A294" s="38">
        <v>287</v>
      </c>
      <c r="B294" s="170"/>
      <c r="C294" s="170"/>
      <c r="D294" s="127"/>
      <c r="E294" s="170"/>
      <c r="F294" s="170"/>
      <c r="G294" s="170"/>
      <c r="H294" s="321"/>
      <c r="I294" s="226"/>
      <c r="J294" s="257"/>
      <c r="K294" s="226"/>
      <c r="L294" s="226"/>
      <c r="M294" s="322"/>
      <c r="N294" s="310" t="str">
        <f t="shared" si="22"/>
        <v/>
      </c>
      <c r="O294" s="310" t="str">
        <f t="shared" si="23"/>
        <v/>
      </c>
      <c r="P294" s="226"/>
      <c r="Q294" s="226"/>
      <c r="R294" s="238">
        <f t="shared" si="24"/>
        <v>0</v>
      </c>
      <c r="S294" s="238">
        <f t="shared" si="25"/>
        <v>0</v>
      </c>
      <c r="T294" s="320"/>
    </row>
    <row r="295" ht="28.5" customHeight="1" spans="1:20">
      <c r="A295" s="38">
        <v>288</v>
      </c>
      <c r="B295" s="170"/>
      <c r="C295" s="170"/>
      <c r="D295" s="127"/>
      <c r="E295" s="170"/>
      <c r="F295" s="170"/>
      <c r="G295" s="170"/>
      <c r="H295" s="321"/>
      <c r="I295" s="226"/>
      <c r="J295" s="257"/>
      <c r="K295" s="226"/>
      <c r="L295" s="226"/>
      <c r="M295" s="322"/>
      <c r="N295" s="310" t="str">
        <f t="shared" si="22"/>
        <v/>
      </c>
      <c r="O295" s="310" t="str">
        <f t="shared" si="23"/>
        <v/>
      </c>
      <c r="P295" s="226"/>
      <c r="Q295" s="226"/>
      <c r="R295" s="238">
        <f t="shared" si="24"/>
        <v>0</v>
      </c>
      <c r="S295" s="238">
        <f t="shared" si="25"/>
        <v>0</v>
      </c>
      <c r="T295" s="320"/>
    </row>
    <row r="296" ht="28.5" customHeight="1" spans="1:20">
      <c r="A296" s="38">
        <v>289</v>
      </c>
      <c r="B296" s="170"/>
      <c r="C296" s="170"/>
      <c r="D296" s="127"/>
      <c r="E296" s="170"/>
      <c r="F296" s="170"/>
      <c r="G296" s="170"/>
      <c r="H296" s="321"/>
      <c r="I296" s="226"/>
      <c r="J296" s="257"/>
      <c r="K296" s="226"/>
      <c r="L296" s="226"/>
      <c r="M296" s="322"/>
      <c r="N296" s="310" t="str">
        <f t="shared" si="22"/>
        <v/>
      </c>
      <c r="O296" s="310" t="str">
        <f t="shared" si="23"/>
        <v/>
      </c>
      <c r="P296" s="226"/>
      <c r="Q296" s="226"/>
      <c r="R296" s="238">
        <f t="shared" si="24"/>
        <v>0</v>
      </c>
      <c r="S296" s="238">
        <f t="shared" si="25"/>
        <v>0</v>
      </c>
      <c r="T296" s="320"/>
    </row>
    <row r="297" ht="28.5" customHeight="1" spans="1:20">
      <c r="A297" s="38">
        <v>290</v>
      </c>
      <c r="B297" s="170"/>
      <c r="C297" s="170"/>
      <c r="D297" s="127"/>
      <c r="E297" s="170"/>
      <c r="F297" s="170"/>
      <c r="G297" s="170"/>
      <c r="H297" s="321"/>
      <c r="I297" s="226"/>
      <c r="J297" s="257"/>
      <c r="K297" s="226"/>
      <c r="L297" s="226"/>
      <c r="M297" s="322"/>
      <c r="N297" s="310" t="str">
        <f t="shared" si="22"/>
        <v/>
      </c>
      <c r="O297" s="310" t="str">
        <f t="shared" si="23"/>
        <v/>
      </c>
      <c r="P297" s="226"/>
      <c r="Q297" s="226"/>
      <c r="R297" s="238">
        <f t="shared" si="24"/>
        <v>0</v>
      </c>
      <c r="S297" s="238">
        <f t="shared" si="25"/>
        <v>0</v>
      </c>
      <c r="T297" s="320"/>
    </row>
    <row r="298" ht="28.5" customHeight="1" spans="1:20">
      <c r="A298" s="38">
        <v>291</v>
      </c>
      <c r="B298" s="170"/>
      <c r="C298" s="170"/>
      <c r="D298" s="127"/>
      <c r="E298" s="170"/>
      <c r="F298" s="170"/>
      <c r="G298" s="170"/>
      <c r="H298" s="321"/>
      <c r="I298" s="226"/>
      <c r="J298" s="257"/>
      <c r="K298" s="226"/>
      <c r="L298" s="226"/>
      <c r="M298" s="322"/>
      <c r="N298" s="310" t="str">
        <f t="shared" si="22"/>
        <v/>
      </c>
      <c r="O298" s="310" t="str">
        <f t="shared" si="23"/>
        <v/>
      </c>
      <c r="P298" s="226"/>
      <c r="Q298" s="226"/>
      <c r="R298" s="238">
        <f t="shared" si="24"/>
        <v>0</v>
      </c>
      <c r="S298" s="238">
        <f t="shared" si="25"/>
        <v>0</v>
      </c>
      <c r="T298" s="320"/>
    </row>
    <row r="299" ht="28.5" customHeight="1" spans="1:20">
      <c r="A299" s="38">
        <v>292</v>
      </c>
      <c r="B299" s="170"/>
      <c r="C299" s="170"/>
      <c r="D299" s="127"/>
      <c r="E299" s="170"/>
      <c r="F299" s="170"/>
      <c r="G299" s="170"/>
      <c r="H299" s="321"/>
      <c r="I299" s="226"/>
      <c r="J299" s="257"/>
      <c r="K299" s="226"/>
      <c r="L299" s="226"/>
      <c r="M299" s="322"/>
      <c r="N299" s="310" t="str">
        <f t="shared" ref="N299:N362" si="26">IFERROR(L299/K299,"")</f>
        <v/>
      </c>
      <c r="O299" s="310" t="str">
        <f t="shared" ref="O299:O362" si="27">IFERROR(M299/L299,"")</f>
        <v/>
      </c>
      <c r="P299" s="226"/>
      <c r="Q299" s="226"/>
      <c r="R299" s="238">
        <f t="shared" ref="R299:R362" si="28">P299*(K299-L299)+Q299*(L299-M299)</f>
        <v>0</v>
      </c>
      <c r="S299" s="238">
        <f t="shared" ref="S299:S362" si="29">I299*K299-R299</f>
        <v>0</v>
      </c>
      <c r="T299" s="320"/>
    </row>
    <row r="300" ht="28.5" customHeight="1" spans="1:20">
      <c r="A300" s="38">
        <v>293</v>
      </c>
      <c r="B300" s="170"/>
      <c r="C300" s="170"/>
      <c r="D300" s="127"/>
      <c r="E300" s="170"/>
      <c r="F300" s="170"/>
      <c r="G300" s="170"/>
      <c r="H300" s="321"/>
      <c r="I300" s="226"/>
      <c r="J300" s="257"/>
      <c r="K300" s="226"/>
      <c r="L300" s="226"/>
      <c r="M300" s="322"/>
      <c r="N300" s="310" t="str">
        <f t="shared" si="26"/>
        <v/>
      </c>
      <c r="O300" s="310" t="str">
        <f t="shared" si="27"/>
        <v/>
      </c>
      <c r="P300" s="226"/>
      <c r="Q300" s="226"/>
      <c r="R300" s="238">
        <f t="shared" si="28"/>
        <v>0</v>
      </c>
      <c r="S300" s="238">
        <f t="shared" si="29"/>
        <v>0</v>
      </c>
      <c r="T300" s="320"/>
    </row>
    <row r="301" ht="28.5" customHeight="1" spans="1:20">
      <c r="A301" s="38">
        <v>294</v>
      </c>
      <c r="B301" s="170"/>
      <c r="C301" s="170"/>
      <c r="D301" s="127"/>
      <c r="E301" s="170"/>
      <c r="F301" s="170"/>
      <c r="G301" s="170"/>
      <c r="H301" s="321"/>
      <c r="I301" s="226"/>
      <c r="J301" s="257"/>
      <c r="K301" s="226"/>
      <c r="L301" s="226"/>
      <c r="M301" s="322"/>
      <c r="N301" s="310" t="str">
        <f t="shared" si="26"/>
        <v/>
      </c>
      <c r="O301" s="310" t="str">
        <f t="shared" si="27"/>
        <v/>
      </c>
      <c r="P301" s="226"/>
      <c r="Q301" s="226"/>
      <c r="R301" s="238">
        <f t="shared" si="28"/>
        <v>0</v>
      </c>
      <c r="S301" s="238">
        <f t="shared" si="29"/>
        <v>0</v>
      </c>
      <c r="T301" s="320"/>
    </row>
    <row r="302" ht="28.5" customHeight="1" spans="1:20">
      <c r="A302" s="38">
        <v>295</v>
      </c>
      <c r="B302" s="170"/>
      <c r="C302" s="170"/>
      <c r="D302" s="127"/>
      <c r="E302" s="170"/>
      <c r="F302" s="170"/>
      <c r="G302" s="170"/>
      <c r="H302" s="321"/>
      <c r="I302" s="226"/>
      <c r="J302" s="257"/>
      <c r="K302" s="226"/>
      <c r="L302" s="226"/>
      <c r="M302" s="322"/>
      <c r="N302" s="310" t="str">
        <f t="shared" si="26"/>
        <v/>
      </c>
      <c r="O302" s="310" t="str">
        <f t="shared" si="27"/>
        <v/>
      </c>
      <c r="P302" s="226"/>
      <c r="Q302" s="226"/>
      <c r="R302" s="238">
        <f t="shared" si="28"/>
        <v>0</v>
      </c>
      <c r="S302" s="238">
        <f t="shared" si="29"/>
        <v>0</v>
      </c>
      <c r="T302" s="320"/>
    </row>
    <row r="303" ht="28.5" customHeight="1" spans="1:20">
      <c r="A303" s="38">
        <v>296</v>
      </c>
      <c r="B303" s="170"/>
      <c r="C303" s="170"/>
      <c r="D303" s="127"/>
      <c r="E303" s="170"/>
      <c r="F303" s="170"/>
      <c r="G303" s="170"/>
      <c r="H303" s="321"/>
      <c r="I303" s="226"/>
      <c r="J303" s="257"/>
      <c r="K303" s="226"/>
      <c r="L303" s="226"/>
      <c r="M303" s="322"/>
      <c r="N303" s="310" t="str">
        <f t="shared" si="26"/>
        <v/>
      </c>
      <c r="O303" s="310" t="str">
        <f t="shared" si="27"/>
        <v/>
      </c>
      <c r="P303" s="226"/>
      <c r="Q303" s="226"/>
      <c r="R303" s="238">
        <f t="shared" si="28"/>
        <v>0</v>
      </c>
      <c r="S303" s="238">
        <f t="shared" si="29"/>
        <v>0</v>
      </c>
      <c r="T303" s="320"/>
    </row>
    <row r="304" ht="28.5" customHeight="1" spans="1:20">
      <c r="A304" s="38">
        <v>297</v>
      </c>
      <c r="B304" s="170"/>
      <c r="C304" s="170"/>
      <c r="D304" s="127"/>
      <c r="E304" s="170"/>
      <c r="F304" s="170"/>
      <c r="G304" s="170"/>
      <c r="H304" s="321"/>
      <c r="I304" s="226"/>
      <c r="J304" s="257"/>
      <c r="K304" s="226"/>
      <c r="L304" s="226"/>
      <c r="M304" s="322"/>
      <c r="N304" s="310" t="str">
        <f t="shared" si="26"/>
        <v/>
      </c>
      <c r="O304" s="310" t="str">
        <f t="shared" si="27"/>
        <v/>
      </c>
      <c r="P304" s="226"/>
      <c r="Q304" s="226"/>
      <c r="R304" s="238">
        <f t="shared" si="28"/>
        <v>0</v>
      </c>
      <c r="S304" s="238">
        <f t="shared" si="29"/>
        <v>0</v>
      </c>
      <c r="T304" s="320"/>
    </row>
    <row r="305" ht="28.5" customHeight="1" spans="1:20">
      <c r="A305" s="38">
        <v>298</v>
      </c>
      <c r="B305" s="170"/>
      <c r="C305" s="170"/>
      <c r="D305" s="127"/>
      <c r="E305" s="170"/>
      <c r="F305" s="170"/>
      <c r="G305" s="170"/>
      <c r="H305" s="321"/>
      <c r="I305" s="226"/>
      <c r="J305" s="257"/>
      <c r="K305" s="226"/>
      <c r="L305" s="226"/>
      <c r="M305" s="322"/>
      <c r="N305" s="310" t="str">
        <f t="shared" si="26"/>
        <v/>
      </c>
      <c r="O305" s="310" t="str">
        <f t="shared" si="27"/>
        <v/>
      </c>
      <c r="P305" s="226"/>
      <c r="Q305" s="226"/>
      <c r="R305" s="238">
        <f t="shared" si="28"/>
        <v>0</v>
      </c>
      <c r="S305" s="238">
        <f t="shared" si="29"/>
        <v>0</v>
      </c>
      <c r="T305" s="320"/>
    </row>
    <row r="306" ht="28.5" customHeight="1" spans="1:20">
      <c r="A306" s="38">
        <v>299</v>
      </c>
      <c r="B306" s="170"/>
      <c r="C306" s="170"/>
      <c r="D306" s="127"/>
      <c r="E306" s="170"/>
      <c r="F306" s="170"/>
      <c r="G306" s="170"/>
      <c r="H306" s="321"/>
      <c r="I306" s="226"/>
      <c r="J306" s="257"/>
      <c r="K306" s="226"/>
      <c r="L306" s="226"/>
      <c r="M306" s="322"/>
      <c r="N306" s="310" t="str">
        <f t="shared" si="26"/>
        <v/>
      </c>
      <c r="O306" s="310" t="str">
        <f t="shared" si="27"/>
        <v/>
      </c>
      <c r="P306" s="226"/>
      <c r="Q306" s="226"/>
      <c r="R306" s="238">
        <f t="shared" si="28"/>
        <v>0</v>
      </c>
      <c r="S306" s="238">
        <f t="shared" si="29"/>
        <v>0</v>
      </c>
      <c r="T306" s="320"/>
    </row>
    <row r="307" ht="28.5" customHeight="1" spans="1:20">
      <c r="A307" s="38">
        <v>300</v>
      </c>
      <c r="B307" s="170"/>
      <c r="C307" s="170"/>
      <c r="D307" s="127"/>
      <c r="E307" s="170"/>
      <c r="F307" s="170"/>
      <c r="G307" s="170"/>
      <c r="H307" s="321"/>
      <c r="I307" s="226"/>
      <c r="J307" s="257"/>
      <c r="K307" s="226"/>
      <c r="L307" s="226"/>
      <c r="M307" s="322"/>
      <c r="N307" s="310" t="str">
        <f t="shared" si="26"/>
        <v/>
      </c>
      <c r="O307" s="310" t="str">
        <f t="shared" si="27"/>
        <v/>
      </c>
      <c r="P307" s="226"/>
      <c r="Q307" s="226"/>
      <c r="R307" s="238">
        <f t="shared" si="28"/>
        <v>0</v>
      </c>
      <c r="S307" s="238">
        <f t="shared" si="29"/>
        <v>0</v>
      </c>
      <c r="T307" s="320"/>
    </row>
    <row r="308" ht="28.5" customHeight="1" spans="1:20">
      <c r="A308" s="38">
        <v>301</v>
      </c>
      <c r="B308" s="170"/>
      <c r="C308" s="170"/>
      <c r="D308" s="127"/>
      <c r="E308" s="170"/>
      <c r="F308" s="170"/>
      <c r="G308" s="170"/>
      <c r="H308" s="321"/>
      <c r="I308" s="226"/>
      <c r="J308" s="257"/>
      <c r="K308" s="226"/>
      <c r="L308" s="226"/>
      <c r="M308" s="322"/>
      <c r="N308" s="310" t="str">
        <f t="shared" si="26"/>
        <v/>
      </c>
      <c r="O308" s="310" t="str">
        <f t="shared" si="27"/>
        <v/>
      </c>
      <c r="P308" s="226"/>
      <c r="Q308" s="226"/>
      <c r="R308" s="238">
        <f t="shared" si="28"/>
        <v>0</v>
      </c>
      <c r="S308" s="238">
        <f t="shared" si="29"/>
        <v>0</v>
      </c>
      <c r="T308" s="320"/>
    </row>
    <row r="309" ht="28.5" customHeight="1" spans="1:20">
      <c r="A309" s="38">
        <v>302</v>
      </c>
      <c r="B309" s="170"/>
      <c r="C309" s="170"/>
      <c r="D309" s="127"/>
      <c r="E309" s="170"/>
      <c r="F309" s="170"/>
      <c r="G309" s="170"/>
      <c r="H309" s="321"/>
      <c r="I309" s="226"/>
      <c r="J309" s="257"/>
      <c r="K309" s="226"/>
      <c r="L309" s="226"/>
      <c r="M309" s="322"/>
      <c r="N309" s="310" t="str">
        <f t="shared" si="26"/>
        <v/>
      </c>
      <c r="O309" s="310" t="str">
        <f t="shared" si="27"/>
        <v/>
      </c>
      <c r="P309" s="226"/>
      <c r="Q309" s="226"/>
      <c r="R309" s="238">
        <f t="shared" si="28"/>
        <v>0</v>
      </c>
      <c r="S309" s="238">
        <f t="shared" si="29"/>
        <v>0</v>
      </c>
      <c r="T309" s="320"/>
    </row>
    <row r="310" ht="28.5" customHeight="1" spans="1:20">
      <c r="A310" s="38">
        <v>303</v>
      </c>
      <c r="B310" s="170"/>
      <c r="C310" s="170"/>
      <c r="D310" s="127"/>
      <c r="E310" s="170"/>
      <c r="F310" s="170"/>
      <c r="G310" s="170"/>
      <c r="H310" s="321"/>
      <c r="I310" s="226"/>
      <c r="J310" s="257"/>
      <c r="K310" s="226"/>
      <c r="L310" s="226"/>
      <c r="M310" s="322"/>
      <c r="N310" s="310" t="str">
        <f t="shared" si="26"/>
        <v/>
      </c>
      <c r="O310" s="310" t="str">
        <f t="shared" si="27"/>
        <v/>
      </c>
      <c r="P310" s="226"/>
      <c r="Q310" s="226"/>
      <c r="R310" s="238">
        <f t="shared" si="28"/>
        <v>0</v>
      </c>
      <c r="S310" s="238">
        <f t="shared" si="29"/>
        <v>0</v>
      </c>
      <c r="T310" s="320"/>
    </row>
    <row r="311" ht="28.5" customHeight="1" spans="1:20">
      <c r="A311" s="38">
        <v>304</v>
      </c>
      <c r="B311" s="170"/>
      <c r="C311" s="170"/>
      <c r="D311" s="127"/>
      <c r="E311" s="170"/>
      <c r="F311" s="170"/>
      <c r="G311" s="170"/>
      <c r="H311" s="321"/>
      <c r="I311" s="226"/>
      <c r="J311" s="257"/>
      <c r="K311" s="226"/>
      <c r="L311" s="226"/>
      <c r="M311" s="322"/>
      <c r="N311" s="310" t="str">
        <f t="shared" si="26"/>
        <v/>
      </c>
      <c r="O311" s="310" t="str">
        <f t="shared" si="27"/>
        <v/>
      </c>
      <c r="P311" s="226"/>
      <c r="Q311" s="226"/>
      <c r="R311" s="238">
        <f t="shared" si="28"/>
        <v>0</v>
      </c>
      <c r="S311" s="238">
        <f t="shared" si="29"/>
        <v>0</v>
      </c>
      <c r="T311" s="320"/>
    </row>
    <row r="312" ht="28.5" customHeight="1" spans="1:20">
      <c r="A312" s="38">
        <v>305</v>
      </c>
      <c r="B312" s="170"/>
      <c r="C312" s="170"/>
      <c r="D312" s="127"/>
      <c r="E312" s="170"/>
      <c r="F312" s="170"/>
      <c r="G312" s="170"/>
      <c r="H312" s="321"/>
      <c r="I312" s="226"/>
      <c r="J312" s="257"/>
      <c r="K312" s="226"/>
      <c r="L312" s="226"/>
      <c r="M312" s="322"/>
      <c r="N312" s="310" t="str">
        <f t="shared" si="26"/>
        <v/>
      </c>
      <c r="O312" s="310" t="str">
        <f t="shared" si="27"/>
        <v/>
      </c>
      <c r="P312" s="226"/>
      <c r="Q312" s="226"/>
      <c r="R312" s="238">
        <f t="shared" si="28"/>
        <v>0</v>
      </c>
      <c r="S312" s="238">
        <f t="shared" si="29"/>
        <v>0</v>
      </c>
      <c r="T312" s="320"/>
    </row>
    <row r="313" ht="28.5" customHeight="1" spans="1:20">
      <c r="A313" s="38">
        <v>306</v>
      </c>
      <c r="B313" s="170"/>
      <c r="C313" s="170"/>
      <c r="D313" s="127"/>
      <c r="E313" s="170"/>
      <c r="F313" s="170"/>
      <c r="G313" s="170"/>
      <c r="H313" s="321"/>
      <c r="I313" s="226"/>
      <c r="J313" s="257"/>
      <c r="K313" s="226"/>
      <c r="L313" s="226"/>
      <c r="M313" s="322"/>
      <c r="N313" s="310" t="str">
        <f t="shared" si="26"/>
        <v/>
      </c>
      <c r="O313" s="310" t="str">
        <f t="shared" si="27"/>
        <v/>
      </c>
      <c r="P313" s="226"/>
      <c r="Q313" s="226"/>
      <c r="R313" s="238">
        <f t="shared" si="28"/>
        <v>0</v>
      </c>
      <c r="S313" s="238">
        <f t="shared" si="29"/>
        <v>0</v>
      </c>
      <c r="T313" s="320"/>
    </row>
    <row r="314" ht="28.5" customHeight="1" spans="1:20">
      <c r="A314" s="38">
        <v>307</v>
      </c>
      <c r="B314" s="170"/>
      <c r="C314" s="170"/>
      <c r="D314" s="127"/>
      <c r="E314" s="170"/>
      <c r="F314" s="170"/>
      <c r="G314" s="170"/>
      <c r="H314" s="321"/>
      <c r="I314" s="226"/>
      <c r="J314" s="257"/>
      <c r="K314" s="226"/>
      <c r="L314" s="226"/>
      <c r="M314" s="322"/>
      <c r="N314" s="310" t="str">
        <f t="shared" si="26"/>
        <v/>
      </c>
      <c r="O314" s="310" t="str">
        <f t="shared" si="27"/>
        <v/>
      </c>
      <c r="P314" s="226"/>
      <c r="Q314" s="226"/>
      <c r="R314" s="238">
        <f t="shared" si="28"/>
        <v>0</v>
      </c>
      <c r="S314" s="238">
        <f t="shared" si="29"/>
        <v>0</v>
      </c>
      <c r="T314" s="320"/>
    </row>
    <row r="315" ht="28.5" customHeight="1" spans="1:20">
      <c r="A315" s="38">
        <v>308</v>
      </c>
      <c r="B315" s="170"/>
      <c r="C315" s="170"/>
      <c r="D315" s="127"/>
      <c r="E315" s="170"/>
      <c r="F315" s="170"/>
      <c r="G315" s="170"/>
      <c r="H315" s="321"/>
      <c r="I315" s="226"/>
      <c r="J315" s="257"/>
      <c r="K315" s="226"/>
      <c r="L315" s="226"/>
      <c r="M315" s="322"/>
      <c r="N315" s="310" t="str">
        <f t="shared" si="26"/>
        <v/>
      </c>
      <c r="O315" s="310" t="str">
        <f t="shared" si="27"/>
        <v/>
      </c>
      <c r="P315" s="226"/>
      <c r="Q315" s="226"/>
      <c r="R315" s="238">
        <f t="shared" si="28"/>
        <v>0</v>
      </c>
      <c r="S315" s="238">
        <f t="shared" si="29"/>
        <v>0</v>
      </c>
      <c r="T315" s="320"/>
    </row>
    <row r="316" ht="28.5" customHeight="1" spans="1:20">
      <c r="A316" s="38">
        <v>309</v>
      </c>
      <c r="B316" s="170"/>
      <c r="C316" s="170"/>
      <c r="D316" s="127"/>
      <c r="E316" s="170"/>
      <c r="F316" s="170"/>
      <c r="G316" s="170"/>
      <c r="H316" s="321"/>
      <c r="I316" s="226"/>
      <c r="J316" s="257"/>
      <c r="K316" s="226"/>
      <c r="L316" s="226"/>
      <c r="M316" s="322"/>
      <c r="N316" s="310" t="str">
        <f t="shared" si="26"/>
        <v/>
      </c>
      <c r="O316" s="310" t="str">
        <f t="shared" si="27"/>
        <v/>
      </c>
      <c r="P316" s="226"/>
      <c r="Q316" s="226"/>
      <c r="R316" s="238">
        <f t="shared" si="28"/>
        <v>0</v>
      </c>
      <c r="S316" s="238">
        <f t="shared" si="29"/>
        <v>0</v>
      </c>
      <c r="T316" s="320"/>
    </row>
    <row r="317" ht="28.5" customHeight="1" spans="1:20">
      <c r="A317" s="38">
        <v>310</v>
      </c>
      <c r="B317" s="170"/>
      <c r="C317" s="170"/>
      <c r="D317" s="127"/>
      <c r="E317" s="170"/>
      <c r="F317" s="170"/>
      <c r="G317" s="170"/>
      <c r="H317" s="321"/>
      <c r="I317" s="226"/>
      <c r="J317" s="257"/>
      <c r="K317" s="226"/>
      <c r="L317" s="226"/>
      <c r="M317" s="322"/>
      <c r="N317" s="310" t="str">
        <f t="shared" si="26"/>
        <v/>
      </c>
      <c r="O317" s="310" t="str">
        <f t="shared" si="27"/>
        <v/>
      </c>
      <c r="P317" s="226"/>
      <c r="Q317" s="226"/>
      <c r="R317" s="238">
        <f t="shared" si="28"/>
        <v>0</v>
      </c>
      <c r="S317" s="238">
        <f t="shared" si="29"/>
        <v>0</v>
      </c>
      <c r="T317" s="320"/>
    </row>
    <row r="318" ht="28.5" customHeight="1" spans="1:20">
      <c r="A318" s="38">
        <v>311</v>
      </c>
      <c r="B318" s="170"/>
      <c r="C318" s="170"/>
      <c r="D318" s="127"/>
      <c r="E318" s="170"/>
      <c r="F318" s="170"/>
      <c r="G318" s="170"/>
      <c r="H318" s="321"/>
      <c r="I318" s="226"/>
      <c r="J318" s="257"/>
      <c r="K318" s="226"/>
      <c r="L318" s="226"/>
      <c r="M318" s="322"/>
      <c r="N318" s="310" t="str">
        <f t="shared" si="26"/>
        <v/>
      </c>
      <c r="O318" s="310" t="str">
        <f t="shared" si="27"/>
        <v/>
      </c>
      <c r="P318" s="226"/>
      <c r="Q318" s="226"/>
      <c r="R318" s="238">
        <f t="shared" si="28"/>
        <v>0</v>
      </c>
      <c r="S318" s="238">
        <f t="shared" si="29"/>
        <v>0</v>
      </c>
      <c r="T318" s="320"/>
    </row>
    <row r="319" ht="28.5" customHeight="1" spans="1:20">
      <c r="A319" s="38">
        <v>312</v>
      </c>
      <c r="B319" s="170"/>
      <c r="C319" s="170"/>
      <c r="D319" s="127"/>
      <c r="E319" s="170"/>
      <c r="F319" s="170"/>
      <c r="G319" s="170"/>
      <c r="H319" s="321"/>
      <c r="I319" s="226"/>
      <c r="J319" s="257"/>
      <c r="K319" s="226"/>
      <c r="L319" s="226"/>
      <c r="M319" s="322"/>
      <c r="N319" s="310" t="str">
        <f t="shared" si="26"/>
        <v/>
      </c>
      <c r="O319" s="310" t="str">
        <f t="shared" si="27"/>
        <v/>
      </c>
      <c r="P319" s="226"/>
      <c r="Q319" s="226"/>
      <c r="R319" s="238">
        <f t="shared" si="28"/>
        <v>0</v>
      </c>
      <c r="S319" s="238">
        <f t="shared" si="29"/>
        <v>0</v>
      </c>
      <c r="T319" s="320"/>
    </row>
    <row r="320" ht="28.5" customHeight="1" spans="1:20">
      <c r="A320" s="38">
        <v>313</v>
      </c>
      <c r="B320" s="170"/>
      <c r="C320" s="170"/>
      <c r="D320" s="127"/>
      <c r="E320" s="170"/>
      <c r="F320" s="170"/>
      <c r="G320" s="170"/>
      <c r="H320" s="321"/>
      <c r="I320" s="226"/>
      <c r="J320" s="257"/>
      <c r="K320" s="226"/>
      <c r="L320" s="226"/>
      <c r="M320" s="322"/>
      <c r="N320" s="310" t="str">
        <f t="shared" si="26"/>
        <v/>
      </c>
      <c r="O320" s="310" t="str">
        <f t="shared" si="27"/>
        <v/>
      </c>
      <c r="P320" s="226"/>
      <c r="Q320" s="226"/>
      <c r="R320" s="238">
        <f t="shared" si="28"/>
        <v>0</v>
      </c>
      <c r="S320" s="238">
        <f t="shared" si="29"/>
        <v>0</v>
      </c>
      <c r="T320" s="320"/>
    </row>
    <row r="321" ht="28.5" customHeight="1" spans="1:20">
      <c r="A321" s="38">
        <v>314</v>
      </c>
      <c r="B321" s="170"/>
      <c r="C321" s="170"/>
      <c r="D321" s="127"/>
      <c r="E321" s="170"/>
      <c r="F321" s="170"/>
      <c r="G321" s="170"/>
      <c r="H321" s="321"/>
      <c r="I321" s="226"/>
      <c r="J321" s="257"/>
      <c r="K321" s="226"/>
      <c r="L321" s="226"/>
      <c r="M321" s="322"/>
      <c r="N321" s="310" t="str">
        <f t="shared" si="26"/>
        <v/>
      </c>
      <c r="O321" s="310" t="str">
        <f t="shared" si="27"/>
        <v/>
      </c>
      <c r="P321" s="226"/>
      <c r="Q321" s="226"/>
      <c r="R321" s="238">
        <f t="shared" si="28"/>
        <v>0</v>
      </c>
      <c r="S321" s="238">
        <f t="shared" si="29"/>
        <v>0</v>
      </c>
      <c r="T321" s="320"/>
    </row>
    <row r="322" ht="28.5" customHeight="1" spans="1:20">
      <c r="A322" s="38">
        <v>315</v>
      </c>
      <c r="B322" s="170"/>
      <c r="C322" s="170"/>
      <c r="D322" s="127"/>
      <c r="E322" s="170"/>
      <c r="F322" s="170"/>
      <c r="G322" s="170"/>
      <c r="H322" s="321"/>
      <c r="I322" s="226"/>
      <c r="J322" s="257"/>
      <c r="K322" s="226"/>
      <c r="L322" s="226"/>
      <c r="M322" s="322"/>
      <c r="N322" s="310" t="str">
        <f t="shared" si="26"/>
        <v/>
      </c>
      <c r="O322" s="310" t="str">
        <f t="shared" si="27"/>
        <v/>
      </c>
      <c r="P322" s="226"/>
      <c r="Q322" s="226"/>
      <c r="R322" s="238">
        <f t="shared" si="28"/>
        <v>0</v>
      </c>
      <c r="S322" s="238">
        <f t="shared" si="29"/>
        <v>0</v>
      </c>
      <c r="T322" s="320"/>
    </row>
    <row r="323" ht="28.5" customHeight="1" spans="1:20">
      <c r="A323" s="38">
        <v>316</v>
      </c>
      <c r="B323" s="170"/>
      <c r="C323" s="170"/>
      <c r="D323" s="127"/>
      <c r="E323" s="170"/>
      <c r="F323" s="170"/>
      <c r="G323" s="170"/>
      <c r="H323" s="321"/>
      <c r="I323" s="226"/>
      <c r="J323" s="257"/>
      <c r="K323" s="226"/>
      <c r="L323" s="226"/>
      <c r="M323" s="322"/>
      <c r="N323" s="310" t="str">
        <f t="shared" si="26"/>
        <v/>
      </c>
      <c r="O323" s="310" t="str">
        <f t="shared" si="27"/>
        <v/>
      </c>
      <c r="P323" s="226"/>
      <c r="Q323" s="226"/>
      <c r="R323" s="238">
        <f t="shared" si="28"/>
        <v>0</v>
      </c>
      <c r="S323" s="238">
        <f t="shared" si="29"/>
        <v>0</v>
      </c>
      <c r="T323" s="320"/>
    </row>
    <row r="324" ht="28.5" customHeight="1" spans="1:20">
      <c r="A324" s="38">
        <v>317</v>
      </c>
      <c r="B324" s="170"/>
      <c r="C324" s="170"/>
      <c r="D324" s="127"/>
      <c r="E324" s="170"/>
      <c r="F324" s="170"/>
      <c r="G324" s="170"/>
      <c r="H324" s="321"/>
      <c r="I324" s="226"/>
      <c r="J324" s="257"/>
      <c r="K324" s="226"/>
      <c r="L324" s="226"/>
      <c r="M324" s="322"/>
      <c r="N324" s="310" t="str">
        <f t="shared" si="26"/>
        <v/>
      </c>
      <c r="O324" s="310" t="str">
        <f t="shared" si="27"/>
        <v/>
      </c>
      <c r="P324" s="226"/>
      <c r="Q324" s="226"/>
      <c r="R324" s="238">
        <f t="shared" si="28"/>
        <v>0</v>
      </c>
      <c r="S324" s="238">
        <f t="shared" si="29"/>
        <v>0</v>
      </c>
      <c r="T324" s="320"/>
    </row>
    <row r="325" ht="28.5" customHeight="1" spans="1:20">
      <c r="A325" s="38">
        <v>318</v>
      </c>
      <c r="B325" s="170"/>
      <c r="C325" s="170"/>
      <c r="D325" s="127"/>
      <c r="E325" s="170"/>
      <c r="F325" s="170"/>
      <c r="G325" s="170"/>
      <c r="H325" s="321"/>
      <c r="I325" s="226"/>
      <c r="J325" s="257"/>
      <c r="K325" s="226"/>
      <c r="L325" s="226"/>
      <c r="M325" s="322"/>
      <c r="N325" s="310" t="str">
        <f t="shared" si="26"/>
        <v/>
      </c>
      <c r="O325" s="310" t="str">
        <f t="shared" si="27"/>
        <v/>
      </c>
      <c r="P325" s="226"/>
      <c r="Q325" s="226"/>
      <c r="R325" s="238">
        <f t="shared" si="28"/>
        <v>0</v>
      </c>
      <c r="S325" s="238">
        <f t="shared" si="29"/>
        <v>0</v>
      </c>
      <c r="T325" s="320"/>
    </row>
    <row r="326" ht="28.5" customHeight="1" spans="1:20">
      <c r="A326" s="38">
        <v>319</v>
      </c>
      <c r="B326" s="170"/>
      <c r="C326" s="170"/>
      <c r="D326" s="127"/>
      <c r="E326" s="170"/>
      <c r="F326" s="170"/>
      <c r="G326" s="170"/>
      <c r="H326" s="321"/>
      <c r="I326" s="226"/>
      <c r="J326" s="257"/>
      <c r="K326" s="226"/>
      <c r="L326" s="226"/>
      <c r="M326" s="322"/>
      <c r="N326" s="310" t="str">
        <f t="shared" si="26"/>
        <v/>
      </c>
      <c r="O326" s="310" t="str">
        <f t="shared" si="27"/>
        <v/>
      </c>
      <c r="P326" s="226"/>
      <c r="Q326" s="226"/>
      <c r="R326" s="238">
        <f t="shared" si="28"/>
        <v>0</v>
      </c>
      <c r="S326" s="238">
        <f t="shared" si="29"/>
        <v>0</v>
      </c>
      <c r="T326" s="320"/>
    </row>
    <row r="327" ht="28.5" customHeight="1" spans="1:20">
      <c r="A327" s="38">
        <v>320</v>
      </c>
      <c r="B327" s="170"/>
      <c r="C327" s="170"/>
      <c r="D327" s="127"/>
      <c r="E327" s="170"/>
      <c r="F327" s="170"/>
      <c r="G327" s="170"/>
      <c r="H327" s="321"/>
      <c r="I327" s="226"/>
      <c r="J327" s="257"/>
      <c r="K327" s="226"/>
      <c r="L327" s="226"/>
      <c r="M327" s="322"/>
      <c r="N327" s="310" t="str">
        <f t="shared" si="26"/>
        <v/>
      </c>
      <c r="O327" s="310" t="str">
        <f t="shared" si="27"/>
        <v/>
      </c>
      <c r="P327" s="226"/>
      <c r="Q327" s="226"/>
      <c r="R327" s="238">
        <f t="shared" si="28"/>
        <v>0</v>
      </c>
      <c r="S327" s="238">
        <f t="shared" si="29"/>
        <v>0</v>
      </c>
      <c r="T327" s="320"/>
    </row>
    <row r="328" ht="28.5" customHeight="1" spans="1:20">
      <c r="A328" s="38">
        <v>321</v>
      </c>
      <c r="B328" s="170"/>
      <c r="C328" s="170"/>
      <c r="D328" s="127"/>
      <c r="E328" s="170"/>
      <c r="F328" s="170"/>
      <c r="G328" s="170"/>
      <c r="H328" s="321"/>
      <c r="I328" s="226"/>
      <c r="J328" s="257"/>
      <c r="K328" s="226"/>
      <c r="L328" s="226"/>
      <c r="M328" s="322"/>
      <c r="N328" s="310" t="str">
        <f t="shared" si="26"/>
        <v/>
      </c>
      <c r="O328" s="310" t="str">
        <f t="shared" si="27"/>
        <v/>
      </c>
      <c r="P328" s="226"/>
      <c r="Q328" s="226"/>
      <c r="R328" s="238">
        <f t="shared" si="28"/>
        <v>0</v>
      </c>
      <c r="S328" s="238">
        <f t="shared" si="29"/>
        <v>0</v>
      </c>
      <c r="T328" s="320"/>
    </row>
    <row r="329" ht="28.5" customHeight="1" spans="1:20">
      <c r="A329" s="38">
        <v>322</v>
      </c>
      <c r="B329" s="170"/>
      <c r="C329" s="170"/>
      <c r="D329" s="127"/>
      <c r="E329" s="170"/>
      <c r="F329" s="170"/>
      <c r="G329" s="170"/>
      <c r="H329" s="321"/>
      <c r="I329" s="226"/>
      <c r="J329" s="257"/>
      <c r="K329" s="226"/>
      <c r="L329" s="226"/>
      <c r="M329" s="322"/>
      <c r="N329" s="310" t="str">
        <f t="shared" si="26"/>
        <v/>
      </c>
      <c r="O329" s="310" t="str">
        <f t="shared" si="27"/>
        <v/>
      </c>
      <c r="P329" s="226"/>
      <c r="Q329" s="226"/>
      <c r="R329" s="238">
        <f t="shared" si="28"/>
        <v>0</v>
      </c>
      <c r="S329" s="238">
        <f t="shared" si="29"/>
        <v>0</v>
      </c>
      <c r="T329" s="320"/>
    </row>
    <row r="330" ht="28.5" customHeight="1" spans="1:20">
      <c r="A330" s="38">
        <v>323</v>
      </c>
      <c r="B330" s="170"/>
      <c r="C330" s="170"/>
      <c r="D330" s="127"/>
      <c r="E330" s="170"/>
      <c r="F330" s="170"/>
      <c r="G330" s="170"/>
      <c r="H330" s="321"/>
      <c r="I330" s="226"/>
      <c r="J330" s="257"/>
      <c r="K330" s="226"/>
      <c r="L330" s="226"/>
      <c r="M330" s="322"/>
      <c r="N330" s="310" t="str">
        <f t="shared" si="26"/>
        <v/>
      </c>
      <c r="O330" s="310" t="str">
        <f t="shared" si="27"/>
        <v/>
      </c>
      <c r="P330" s="226"/>
      <c r="Q330" s="226"/>
      <c r="R330" s="238">
        <f t="shared" si="28"/>
        <v>0</v>
      </c>
      <c r="S330" s="238">
        <f t="shared" si="29"/>
        <v>0</v>
      </c>
      <c r="T330" s="320"/>
    </row>
    <row r="331" ht="28.5" customHeight="1" spans="1:20">
      <c r="A331" s="38">
        <v>324</v>
      </c>
      <c r="B331" s="170"/>
      <c r="C331" s="170"/>
      <c r="D331" s="127"/>
      <c r="E331" s="170"/>
      <c r="F331" s="170"/>
      <c r="G331" s="170"/>
      <c r="H331" s="321"/>
      <c r="I331" s="226"/>
      <c r="J331" s="257"/>
      <c r="K331" s="226"/>
      <c r="L331" s="226"/>
      <c r="M331" s="322"/>
      <c r="N331" s="310" t="str">
        <f t="shared" si="26"/>
        <v/>
      </c>
      <c r="O331" s="310" t="str">
        <f t="shared" si="27"/>
        <v/>
      </c>
      <c r="P331" s="226"/>
      <c r="Q331" s="226"/>
      <c r="R331" s="238">
        <f t="shared" si="28"/>
        <v>0</v>
      </c>
      <c r="S331" s="238">
        <f t="shared" si="29"/>
        <v>0</v>
      </c>
      <c r="T331" s="320"/>
    </row>
    <row r="332" ht="28.5" customHeight="1" spans="1:20">
      <c r="A332" s="38">
        <v>325</v>
      </c>
      <c r="B332" s="170"/>
      <c r="C332" s="170"/>
      <c r="D332" s="127"/>
      <c r="E332" s="170"/>
      <c r="F332" s="170"/>
      <c r="G332" s="170"/>
      <c r="H332" s="321"/>
      <c r="I332" s="226"/>
      <c r="J332" s="257"/>
      <c r="K332" s="226"/>
      <c r="L332" s="226"/>
      <c r="M332" s="322"/>
      <c r="N332" s="310" t="str">
        <f t="shared" si="26"/>
        <v/>
      </c>
      <c r="O332" s="310" t="str">
        <f t="shared" si="27"/>
        <v/>
      </c>
      <c r="P332" s="226"/>
      <c r="Q332" s="226"/>
      <c r="R332" s="238">
        <f t="shared" si="28"/>
        <v>0</v>
      </c>
      <c r="S332" s="238">
        <f t="shared" si="29"/>
        <v>0</v>
      </c>
      <c r="T332" s="320"/>
    </row>
    <row r="333" ht="28.5" customHeight="1" spans="1:20">
      <c r="A333" s="38">
        <v>326</v>
      </c>
      <c r="B333" s="170"/>
      <c r="C333" s="170"/>
      <c r="D333" s="127"/>
      <c r="E333" s="170"/>
      <c r="F333" s="170"/>
      <c r="G333" s="170"/>
      <c r="H333" s="321"/>
      <c r="I333" s="226"/>
      <c r="J333" s="257"/>
      <c r="K333" s="226"/>
      <c r="L333" s="226"/>
      <c r="M333" s="322"/>
      <c r="N333" s="310" t="str">
        <f t="shared" si="26"/>
        <v/>
      </c>
      <c r="O333" s="310" t="str">
        <f t="shared" si="27"/>
        <v/>
      </c>
      <c r="P333" s="226"/>
      <c r="Q333" s="226"/>
      <c r="R333" s="238">
        <f t="shared" si="28"/>
        <v>0</v>
      </c>
      <c r="S333" s="238">
        <f t="shared" si="29"/>
        <v>0</v>
      </c>
      <c r="T333" s="320"/>
    </row>
    <row r="334" ht="28.5" customHeight="1" spans="1:20">
      <c r="A334" s="38">
        <v>327</v>
      </c>
      <c r="B334" s="170"/>
      <c r="C334" s="170"/>
      <c r="D334" s="127"/>
      <c r="E334" s="170"/>
      <c r="F334" s="170"/>
      <c r="G334" s="170"/>
      <c r="H334" s="321"/>
      <c r="I334" s="226"/>
      <c r="J334" s="257"/>
      <c r="K334" s="226"/>
      <c r="L334" s="226"/>
      <c r="M334" s="322"/>
      <c r="N334" s="310" t="str">
        <f t="shared" si="26"/>
        <v/>
      </c>
      <c r="O334" s="310" t="str">
        <f t="shared" si="27"/>
        <v/>
      </c>
      <c r="P334" s="226"/>
      <c r="Q334" s="226"/>
      <c r="R334" s="238">
        <f t="shared" si="28"/>
        <v>0</v>
      </c>
      <c r="S334" s="238">
        <f t="shared" si="29"/>
        <v>0</v>
      </c>
      <c r="T334" s="320"/>
    </row>
    <row r="335" ht="28.5" customHeight="1" spans="1:20">
      <c r="A335" s="38">
        <v>328</v>
      </c>
      <c r="B335" s="170"/>
      <c r="C335" s="170"/>
      <c r="D335" s="127"/>
      <c r="E335" s="170"/>
      <c r="F335" s="170"/>
      <c r="G335" s="170"/>
      <c r="H335" s="321"/>
      <c r="I335" s="226"/>
      <c r="J335" s="257"/>
      <c r="K335" s="226"/>
      <c r="L335" s="226"/>
      <c r="M335" s="322"/>
      <c r="N335" s="310" t="str">
        <f t="shared" si="26"/>
        <v/>
      </c>
      <c r="O335" s="310" t="str">
        <f t="shared" si="27"/>
        <v/>
      </c>
      <c r="P335" s="226"/>
      <c r="Q335" s="226"/>
      <c r="R335" s="238">
        <f t="shared" si="28"/>
        <v>0</v>
      </c>
      <c r="S335" s="238">
        <f t="shared" si="29"/>
        <v>0</v>
      </c>
      <c r="T335" s="320"/>
    </row>
    <row r="336" ht="28.5" customHeight="1" spans="1:20">
      <c r="A336" s="38">
        <v>329</v>
      </c>
      <c r="B336" s="170"/>
      <c r="C336" s="170"/>
      <c r="D336" s="127"/>
      <c r="E336" s="170"/>
      <c r="F336" s="170"/>
      <c r="G336" s="170"/>
      <c r="H336" s="321"/>
      <c r="I336" s="226"/>
      <c r="J336" s="257"/>
      <c r="K336" s="226"/>
      <c r="L336" s="226"/>
      <c r="M336" s="322"/>
      <c r="N336" s="310" t="str">
        <f t="shared" si="26"/>
        <v/>
      </c>
      <c r="O336" s="310" t="str">
        <f t="shared" si="27"/>
        <v/>
      </c>
      <c r="P336" s="226"/>
      <c r="Q336" s="226"/>
      <c r="R336" s="238">
        <f t="shared" si="28"/>
        <v>0</v>
      </c>
      <c r="S336" s="238">
        <f t="shared" si="29"/>
        <v>0</v>
      </c>
      <c r="T336" s="320"/>
    </row>
    <row r="337" ht="28.5" customHeight="1" spans="1:20">
      <c r="A337" s="38">
        <v>330</v>
      </c>
      <c r="B337" s="170"/>
      <c r="C337" s="170"/>
      <c r="D337" s="127"/>
      <c r="E337" s="170"/>
      <c r="F337" s="170"/>
      <c r="G337" s="170"/>
      <c r="H337" s="321"/>
      <c r="I337" s="226"/>
      <c r="J337" s="257"/>
      <c r="K337" s="226"/>
      <c r="L337" s="226"/>
      <c r="M337" s="322"/>
      <c r="N337" s="310" t="str">
        <f t="shared" si="26"/>
        <v/>
      </c>
      <c r="O337" s="310" t="str">
        <f t="shared" si="27"/>
        <v/>
      </c>
      <c r="P337" s="226"/>
      <c r="Q337" s="226"/>
      <c r="R337" s="238">
        <f t="shared" si="28"/>
        <v>0</v>
      </c>
      <c r="S337" s="238">
        <f t="shared" si="29"/>
        <v>0</v>
      </c>
      <c r="T337" s="320"/>
    </row>
    <row r="338" ht="28.5" customHeight="1" spans="1:20">
      <c r="A338" s="38">
        <v>331</v>
      </c>
      <c r="B338" s="170"/>
      <c r="C338" s="170"/>
      <c r="D338" s="127"/>
      <c r="E338" s="170"/>
      <c r="F338" s="170"/>
      <c r="G338" s="170"/>
      <c r="H338" s="321"/>
      <c r="I338" s="226"/>
      <c r="J338" s="257"/>
      <c r="K338" s="226"/>
      <c r="L338" s="226"/>
      <c r="M338" s="322"/>
      <c r="N338" s="310" t="str">
        <f t="shared" si="26"/>
        <v/>
      </c>
      <c r="O338" s="310" t="str">
        <f t="shared" si="27"/>
        <v/>
      </c>
      <c r="P338" s="226"/>
      <c r="Q338" s="226"/>
      <c r="R338" s="238">
        <f t="shared" si="28"/>
        <v>0</v>
      </c>
      <c r="S338" s="238">
        <f t="shared" si="29"/>
        <v>0</v>
      </c>
      <c r="T338" s="320"/>
    </row>
    <row r="339" ht="28.5" customHeight="1" spans="1:20">
      <c r="A339" s="38">
        <v>332</v>
      </c>
      <c r="B339" s="170"/>
      <c r="C339" s="170"/>
      <c r="D339" s="127"/>
      <c r="E339" s="170"/>
      <c r="F339" s="170"/>
      <c r="G339" s="170"/>
      <c r="H339" s="321"/>
      <c r="I339" s="226"/>
      <c r="J339" s="257"/>
      <c r="K339" s="226"/>
      <c r="L339" s="226"/>
      <c r="M339" s="322"/>
      <c r="N339" s="310" t="str">
        <f t="shared" si="26"/>
        <v/>
      </c>
      <c r="O339" s="310" t="str">
        <f t="shared" si="27"/>
        <v/>
      </c>
      <c r="P339" s="226"/>
      <c r="Q339" s="226"/>
      <c r="R339" s="238">
        <f t="shared" si="28"/>
        <v>0</v>
      </c>
      <c r="S339" s="238">
        <f t="shared" si="29"/>
        <v>0</v>
      </c>
      <c r="T339" s="320"/>
    </row>
    <row r="340" ht="28.5" customHeight="1" spans="1:20">
      <c r="A340" s="38">
        <v>333</v>
      </c>
      <c r="B340" s="170"/>
      <c r="C340" s="170"/>
      <c r="D340" s="127"/>
      <c r="E340" s="170"/>
      <c r="F340" s="170"/>
      <c r="G340" s="170"/>
      <c r="H340" s="321"/>
      <c r="I340" s="226"/>
      <c r="J340" s="257"/>
      <c r="K340" s="226"/>
      <c r="L340" s="226"/>
      <c r="M340" s="322"/>
      <c r="N340" s="310" t="str">
        <f t="shared" si="26"/>
        <v/>
      </c>
      <c r="O340" s="310" t="str">
        <f t="shared" si="27"/>
        <v/>
      </c>
      <c r="P340" s="226"/>
      <c r="Q340" s="226"/>
      <c r="R340" s="238">
        <f t="shared" si="28"/>
        <v>0</v>
      </c>
      <c r="S340" s="238">
        <f t="shared" si="29"/>
        <v>0</v>
      </c>
      <c r="T340" s="320"/>
    </row>
    <row r="341" ht="28.5" customHeight="1" spans="1:20">
      <c r="A341" s="38">
        <v>334</v>
      </c>
      <c r="B341" s="170"/>
      <c r="C341" s="170"/>
      <c r="D341" s="127"/>
      <c r="E341" s="170"/>
      <c r="F341" s="170"/>
      <c r="G341" s="170"/>
      <c r="H341" s="321"/>
      <c r="I341" s="226"/>
      <c r="J341" s="257"/>
      <c r="K341" s="226"/>
      <c r="L341" s="226"/>
      <c r="M341" s="322"/>
      <c r="N341" s="310" t="str">
        <f t="shared" si="26"/>
        <v/>
      </c>
      <c r="O341" s="310" t="str">
        <f t="shared" si="27"/>
        <v/>
      </c>
      <c r="P341" s="226"/>
      <c r="Q341" s="226"/>
      <c r="R341" s="238">
        <f t="shared" si="28"/>
        <v>0</v>
      </c>
      <c r="S341" s="238">
        <f t="shared" si="29"/>
        <v>0</v>
      </c>
      <c r="T341" s="320"/>
    </row>
    <row r="342" ht="28.5" customHeight="1" spans="1:20">
      <c r="A342" s="38">
        <v>335</v>
      </c>
      <c r="B342" s="170"/>
      <c r="C342" s="170"/>
      <c r="D342" s="127"/>
      <c r="E342" s="170"/>
      <c r="F342" s="170"/>
      <c r="G342" s="170"/>
      <c r="H342" s="321"/>
      <c r="I342" s="226"/>
      <c r="J342" s="257"/>
      <c r="K342" s="226"/>
      <c r="L342" s="226"/>
      <c r="M342" s="322"/>
      <c r="N342" s="310" t="str">
        <f t="shared" si="26"/>
        <v/>
      </c>
      <c r="O342" s="310" t="str">
        <f t="shared" si="27"/>
        <v/>
      </c>
      <c r="P342" s="226"/>
      <c r="Q342" s="226"/>
      <c r="R342" s="238">
        <f t="shared" si="28"/>
        <v>0</v>
      </c>
      <c r="S342" s="238">
        <f t="shared" si="29"/>
        <v>0</v>
      </c>
      <c r="T342" s="320"/>
    </row>
    <row r="343" ht="28.5" customHeight="1" spans="1:20">
      <c r="A343" s="38">
        <v>336</v>
      </c>
      <c r="B343" s="170"/>
      <c r="C343" s="170"/>
      <c r="D343" s="127"/>
      <c r="E343" s="170"/>
      <c r="F343" s="170"/>
      <c r="G343" s="170"/>
      <c r="H343" s="321"/>
      <c r="I343" s="226"/>
      <c r="J343" s="257"/>
      <c r="K343" s="226"/>
      <c r="L343" s="226"/>
      <c r="M343" s="322"/>
      <c r="N343" s="310" t="str">
        <f t="shared" si="26"/>
        <v/>
      </c>
      <c r="O343" s="310" t="str">
        <f t="shared" si="27"/>
        <v/>
      </c>
      <c r="P343" s="226"/>
      <c r="Q343" s="226"/>
      <c r="R343" s="238">
        <f t="shared" si="28"/>
        <v>0</v>
      </c>
      <c r="S343" s="238">
        <f t="shared" si="29"/>
        <v>0</v>
      </c>
      <c r="T343" s="320"/>
    </row>
    <row r="344" ht="28.5" customHeight="1" spans="1:20">
      <c r="A344" s="38">
        <v>337</v>
      </c>
      <c r="B344" s="170"/>
      <c r="C344" s="170"/>
      <c r="D344" s="127"/>
      <c r="E344" s="170"/>
      <c r="F344" s="170"/>
      <c r="G344" s="170"/>
      <c r="H344" s="321"/>
      <c r="I344" s="226"/>
      <c r="J344" s="257"/>
      <c r="K344" s="226"/>
      <c r="L344" s="226"/>
      <c r="M344" s="322"/>
      <c r="N344" s="310" t="str">
        <f t="shared" si="26"/>
        <v/>
      </c>
      <c r="O344" s="310" t="str">
        <f t="shared" si="27"/>
        <v/>
      </c>
      <c r="P344" s="226"/>
      <c r="Q344" s="226"/>
      <c r="R344" s="238">
        <f t="shared" si="28"/>
        <v>0</v>
      </c>
      <c r="S344" s="238">
        <f t="shared" si="29"/>
        <v>0</v>
      </c>
      <c r="T344" s="320"/>
    </row>
    <row r="345" ht="28.5" customHeight="1" spans="1:20">
      <c r="A345" s="38">
        <v>338</v>
      </c>
      <c r="B345" s="170"/>
      <c r="C345" s="170"/>
      <c r="D345" s="127"/>
      <c r="E345" s="170"/>
      <c r="F345" s="170"/>
      <c r="G345" s="170"/>
      <c r="H345" s="321"/>
      <c r="I345" s="226"/>
      <c r="J345" s="257"/>
      <c r="K345" s="226"/>
      <c r="L345" s="226"/>
      <c r="M345" s="322"/>
      <c r="N345" s="310" t="str">
        <f t="shared" si="26"/>
        <v/>
      </c>
      <c r="O345" s="310" t="str">
        <f t="shared" si="27"/>
        <v/>
      </c>
      <c r="P345" s="226"/>
      <c r="Q345" s="226"/>
      <c r="R345" s="238">
        <f t="shared" si="28"/>
        <v>0</v>
      </c>
      <c r="S345" s="238">
        <f t="shared" si="29"/>
        <v>0</v>
      </c>
      <c r="T345" s="320"/>
    </row>
    <row r="346" ht="28.5" customHeight="1" spans="1:20">
      <c r="A346" s="38">
        <v>339</v>
      </c>
      <c r="B346" s="170"/>
      <c r="C346" s="170"/>
      <c r="D346" s="127"/>
      <c r="E346" s="170"/>
      <c r="F346" s="170"/>
      <c r="G346" s="170"/>
      <c r="H346" s="321"/>
      <c r="I346" s="226"/>
      <c r="J346" s="257"/>
      <c r="K346" s="226"/>
      <c r="L346" s="226"/>
      <c r="M346" s="322"/>
      <c r="N346" s="310" t="str">
        <f t="shared" si="26"/>
        <v/>
      </c>
      <c r="O346" s="310" t="str">
        <f t="shared" si="27"/>
        <v/>
      </c>
      <c r="P346" s="226"/>
      <c r="Q346" s="226"/>
      <c r="R346" s="238">
        <f t="shared" si="28"/>
        <v>0</v>
      </c>
      <c r="S346" s="238">
        <f t="shared" si="29"/>
        <v>0</v>
      </c>
      <c r="T346" s="320"/>
    </row>
    <row r="347" ht="28.5" customHeight="1" spans="1:20">
      <c r="A347" s="38">
        <v>340</v>
      </c>
      <c r="B347" s="170"/>
      <c r="C347" s="170"/>
      <c r="D347" s="127"/>
      <c r="E347" s="170"/>
      <c r="F347" s="170"/>
      <c r="G347" s="170"/>
      <c r="H347" s="321"/>
      <c r="I347" s="226"/>
      <c r="J347" s="257"/>
      <c r="K347" s="226"/>
      <c r="L347" s="226"/>
      <c r="M347" s="322"/>
      <c r="N347" s="310" t="str">
        <f t="shared" si="26"/>
        <v/>
      </c>
      <c r="O347" s="310" t="str">
        <f t="shared" si="27"/>
        <v/>
      </c>
      <c r="P347" s="226"/>
      <c r="Q347" s="226"/>
      <c r="R347" s="238">
        <f t="shared" si="28"/>
        <v>0</v>
      </c>
      <c r="S347" s="238">
        <f t="shared" si="29"/>
        <v>0</v>
      </c>
      <c r="T347" s="320"/>
    </row>
    <row r="348" ht="28.5" customHeight="1" spans="1:20">
      <c r="A348" s="38">
        <v>341</v>
      </c>
      <c r="B348" s="170"/>
      <c r="C348" s="170"/>
      <c r="D348" s="127"/>
      <c r="E348" s="170"/>
      <c r="F348" s="170"/>
      <c r="G348" s="170"/>
      <c r="H348" s="321"/>
      <c r="I348" s="226"/>
      <c r="J348" s="257"/>
      <c r="K348" s="226"/>
      <c r="L348" s="226"/>
      <c r="M348" s="322"/>
      <c r="N348" s="310" t="str">
        <f t="shared" si="26"/>
        <v/>
      </c>
      <c r="O348" s="310" t="str">
        <f t="shared" si="27"/>
        <v/>
      </c>
      <c r="P348" s="226"/>
      <c r="Q348" s="226"/>
      <c r="R348" s="238">
        <f t="shared" si="28"/>
        <v>0</v>
      </c>
      <c r="S348" s="238">
        <f t="shared" si="29"/>
        <v>0</v>
      </c>
      <c r="T348" s="320"/>
    </row>
    <row r="349" ht="28.5" customHeight="1" spans="1:20">
      <c r="A349" s="38">
        <v>342</v>
      </c>
      <c r="B349" s="170"/>
      <c r="C349" s="170"/>
      <c r="D349" s="127"/>
      <c r="E349" s="170"/>
      <c r="F349" s="170"/>
      <c r="G349" s="170"/>
      <c r="H349" s="321"/>
      <c r="I349" s="226"/>
      <c r="J349" s="257"/>
      <c r="K349" s="226"/>
      <c r="L349" s="226"/>
      <c r="M349" s="322"/>
      <c r="N349" s="310" t="str">
        <f t="shared" si="26"/>
        <v/>
      </c>
      <c r="O349" s="310" t="str">
        <f t="shared" si="27"/>
        <v/>
      </c>
      <c r="P349" s="226"/>
      <c r="Q349" s="226"/>
      <c r="R349" s="238">
        <f t="shared" si="28"/>
        <v>0</v>
      </c>
      <c r="S349" s="238">
        <f t="shared" si="29"/>
        <v>0</v>
      </c>
      <c r="T349" s="320"/>
    </row>
    <row r="350" ht="28.5" customHeight="1" spans="1:20">
      <c r="A350" s="38">
        <v>343</v>
      </c>
      <c r="B350" s="170"/>
      <c r="C350" s="170"/>
      <c r="D350" s="127"/>
      <c r="E350" s="170"/>
      <c r="F350" s="170"/>
      <c r="G350" s="170"/>
      <c r="H350" s="321"/>
      <c r="I350" s="226"/>
      <c r="J350" s="257"/>
      <c r="K350" s="226"/>
      <c r="L350" s="226"/>
      <c r="M350" s="322"/>
      <c r="N350" s="310" t="str">
        <f t="shared" si="26"/>
        <v/>
      </c>
      <c r="O350" s="310" t="str">
        <f t="shared" si="27"/>
        <v/>
      </c>
      <c r="P350" s="226"/>
      <c r="Q350" s="226"/>
      <c r="R350" s="238">
        <f t="shared" si="28"/>
        <v>0</v>
      </c>
      <c r="S350" s="238">
        <f t="shared" si="29"/>
        <v>0</v>
      </c>
      <c r="T350" s="320"/>
    </row>
    <row r="351" ht="28.5" customHeight="1" spans="1:20">
      <c r="A351" s="38">
        <v>344</v>
      </c>
      <c r="B351" s="170"/>
      <c r="C351" s="170"/>
      <c r="D351" s="127"/>
      <c r="E351" s="170"/>
      <c r="F351" s="170"/>
      <c r="G351" s="170"/>
      <c r="H351" s="321"/>
      <c r="I351" s="226"/>
      <c r="J351" s="257"/>
      <c r="K351" s="226"/>
      <c r="L351" s="226"/>
      <c r="M351" s="322"/>
      <c r="N351" s="310" t="str">
        <f t="shared" si="26"/>
        <v/>
      </c>
      <c r="O351" s="310" t="str">
        <f t="shared" si="27"/>
        <v/>
      </c>
      <c r="P351" s="226"/>
      <c r="Q351" s="226"/>
      <c r="R351" s="238">
        <f t="shared" si="28"/>
        <v>0</v>
      </c>
      <c r="S351" s="238">
        <f t="shared" si="29"/>
        <v>0</v>
      </c>
      <c r="T351" s="320"/>
    </row>
    <row r="352" ht="28.5" customHeight="1" spans="1:20">
      <c r="A352" s="38">
        <v>345</v>
      </c>
      <c r="B352" s="170"/>
      <c r="C352" s="170"/>
      <c r="D352" s="127"/>
      <c r="E352" s="170"/>
      <c r="F352" s="170"/>
      <c r="G352" s="170"/>
      <c r="H352" s="321"/>
      <c r="I352" s="226"/>
      <c r="J352" s="257"/>
      <c r="K352" s="226"/>
      <c r="L352" s="226"/>
      <c r="M352" s="322"/>
      <c r="N352" s="310" t="str">
        <f t="shared" si="26"/>
        <v/>
      </c>
      <c r="O352" s="310" t="str">
        <f t="shared" si="27"/>
        <v/>
      </c>
      <c r="P352" s="226"/>
      <c r="Q352" s="226"/>
      <c r="R352" s="238">
        <f t="shared" si="28"/>
        <v>0</v>
      </c>
      <c r="S352" s="238">
        <f t="shared" si="29"/>
        <v>0</v>
      </c>
      <c r="T352" s="320"/>
    </row>
    <row r="353" ht="28.5" customHeight="1" spans="1:20">
      <c r="A353" s="38">
        <v>346</v>
      </c>
      <c r="B353" s="170"/>
      <c r="C353" s="170"/>
      <c r="D353" s="127"/>
      <c r="E353" s="170"/>
      <c r="F353" s="170"/>
      <c r="G353" s="170"/>
      <c r="H353" s="321"/>
      <c r="I353" s="226"/>
      <c r="J353" s="257"/>
      <c r="K353" s="226"/>
      <c r="L353" s="226"/>
      <c r="M353" s="322"/>
      <c r="N353" s="310" t="str">
        <f t="shared" si="26"/>
        <v/>
      </c>
      <c r="O353" s="310" t="str">
        <f t="shared" si="27"/>
        <v/>
      </c>
      <c r="P353" s="226"/>
      <c r="Q353" s="226"/>
      <c r="R353" s="238">
        <f t="shared" si="28"/>
        <v>0</v>
      </c>
      <c r="S353" s="238">
        <f t="shared" si="29"/>
        <v>0</v>
      </c>
      <c r="T353" s="320"/>
    </row>
    <row r="354" ht="28.5" customHeight="1" spans="1:20">
      <c r="A354" s="38">
        <v>347</v>
      </c>
      <c r="B354" s="170"/>
      <c r="C354" s="170"/>
      <c r="D354" s="127"/>
      <c r="E354" s="170"/>
      <c r="F354" s="170"/>
      <c r="G354" s="170"/>
      <c r="H354" s="321"/>
      <c r="I354" s="226"/>
      <c r="J354" s="257"/>
      <c r="K354" s="226"/>
      <c r="L354" s="226"/>
      <c r="M354" s="322"/>
      <c r="N354" s="310" t="str">
        <f t="shared" si="26"/>
        <v/>
      </c>
      <c r="O354" s="310" t="str">
        <f t="shared" si="27"/>
        <v/>
      </c>
      <c r="P354" s="226"/>
      <c r="Q354" s="226"/>
      <c r="R354" s="238">
        <f t="shared" si="28"/>
        <v>0</v>
      </c>
      <c r="S354" s="238">
        <f t="shared" si="29"/>
        <v>0</v>
      </c>
      <c r="T354" s="320"/>
    </row>
    <row r="355" ht="28.5" customHeight="1" spans="1:20">
      <c r="A355" s="38">
        <v>348</v>
      </c>
      <c r="B355" s="170"/>
      <c r="C355" s="170"/>
      <c r="D355" s="127"/>
      <c r="E355" s="170"/>
      <c r="F355" s="170"/>
      <c r="G355" s="170"/>
      <c r="H355" s="321"/>
      <c r="I355" s="226"/>
      <c r="J355" s="257"/>
      <c r="K355" s="226"/>
      <c r="L355" s="226"/>
      <c r="M355" s="322"/>
      <c r="N355" s="310" t="str">
        <f t="shared" si="26"/>
        <v/>
      </c>
      <c r="O355" s="310" t="str">
        <f t="shared" si="27"/>
        <v/>
      </c>
      <c r="P355" s="226"/>
      <c r="Q355" s="226"/>
      <c r="R355" s="238">
        <f t="shared" si="28"/>
        <v>0</v>
      </c>
      <c r="S355" s="238">
        <f t="shared" si="29"/>
        <v>0</v>
      </c>
      <c r="T355" s="320"/>
    </row>
    <row r="356" ht="28.5" customHeight="1" spans="1:20">
      <c r="A356" s="38">
        <v>349</v>
      </c>
      <c r="B356" s="170"/>
      <c r="C356" s="170"/>
      <c r="D356" s="127"/>
      <c r="E356" s="170"/>
      <c r="F356" s="170"/>
      <c r="G356" s="170"/>
      <c r="H356" s="321"/>
      <c r="I356" s="226"/>
      <c r="J356" s="257"/>
      <c r="K356" s="226"/>
      <c r="L356" s="226"/>
      <c r="M356" s="322"/>
      <c r="N356" s="310" t="str">
        <f t="shared" si="26"/>
        <v/>
      </c>
      <c r="O356" s="310" t="str">
        <f t="shared" si="27"/>
        <v/>
      </c>
      <c r="P356" s="226"/>
      <c r="Q356" s="226"/>
      <c r="R356" s="238">
        <f t="shared" si="28"/>
        <v>0</v>
      </c>
      <c r="S356" s="238">
        <f t="shared" si="29"/>
        <v>0</v>
      </c>
      <c r="T356" s="320"/>
    </row>
    <row r="357" ht="28.5" customHeight="1" spans="1:20">
      <c r="A357" s="38">
        <v>350</v>
      </c>
      <c r="B357" s="170"/>
      <c r="C357" s="170"/>
      <c r="D357" s="127"/>
      <c r="E357" s="170"/>
      <c r="F357" s="170"/>
      <c r="G357" s="170"/>
      <c r="H357" s="321"/>
      <c r="I357" s="226"/>
      <c r="J357" s="257"/>
      <c r="K357" s="226"/>
      <c r="L357" s="226"/>
      <c r="M357" s="322"/>
      <c r="N357" s="310" t="str">
        <f t="shared" si="26"/>
        <v/>
      </c>
      <c r="O357" s="310" t="str">
        <f t="shared" si="27"/>
        <v/>
      </c>
      <c r="P357" s="226"/>
      <c r="Q357" s="226"/>
      <c r="R357" s="238">
        <f t="shared" si="28"/>
        <v>0</v>
      </c>
      <c r="S357" s="238">
        <f t="shared" si="29"/>
        <v>0</v>
      </c>
      <c r="T357" s="320"/>
    </row>
    <row r="358" ht="28.5" customHeight="1" spans="1:20">
      <c r="A358" s="38">
        <v>351</v>
      </c>
      <c r="B358" s="170"/>
      <c r="C358" s="170"/>
      <c r="D358" s="127"/>
      <c r="E358" s="170"/>
      <c r="F358" s="170"/>
      <c r="G358" s="170"/>
      <c r="H358" s="321"/>
      <c r="I358" s="226"/>
      <c r="J358" s="257"/>
      <c r="K358" s="226"/>
      <c r="L358" s="226"/>
      <c r="M358" s="322"/>
      <c r="N358" s="310" t="str">
        <f t="shared" si="26"/>
        <v/>
      </c>
      <c r="O358" s="310" t="str">
        <f t="shared" si="27"/>
        <v/>
      </c>
      <c r="P358" s="226"/>
      <c r="Q358" s="226"/>
      <c r="R358" s="238">
        <f t="shared" si="28"/>
        <v>0</v>
      </c>
      <c r="S358" s="238">
        <f t="shared" si="29"/>
        <v>0</v>
      </c>
      <c r="T358" s="320"/>
    </row>
    <row r="359" ht="28.5" customHeight="1" spans="1:20">
      <c r="A359" s="38">
        <v>352</v>
      </c>
      <c r="B359" s="170"/>
      <c r="C359" s="170"/>
      <c r="D359" s="127"/>
      <c r="E359" s="170"/>
      <c r="F359" s="170"/>
      <c r="G359" s="170"/>
      <c r="H359" s="321"/>
      <c r="I359" s="226"/>
      <c r="J359" s="257"/>
      <c r="K359" s="226"/>
      <c r="L359" s="226"/>
      <c r="M359" s="322"/>
      <c r="N359" s="310" t="str">
        <f t="shared" si="26"/>
        <v/>
      </c>
      <c r="O359" s="310" t="str">
        <f t="shared" si="27"/>
        <v/>
      </c>
      <c r="P359" s="226"/>
      <c r="Q359" s="226"/>
      <c r="R359" s="238">
        <f t="shared" si="28"/>
        <v>0</v>
      </c>
      <c r="S359" s="238">
        <f t="shared" si="29"/>
        <v>0</v>
      </c>
      <c r="T359" s="320"/>
    </row>
    <row r="360" ht="28.5" customHeight="1" spans="1:20">
      <c r="A360" s="38">
        <v>353</v>
      </c>
      <c r="B360" s="170"/>
      <c r="C360" s="170"/>
      <c r="D360" s="127"/>
      <c r="E360" s="170"/>
      <c r="F360" s="170"/>
      <c r="G360" s="170"/>
      <c r="H360" s="321"/>
      <c r="I360" s="226"/>
      <c r="J360" s="257"/>
      <c r="K360" s="226"/>
      <c r="L360" s="226"/>
      <c r="M360" s="322"/>
      <c r="N360" s="310" t="str">
        <f t="shared" si="26"/>
        <v/>
      </c>
      <c r="O360" s="310" t="str">
        <f t="shared" si="27"/>
        <v/>
      </c>
      <c r="P360" s="226"/>
      <c r="Q360" s="226"/>
      <c r="R360" s="238">
        <f t="shared" si="28"/>
        <v>0</v>
      </c>
      <c r="S360" s="238">
        <f t="shared" si="29"/>
        <v>0</v>
      </c>
      <c r="T360" s="320"/>
    </row>
    <row r="361" ht="28.5" customHeight="1" spans="1:20">
      <c r="A361" s="38">
        <v>354</v>
      </c>
      <c r="B361" s="170"/>
      <c r="C361" s="170"/>
      <c r="D361" s="127"/>
      <c r="E361" s="170"/>
      <c r="F361" s="170"/>
      <c r="G361" s="170"/>
      <c r="H361" s="321"/>
      <c r="I361" s="226"/>
      <c r="J361" s="257"/>
      <c r="K361" s="226"/>
      <c r="L361" s="226"/>
      <c r="M361" s="322"/>
      <c r="N361" s="310" t="str">
        <f t="shared" si="26"/>
        <v/>
      </c>
      <c r="O361" s="310" t="str">
        <f t="shared" si="27"/>
        <v/>
      </c>
      <c r="P361" s="226"/>
      <c r="Q361" s="226"/>
      <c r="R361" s="238">
        <f t="shared" si="28"/>
        <v>0</v>
      </c>
      <c r="S361" s="238">
        <f t="shared" si="29"/>
        <v>0</v>
      </c>
      <c r="T361" s="320"/>
    </row>
    <row r="362" ht="28.5" customHeight="1" spans="1:20">
      <c r="A362" s="38">
        <v>355</v>
      </c>
      <c r="B362" s="170"/>
      <c r="C362" s="170"/>
      <c r="D362" s="127"/>
      <c r="E362" s="170"/>
      <c r="F362" s="170"/>
      <c r="G362" s="170"/>
      <c r="H362" s="321"/>
      <c r="I362" s="226"/>
      <c r="J362" s="257"/>
      <c r="K362" s="226"/>
      <c r="L362" s="226"/>
      <c r="M362" s="322"/>
      <c r="N362" s="310" t="str">
        <f t="shared" si="26"/>
        <v/>
      </c>
      <c r="O362" s="310" t="str">
        <f t="shared" si="27"/>
        <v/>
      </c>
      <c r="P362" s="226"/>
      <c r="Q362" s="226"/>
      <c r="R362" s="238">
        <f t="shared" si="28"/>
        <v>0</v>
      </c>
      <c r="S362" s="238">
        <f t="shared" si="29"/>
        <v>0</v>
      </c>
      <c r="T362" s="320"/>
    </row>
    <row r="363" ht="28.5" customHeight="1" spans="1:20">
      <c r="A363" s="38">
        <v>356</v>
      </c>
      <c r="B363" s="170"/>
      <c r="C363" s="170"/>
      <c r="D363" s="127"/>
      <c r="E363" s="170"/>
      <c r="F363" s="170"/>
      <c r="G363" s="170"/>
      <c r="H363" s="321"/>
      <c r="I363" s="226"/>
      <c r="J363" s="257"/>
      <c r="K363" s="226"/>
      <c r="L363" s="226"/>
      <c r="M363" s="322"/>
      <c r="N363" s="310" t="str">
        <f t="shared" ref="N363:N426" si="30">IFERROR(L363/K363,"")</f>
        <v/>
      </c>
      <c r="O363" s="310" t="str">
        <f t="shared" ref="O363:O426" si="31">IFERROR(M363/L363,"")</f>
        <v/>
      </c>
      <c r="P363" s="226"/>
      <c r="Q363" s="226"/>
      <c r="R363" s="238">
        <f t="shared" ref="R363:R426" si="32">P363*(K363-L363)+Q363*(L363-M363)</f>
        <v>0</v>
      </c>
      <c r="S363" s="238">
        <f t="shared" ref="S363:S426" si="33">I363*K363-R363</f>
        <v>0</v>
      </c>
      <c r="T363" s="320"/>
    </row>
    <row r="364" ht="28.5" customHeight="1" spans="1:20">
      <c r="A364" s="38">
        <v>357</v>
      </c>
      <c r="B364" s="170"/>
      <c r="C364" s="170"/>
      <c r="D364" s="127"/>
      <c r="E364" s="170"/>
      <c r="F364" s="170"/>
      <c r="G364" s="170"/>
      <c r="H364" s="321"/>
      <c r="I364" s="226"/>
      <c r="J364" s="257"/>
      <c r="K364" s="226"/>
      <c r="L364" s="226"/>
      <c r="M364" s="322"/>
      <c r="N364" s="310" t="str">
        <f t="shared" si="30"/>
        <v/>
      </c>
      <c r="O364" s="310" t="str">
        <f t="shared" si="31"/>
        <v/>
      </c>
      <c r="P364" s="226"/>
      <c r="Q364" s="226"/>
      <c r="R364" s="238">
        <f t="shared" si="32"/>
        <v>0</v>
      </c>
      <c r="S364" s="238">
        <f t="shared" si="33"/>
        <v>0</v>
      </c>
      <c r="T364" s="320"/>
    </row>
    <row r="365" ht="28.5" customHeight="1" spans="1:20">
      <c r="A365" s="38">
        <v>358</v>
      </c>
      <c r="B365" s="170"/>
      <c r="C365" s="170"/>
      <c r="D365" s="127"/>
      <c r="E365" s="170"/>
      <c r="F365" s="170"/>
      <c r="G365" s="170"/>
      <c r="H365" s="321"/>
      <c r="I365" s="226"/>
      <c r="J365" s="257"/>
      <c r="K365" s="226"/>
      <c r="L365" s="226"/>
      <c r="M365" s="322"/>
      <c r="N365" s="310" t="str">
        <f t="shared" si="30"/>
        <v/>
      </c>
      <c r="O365" s="310" t="str">
        <f t="shared" si="31"/>
        <v/>
      </c>
      <c r="P365" s="226"/>
      <c r="Q365" s="226"/>
      <c r="R365" s="238">
        <f t="shared" si="32"/>
        <v>0</v>
      </c>
      <c r="S365" s="238">
        <f t="shared" si="33"/>
        <v>0</v>
      </c>
      <c r="T365" s="320"/>
    </row>
    <row r="366" ht="28.5" customHeight="1" spans="1:20">
      <c r="A366" s="38">
        <v>359</v>
      </c>
      <c r="B366" s="170"/>
      <c r="C366" s="170"/>
      <c r="D366" s="127"/>
      <c r="E366" s="170"/>
      <c r="F366" s="170"/>
      <c r="G366" s="170"/>
      <c r="H366" s="321"/>
      <c r="I366" s="226"/>
      <c r="J366" s="257"/>
      <c r="K366" s="226"/>
      <c r="L366" s="226"/>
      <c r="M366" s="322"/>
      <c r="N366" s="310" t="str">
        <f t="shared" si="30"/>
        <v/>
      </c>
      <c r="O366" s="310" t="str">
        <f t="shared" si="31"/>
        <v/>
      </c>
      <c r="P366" s="226"/>
      <c r="Q366" s="226"/>
      <c r="R366" s="238">
        <f t="shared" si="32"/>
        <v>0</v>
      </c>
      <c r="S366" s="238">
        <f t="shared" si="33"/>
        <v>0</v>
      </c>
      <c r="T366" s="320"/>
    </row>
    <row r="367" ht="28.5" customHeight="1" spans="1:20">
      <c r="A367" s="38">
        <v>360</v>
      </c>
      <c r="B367" s="170"/>
      <c r="C367" s="170"/>
      <c r="D367" s="127"/>
      <c r="E367" s="170"/>
      <c r="F367" s="170"/>
      <c r="G367" s="170"/>
      <c r="H367" s="321"/>
      <c r="I367" s="226"/>
      <c r="J367" s="257"/>
      <c r="K367" s="226"/>
      <c r="L367" s="226"/>
      <c r="M367" s="322"/>
      <c r="N367" s="310" t="str">
        <f t="shared" si="30"/>
        <v/>
      </c>
      <c r="O367" s="310" t="str">
        <f t="shared" si="31"/>
        <v/>
      </c>
      <c r="P367" s="226"/>
      <c r="Q367" s="226"/>
      <c r="R367" s="238">
        <f t="shared" si="32"/>
        <v>0</v>
      </c>
      <c r="S367" s="238">
        <f t="shared" si="33"/>
        <v>0</v>
      </c>
      <c r="T367" s="320"/>
    </row>
    <row r="368" ht="28.5" customHeight="1" spans="1:20">
      <c r="A368" s="38">
        <v>361</v>
      </c>
      <c r="B368" s="170"/>
      <c r="C368" s="170"/>
      <c r="D368" s="127"/>
      <c r="E368" s="170"/>
      <c r="F368" s="170"/>
      <c r="G368" s="170"/>
      <c r="H368" s="321"/>
      <c r="I368" s="226"/>
      <c r="J368" s="257"/>
      <c r="K368" s="226"/>
      <c r="L368" s="226"/>
      <c r="M368" s="322"/>
      <c r="N368" s="310" t="str">
        <f t="shared" si="30"/>
        <v/>
      </c>
      <c r="O368" s="310" t="str">
        <f t="shared" si="31"/>
        <v/>
      </c>
      <c r="P368" s="226"/>
      <c r="Q368" s="226"/>
      <c r="R368" s="238">
        <f t="shared" si="32"/>
        <v>0</v>
      </c>
      <c r="S368" s="238">
        <f t="shared" si="33"/>
        <v>0</v>
      </c>
      <c r="T368" s="320"/>
    </row>
    <row r="369" ht="28.5" customHeight="1" spans="1:20">
      <c r="A369" s="38">
        <v>362</v>
      </c>
      <c r="B369" s="170"/>
      <c r="C369" s="170"/>
      <c r="D369" s="127"/>
      <c r="E369" s="170"/>
      <c r="F369" s="170"/>
      <c r="G369" s="170"/>
      <c r="H369" s="321"/>
      <c r="I369" s="226"/>
      <c r="J369" s="257"/>
      <c r="K369" s="226"/>
      <c r="L369" s="226"/>
      <c r="M369" s="322"/>
      <c r="N369" s="310" t="str">
        <f t="shared" si="30"/>
        <v/>
      </c>
      <c r="O369" s="310" t="str">
        <f t="shared" si="31"/>
        <v/>
      </c>
      <c r="P369" s="226"/>
      <c r="Q369" s="226"/>
      <c r="R369" s="238">
        <f t="shared" si="32"/>
        <v>0</v>
      </c>
      <c r="S369" s="238">
        <f t="shared" si="33"/>
        <v>0</v>
      </c>
      <c r="T369" s="320"/>
    </row>
    <row r="370" ht="28.5" customHeight="1" spans="1:20">
      <c r="A370" s="38">
        <v>363</v>
      </c>
      <c r="B370" s="170"/>
      <c r="C370" s="170"/>
      <c r="D370" s="127"/>
      <c r="E370" s="170"/>
      <c r="F370" s="170"/>
      <c r="G370" s="170"/>
      <c r="H370" s="321"/>
      <c r="I370" s="226"/>
      <c r="J370" s="257"/>
      <c r="K370" s="226"/>
      <c r="L370" s="226"/>
      <c r="M370" s="322"/>
      <c r="N370" s="310" t="str">
        <f t="shared" si="30"/>
        <v/>
      </c>
      <c r="O370" s="310" t="str">
        <f t="shared" si="31"/>
        <v/>
      </c>
      <c r="P370" s="226"/>
      <c r="Q370" s="226"/>
      <c r="R370" s="238">
        <f t="shared" si="32"/>
        <v>0</v>
      </c>
      <c r="S370" s="238">
        <f t="shared" si="33"/>
        <v>0</v>
      </c>
      <c r="T370" s="320"/>
    </row>
    <row r="371" ht="28.5" customHeight="1" spans="1:20">
      <c r="A371" s="38">
        <v>364</v>
      </c>
      <c r="B371" s="170"/>
      <c r="C371" s="170"/>
      <c r="D371" s="127"/>
      <c r="E371" s="170"/>
      <c r="F371" s="170"/>
      <c r="G371" s="170"/>
      <c r="H371" s="321"/>
      <c r="I371" s="226"/>
      <c r="J371" s="257"/>
      <c r="K371" s="226"/>
      <c r="L371" s="226"/>
      <c r="M371" s="322"/>
      <c r="N371" s="310" t="str">
        <f t="shared" si="30"/>
        <v/>
      </c>
      <c r="O371" s="310" t="str">
        <f t="shared" si="31"/>
        <v/>
      </c>
      <c r="P371" s="226"/>
      <c r="Q371" s="226"/>
      <c r="R371" s="238">
        <f t="shared" si="32"/>
        <v>0</v>
      </c>
      <c r="S371" s="238">
        <f t="shared" si="33"/>
        <v>0</v>
      </c>
      <c r="T371" s="320"/>
    </row>
    <row r="372" ht="28.5" customHeight="1" spans="1:20">
      <c r="A372" s="38">
        <v>365</v>
      </c>
      <c r="B372" s="170"/>
      <c r="C372" s="170"/>
      <c r="D372" s="127"/>
      <c r="E372" s="170"/>
      <c r="F372" s="170"/>
      <c r="G372" s="170"/>
      <c r="H372" s="321"/>
      <c r="I372" s="226"/>
      <c r="J372" s="257"/>
      <c r="K372" s="226"/>
      <c r="L372" s="226"/>
      <c r="M372" s="322"/>
      <c r="N372" s="310" t="str">
        <f t="shared" si="30"/>
        <v/>
      </c>
      <c r="O372" s="310" t="str">
        <f t="shared" si="31"/>
        <v/>
      </c>
      <c r="P372" s="226"/>
      <c r="Q372" s="226"/>
      <c r="R372" s="238">
        <f t="shared" si="32"/>
        <v>0</v>
      </c>
      <c r="S372" s="238">
        <f t="shared" si="33"/>
        <v>0</v>
      </c>
      <c r="T372" s="320"/>
    </row>
    <row r="373" ht="28.5" customHeight="1" spans="1:20">
      <c r="A373" s="38">
        <v>366</v>
      </c>
      <c r="B373" s="170"/>
      <c r="C373" s="170"/>
      <c r="D373" s="127"/>
      <c r="E373" s="170"/>
      <c r="F373" s="170"/>
      <c r="G373" s="170"/>
      <c r="H373" s="321"/>
      <c r="I373" s="226"/>
      <c r="J373" s="257"/>
      <c r="K373" s="226"/>
      <c r="L373" s="226"/>
      <c r="M373" s="322"/>
      <c r="N373" s="310" t="str">
        <f t="shared" si="30"/>
        <v/>
      </c>
      <c r="O373" s="310" t="str">
        <f t="shared" si="31"/>
        <v/>
      </c>
      <c r="P373" s="226"/>
      <c r="Q373" s="226"/>
      <c r="R373" s="238">
        <f t="shared" si="32"/>
        <v>0</v>
      </c>
      <c r="S373" s="238">
        <f t="shared" si="33"/>
        <v>0</v>
      </c>
      <c r="T373" s="320"/>
    </row>
    <row r="374" ht="28.5" customHeight="1" spans="1:20">
      <c r="A374" s="38">
        <v>367</v>
      </c>
      <c r="B374" s="170"/>
      <c r="C374" s="170"/>
      <c r="D374" s="127"/>
      <c r="E374" s="170"/>
      <c r="F374" s="170"/>
      <c r="G374" s="170"/>
      <c r="H374" s="321"/>
      <c r="I374" s="226"/>
      <c r="J374" s="257"/>
      <c r="K374" s="226"/>
      <c r="L374" s="226"/>
      <c r="M374" s="322"/>
      <c r="N374" s="310" t="str">
        <f t="shared" si="30"/>
        <v/>
      </c>
      <c r="O374" s="310" t="str">
        <f t="shared" si="31"/>
        <v/>
      </c>
      <c r="P374" s="226"/>
      <c r="Q374" s="226"/>
      <c r="R374" s="238">
        <f t="shared" si="32"/>
        <v>0</v>
      </c>
      <c r="S374" s="238">
        <f t="shared" si="33"/>
        <v>0</v>
      </c>
      <c r="T374" s="320"/>
    </row>
    <row r="375" ht="28.5" customHeight="1" spans="1:20">
      <c r="A375" s="38">
        <v>368</v>
      </c>
      <c r="B375" s="170"/>
      <c r="C375" s="170"/>
      <c r="D375" s="127"/>
      <c r="E375" s="170"/>
      <c r="F375" s="170"/>
      <c r="G375" s="170"/>
      <c r="H375" s="321"/>
      <c r="I375" s="226"/>
      <c r="J375" s="257"/>
      <c r="K375" s="226"/>
      <c r="L375" s="226"/>
      <c r="M375" s="322"/>
      <c r="N375" s="310" t="str">
        <f t="shared" si="30"/>
        <v/>
      </c>
      <c r="O375" s="310" t="str">
        <f t="shared" si="31"/>
        <v/>
      </c>
      <c r="P375" s="226"/>
      <c r="Q375" s="226"/>
      <c r="R375" s="238">
        <f t="shared" si="32"/>
        <v>0</v>
      </c>
      <c r="S375" s="238">
        <f t="shared" si="33"/>
        <v>0</v>
      </c>
      <c r="T375" s="320"/>
    </row>
    <row r="376" ht="28.5" customHeight="1" spans="1:20">
      <c r="A376" s="38">
        <v>369</v>
      </c>
      <c r="B376" s="170"/>
      <c r="C376" s="170"/>
      <c r="D376" s="127"/>
      <c r="E376" s="170"/>
      <c r="F376" s="170"/>
      <c r="G376" s="170"/>
      <c r="H376" s="321"/>
      <c r="I376" s="226"/>
      <c r="J376" s="257"/>
      <c r="K376" s="226"/>
      <c r="L376" s="226"/>
      <c r="M376" s="322"/>
      <c r="N376" s="310" t="str">
        <f t="shared" si="30"/>
        <v/>
      </c>
      <c r="O376" s="310" t="str">
        <f t="shared" si="31"/>
        <v/>
      </c>
      <c r="P376" s="226"/>
      <c r="Q376" s="226"/>
      <c r="R376" s="238">
        <f t="shared" si="32"/>
        <v>0</v>
      </c>
      <c r="S376" s="238">
        <f t="shared" si="33"/>
        <v>0</v>
      </c>
      <c r="T376" s="320"/>
    </row>
    <row r="377" ht="28.5" customHeight="1" spans="1:20">
      <c r="A377" s="38">
        <v>370</v>
      </c>
      <c r="B377" s="170"/>
      <c r="C377" s="170"/>
      <c r="D377" s="127"/>
      <c r="E377" s="170"/>
      <c r="F377" s="170"/>
      <c r="G377" s="170"/>
      <c r="H377" s="321"/>
      <c r="I377" s="226"/>
      <c r="J377" s="257"/>
      <c r="K377" s="226"/>
      <c r="L377" s="226"/>
      <c r="M377" s="322"/>
      <c r="N377" s="310" t="str">
        <f t="shared" si="30"/>
        <v/>
      </c>
      <c r="O377" s="310" t="str">
        <f t="shared" si="31"/>
        <v/>
      </c>
      <c r="P377" s="226"/>
      <c r="Q377" s="226"/>
      <c r="R377" s="238">
        <f t="shared" si="32"/>
        <v>0</v>
      </c>
      <c r="S377" s="238">
        <f t="shared" si="33"/>
        <v>0</v>
      </c>
      <c r="T377" s="320"/>
    </row>
    <row r="378" ht="28.5" customHeight="1" spans="1:20">
      <c r="A378" s="38">
        <v>371</v>
      </c>
      <c r="B378" s="170"/>
      <c r="C378" s="170"/>
      <c r="D378" s="127"/>
      <c r="E378" s="170"/>
      <c r="F378" s="170"/>
      <c r="G378" s="170"/>
      <c r="H378" s="321"/>
      <c r="I378" s="226"/>
      <c r="J378" s="257"/>
      <c r="K378" s="226"/>
      <c r="L378" s="226"/>
      <c r="M378" s="322"/>
      <c r="N378" s="310" t="str">
        <f t="shared" si="30"/>
        <v/>
      </c>
      <c r="O378" s="310" t="str">
        <f t="shared" si="31"/>
        <v/>
      </c>
      <c r="P378" s="226"/>
      <c r="Q378" s="226"/>
      <c r="R378" s="238">
        <f t="shared" si="32"/>
        <v>0</v>
      </c>
      <c r="S378" s="238">
        <f t="shared" si="33"/>
        <v>0</v>
      </c>
      <c r="T378" s="320"/>
    </row>
    <row r="379" ht="28.5" customHeight="1" spans="1:20">
      <c r="A379" s="38">
        <v>372</v>
      </c>
      <c r="B379" s="170"/>
      <c r="C379" s="170"/>
      <c r="D379" s="127"/>
      <c r="E379" s="170"/>
      <c r="F379" s="170"/>
      <c r="G379" s="170"/>
      <c r="H379" s="321"/>
      <c r="I379" s="226"/>
      <c r="J379" s="257"/>
      <c r="K379" s="226"/>
      <c r="L379" s="226"/>
      <c r="M379" s="322"/>
      <c r="N379" s="310" t="str">
        <f t="shared" si="30"/>
        <v/>
      </c>
      <c r="O379" s="310" t="str">
        <f t="shared" si="31"/>
        <v/>
      </c>
      <c r="P379" s="226"/>
      <c r="Q379" s="226"/>
      <c r="R379" s="238">
        <f t="shared" si="32"/>
        <v>0</v>
      </c>
      <c r="S379" s="238">
        <f t="shared" si="33"/>
        <v>0</v>
      </c>
      <c r="T379" s="320"/>
    </row>
    <row r="380" ht="28.5" customHeight="1" spans="1:20">
      <c r="A380" s="38">
        <v>373</v>
      </c>
      <c r="B380" s="170"/>
      <c r="C380" s="170"/>
      <c r="D380" s="127"/>
      <c r="E380" s="170"/>
      <c r="F380" s="170"/>
      <c r="G380" s="170"/>
      <c r="H380" s="321"/>
      <c r="I380" s="226"/>
      <c r="J380" s="257"/>
      <c r="K380" s="226"/>
      <c r="L380" s="226"/>
      <c r="M380" s="322"/>
      <c r="N380" s="310" t="str">
        <f t="shared" si="30"/>
        <v/>
      </c>
      <c r="O380" s="310" t="str">
        <f t="shared" si="31"/>
        <v/>
      </c>
      <c r="P380" s="226"/>
      <c r="Q380" s="226"/>
      <c r="R380" s="238">
        <f t="shared" si="32"/>
        <v>0</v>
      </c>
      <c r="S380" s="238">
        <f t="shared" si="33"/>
        <v>0</v>
      </c>
      <c r="T380" s="320"/>
    </row>
    <row r="381" ht="28.5" customHeight="1" spans="1:20">
      <c r="A381" s="38">
        <v>374</v>
      </c>
      <c r="B381" s="170"/>
      <c r="C381" s="170"/>
      <c r="D381" s="127"/>
      <c r="E381" s="170"/>
      <c r="F381" s="170"/>
      <c r="G381" s="170"/>
      <c r="H381" s="321"/>
      <c r="I381" s="226"/>
      <c r="J381" s="257"/>
      <c r="K381" s="226"/>
      <c r="L381" s="226"/>
      <c r="M381" s="322"/>
      <c r="N381" s="310" t="str">
        <f t="shared" si="30"/>
        <v/>
      </c>
      <c r="O381" s="310" t="str">
        <f t="shared" si="31"/>
        <v/>
      </c>
      <c r="P381" s="226"/>
      <c r="Q381" s="226"/>
      <c r="R381" s="238">
        <f t="shared" si="32"/>
        <v>0</v>
      </c>
      <c r="S381" s="238">
        <f t="shared" si="33"/>
        <v>0</v>
      </c>
      <c r="T381" s="320"/>
    </row>
    <row r="382" ht="28.5" customHeight="1" spans="1:20">
      <c r="A382" s="38">
        <v>375</v>
      </c>
      <c r="B382" s="170"/>
      <c r="C382" s="170"/>
      <c r="D382" s="127"/>
      <c r="E382" s="170"/>
      <c r="F382" s="170"/>
      <c r="G382" s="170"/>
      <c r="H382" s="321"/>
      <c r="I382" s="226"/>
      <c r="J382" s="257"/>
      <c r="K382" s="226"/>
      <c r="L382" s="226"/>
      <c r="M382" s="322"/>
      <c r="N382" s="310" t="str">
        <f t="shared" si="30"/>
        <v/>
      </c>
      <c r="O382" s="310" t="str">
        <f t="shared" si="31"/>
        <v/>
      </c>
      <c r="P382" s="226"/>
      <c r="Q382" s="226"/>
      <c r="R382" s="238">
        <f t="shared" si="32"/>
        <v>0</v>
      </c>
      <c r="S382" s="238">
        <f t="shared" si="33"/>
        <v>0</v>
      </c>
      <c r="T382" s="320"/>
    </row>
    <row r="383" ht="28.5" customHeight="1" spans="1:20">
      <c r="A383" s="38">
        <v>376</v>
      </c>
      <c r="B383" s="170"/>
      <c r="C383" s="170"/>
      <c r="D383" s="127"/>
      <c r="E383" s="170"/>
      <c r="F383" s="170"/>
      <c r="G383" s="170"/>
      <c r="H383" s="321"/>
      <c r="I383" s="226"/>
      <c r="J383" s="257"/>
      <c r="K383" s="226"/>
      <c r="L383" s="226"/>
      <c r="M383" s="322"/>
      <c r="N383" s="310" t="str">
        <f t="shared" si="30"/>
        <v/>
      </c>
      <c r="O383" s="310" t="str">
        <f t="shared" si="31"/>
        <v/>
      </c>
      <c r="P383" s="226"/>
      <c r="Q383" s="226"/>
      <c r="R383" s="238">
        <f t="shared" si="32"/>
        <v>0</v>
      </c>
      <c r="S383" s="238">
        <f t="shared" si="33"/>
        <v>0</v>
      </c>
      <c r="T383" s="320"/>
    </row>
    <row r="384" ht="28.5" customHeight="1" spans="1:20">
      <c r="A384" s="38">
        <v>377</v>
      </c>
      <c r="B384" s="170"/>
      <c r="C384" s="170"/>
      <c r="D384" s="127"/>
      <c r="E384" s="170"/>
      <c r="F384" s="170"/>
      <c r="G384" s="170"/>
      <c r="H384" s="321"/>
      <c r="I384" s="226"/>
      <c r="J384" s="257"/>
      <c r="K384" s="226"/>
      <c r="L384" s="226"/>
      <c r="M384" s="322"/>
      <c r="N384" s="310" t="str">
        <f t="shared" si="30"/>
        <v/>
      </c>
      <c r="O384" s="310" t="str">
        <f t="shared" si="31"/>
        <v/>
      </c>
      <c r="P384" s="226"/>
      <c r="Q384" s="226"/>
      <c r="R384" s="238">
        <f t="shared" si="32"/>
        <v>0</v>
      </c>
      <c r="S384" s="238">
        <f t="shared" si="33"/>
        <v>0</v>
      </c>
      <c r="T384" s="320"/>
    </row>
    <row r="385" ht="28.5" customHeight="1" spans="1:20">
      <c r="A385" s="38">
        <v>378</v>
      </c>
      <c r="B385" s="170"/>
      <c r="C385" s="170"/>
      <c r="D385" s="127"/>
      <c r="E385" s="170"/>
      <c r="F385" s="170"/>
      <c r="G385" s="170"/>
      <c r="H385" s="321"/>
      <c r="I385" s="226"/>
      <c r="J385" s="257"/>
      <c r="K385" s="226"/>
      <c r="L385" s="226"/>
      <c r="M385" s="322"/>
      <c r="N385" s="310" t="str">
        <f t="shared" si="30"/>
        <v/>
      </c>
      <c r="O385" s="310" t="str">
        <f t="shared" si="31"/>
        <v/>
      </c>
      <c r="P385" s="226"/>
      <c r="Q385" s="226"/>
      <c r="R385" s="238">
        <f t="shared" si="32"/>
        <v>0</v>
      </c>
      <c r="S385" s="238">
        <f t="shared" si="33"/>
        <v>0</v>
      </c>
      <c r="T385" s="320"/>
    </row>
    <row r="386" ht="28.5" customHeight="1" spans="1:20">
      <c r="A386" s="38">
        <v>379</v>
      </c>
      <c r="B386" s="170"/>
      <c r="C386" s="170"/>
      <c r="D386" s="127"/>
      <c r="E386" s="170"/>
      <c r="F386" s="170"/>
      <c r="G386" s="170"/>
      <c r="H386" s="321"/>
      <c r="I386" s="226"/>
      <c r="J386" s="257"/>
      <c r="K386" s="226"/>
      <c r="L386" s="226"/>
      <c r="M386" s="322"/>
      <c r="N386" s="310" t="str">
        <f t="shared" si="30"/>
        <v/>
      </c>
      <c r="O386" s="310" t="str">
        <f t="shared" si="31"/>
        <v/>
      </c>
      <c r="P386" s="226"/>
      <c r="Q386" s="226"/>
      <c r="R386" s="238">
        <f t="shared" si="32"/>
        <v>0</v>
      </c>
      <c r="S386" s="238">
        <f t="shared" si="33"/>
        <v>0</v>
      </c>
      <c r="T386" s="320"/>
    </row>
    <row r="387" ht="28.5" customHeight="1" spans="1:20">
      <c r="A387" s="38">
        <v>380</v>
      </c>
      <c r="B387" s="170"/>
      <c r="C387" s="170"/>
      <c r="D387" s="127"/>
      <c r="E387" s="170"/>
      <c r="F387" s="170"/>
      <c r="G387" s="170"/>
      <c r="H387" s="321"/>
      <c r="I387" s="226"/>
      <c r="J387" s="257"/>
      <c r="K387" s="226"/>
      <c r="L387" s="226"/>
      <c r="M387" s="322"/>
      <c r="N387" s="310" t="str">
        <f t="shared" si="30"/>
        <v/>
      </c>
      <c r="O387" s="310" t="str">
        <f t="shared" si="31"/>
        <v/>
      </c>
      <c r="P387" s="226"/>
      <c r="Q387" s="226"/>
      <c r="R387" s="238">
        <f t="shared" si="32"/>
        <v>0</v>
      </c>
      <c r="S387" s="238">
        <f t="shared" si="33"/>
        <v>0</v>
      </c>
      <c r="T387" s="320"/>
    </row>
    <row r="388" ht="28.5" customHeight="1" spans="1:20">
      <c r="A388" s="38">
        <v>381</v>
      </c>
      <c r="B388" s="170"/>
      <c r="C388" s="170"/>
      <c r="D388" s="127"/>
      <c r="E388" s="170"/>
      <c r="F388" s="170"/>
      <c r="G388" s="170"/>
      <c r="H388" s="321"/>
      <c r="I388" s="226"/>
      <c r="J388" s="257"/>
      <c r="K388" s="226"/>
      <c r="L388" s="226"/>
      <c r="M388" s="322"/>
      <c r="N388" s="310" t="str">
        <f t="shared" si="30"/>
        <v/>
      </c>
      <c r="O388" s="310" t="str">
        <f t="shared" si="31"/>
        <v/>
      </c>
      <c r="P388" s="226"/>
      <c r="Q388" s="226"/>
      <c r="R388" s="238">
        <f t="shared" si="32"/>
        <v>0</v>
      </c>
      <c r="S388" s="238">
        <f t="shared" si="33"/>
        <v>0</v>
      </c>
      <c r="T388" s="320"/>
    </row>
    <row r="389" ht="28.5" customHeight="1" spans="1:20">
      <c r="A389" s="38">
        <v>382</v>
      </c>
      <c r="B389" s="170"/>
      <c r="C389" s="170"/>
      <c r="D389" s="127"/>
      <c r="E389" s="170"/>
      <c r="F389" s="170"/>
      <c r="G389" s="170"/>
      <c r="H389" s="321"/>
      <c r="I389" s="226"/>
      <c r="J389" s="257"/>
      <c r="K389" s="226"/>
      <c r="L389" s="226"/>
      <c r="M389" s="322"/>
      <c r="N389" s="310" t="str">
        <f t="shared" si="30"/>
        <v/>
      </c>
      <c r="O389" s="310" t="str">
        <f t="shared" si="31"/>
        <v/>
      </c>
      <c r="P389" s="226"/>
      <c r="Q389" s="226"/>
      <c r="R389" s="238">
        <f t="shared" si="32"/>
        <v>0</v>
      </c>
      <c r="S389" s="238">
        <f t="shared" si="33"/>
        <v>0</v>
      </c>
      <c r="T389" s="320"/>
    </row>
    <row r="390" ht="28.5" customHeight="1" spans="1:20">
      <c r="A390" s="38">
        <v>383</v>
      </c>
      <c r="B390" s="170"/>
      <c r="C390" s="170"/>
      <c r="D390" s="127"/>
      <c r="E390" s="170"/>
      <c r="F390" s="170"/>
      <c r="G390" s="170"/>
      <c r="H390" s="321"/>
      <c r="I390" s="226"/>
      <c r="J390" s="257"/>
      <c r="K390" s="226"/>
      <c r="L390" s="226"/>
      <c r="M390" s="322"/>
      <c r="N390" s="310" t="str">
        <f t="shared" si="30"/>
        <v/>
      </c>
      <c r="O390" s="310" t="str">
        <f t="shared" si="31"/>
        <v/>
      </c>
      <c r="P390" s="226"/>
      <c r="Q390" s="226"/>
      <c r="R390" s="238">
        <f t="shared" si="32"/>
        <v>0</v>
      </c>
      <c r="S390" s="238">
        <f t="shared" si="33"/>
        <v>0</v>
      </c>
      <c r="T390" s="320"/>
    </row>
    <row r="391" ht="28.5" customHeight="1" spans="1:20">
      <c r="A391" s="38">
        <v>384</v>
      </c>
      <c r="B391" s="170"/>
      <c r="C391" s="170"/>
      <c r="D391" s="127"/>
      <c r="E391" s="170"/>
      <c r="F391" s="170"/>
      <c r="G391" s="170"/>
      <c r="H391" s="321"/>
      <c r="I391" s="226"/>
      <c r="J391" s="257"/>
      <c r="K391" s="226"/>
      <c r="L391" s="226"/>
      <c r="M391" s="322"/>
      <c r="N391" s="310" t="str">
        <f t="shared" si="30"/>
        <v/>
      </c>
      <c r="O391" s="310" t="str">
        <f t="shared" si="31"/>
        <v/>
      </c>
      <c r="P391" s="226"/>
      <c r="Q391" s="226"/>
      <c r="R391" s="238">
        <f t="shared" si="32"/>
        <v>0</v>
      </c>
      <c r="S391" s="238">
        <f t="shared" si="33"/>
        <v>0</v>
      </c>
      <c r="T391" s="320"/>
    </row>
    <row r="392" ht="28.5" customHeight="1" spans="1:20">
      <c r="A392" s="38">
        <v>385</v>
      </c>
      <c r="B392" s="170"/>
      <c r="C392" s="170"/>
      <c r="D392" s="127"/>
      <c r="E392" s="170"/>
      <c r="F392" s="170"/>
      <c r="G392" s="170"/>
      <c r="H392" s="321"/>
      <c r="I392" s="226"/>
      <c r="J392" s="257"/>
      <c r="K392" s="226"/>
      <c r="L392" s="226"/>
      <c r="M392" s="322"/>
      <c r="N392" s="310" t="str">
        <f t="shared" si="30"/>
        <v/>
      </c>
      <c r="O392" s="310" t="str">
        <f t="shared" si="31"/>
        <v/>
      </c>
      <c r="P392" s="226"/>
      <c r="Q392" s="226"/>
      <c r="R392" s="238">
        <f t="shared" si="32"/>
        <v>0</v>
      </c>
      <c r="S392" s="238">
        <f t="shared" si="33"/>
        <v>0</v>
      </c>
      <c r="T392" s="320"/>
    </row>
    <row r="393" ht="28.5" customHeight="1" spans="1:20">
      <c r="A393" s="38">
        <v>386</v>
      </c>
      <c r="B393" s="170"/>
      <c r="C393" s="170"/>
      <c r="D393" s="127"/>
      <c r="E393" s="170"/>
      <c r="F393" s="170"/>
      <c r="G393" s="170"/>
      <c r="H393" s="321"/>
      <c r="I393" s="226"/>
      <c r="J393" s="257"/>
      <c r="K393" s="226"/>
      <c r="L393" s="226"/>
      <c r="M393" s="322"/>
      <c r="N393" s="310" t="str">
        <f t="shared" si="30"/>
        <v/>
      </c>
      <c r="O393" s="310" t="str">
        <f t="shared" si="31"/>
        <v/>
      </c>
      <c r="P393" s="226"/>
      <c r="Q393" s="226"/>
      <c r="R393" s="238">
        <f t="shared" si="32"/>
        <v>0</v>
      </c>
      <c r="S393" s="238">
        <f t="shared" si="33"/>
        <v>0</v>
      </c>
      <c r="T393" s="320"/>
    </row>
    <row r="394" ht="28.5" customHeight="1" spans="1:20">
      <c r="A394" s="38">
        <v>387</v>
      </c>
      <c r="B394" s="170"/>
      <c r="C394" s="170"/>
      <c r="D394" s="127"/>
      <c r="E394" s="170"/>
      <c r="F394" s="170"/>
      <c r="G394" s="170"/>
      <c r="H394" s="321"/>
      <c r="I394" s="226"/>
      <c r="J394" s="257"/>
      <c r="K394" s="226"/>
      <c r="L394" s="226"/>
      <c r="M394" s="322"/>
      <c r="N394" s="310" t="str">
        <f t="shared" si="30"/>
        <v/>
      </c>
      <c r="O394" s="310" t="str">
        <f t="shared" si="31"/>
        <v/>
      </c>
      <c r="P394" s="226"/>
      <c r="Q394" s="226"/>
      <c r="R394" s="238">
        <f t="shared" si="32"/>
        <v>0</v>
      </c>
      <c r="S394" s="238">
        <f t="shared" si="33"/>
        <v>0</v>
      </c>
      <c r="T394" s="320"/>
    </row>
    <row r="395" ht="28.5" customHeight="1" spans="1:20">
      <c r="A395" s="38">
        <v>388</v>
      </c>
      <c r="B395" s="170"/>
      <c r="C395" s="170"/>
      <c r="D395" s="127"/>
      <c r="E395" s="170"/>
      <c r="F395" s="170"/>
      <c r="G395" s="170"/>
      <c r="H395" s="321"/>
      <c r="I395" s="226"/>
      <c r="J395" s="257"/>
      <c r="K395" s="226"/>
      <c r="L395" s="226"/>
      <c r="M395" s="322"/>
      <c r="N395" s="310" t="str">
        <f t="shared" si="30"/>
        <v/>
      </c>
      <c r="O395" s="310" t="str">
        <f t="shared" si="31"/>
        <v/>
      </c>
      <c r="P395" s="226"/>
      <c r="Q395" s="226"/>
      <c r="R395" s="238">
        <f t="shared" si="32"/>
        <v>0</v>
      </c>
      <c r="S395" s="238">
        <f t="shared" si="33"/>
        <v>0</v>
      </c>
      <c r="T395" s="320"/>
    </row>
    <row r="396" ht="28.5" customHeight="1" spans="1:20">
      <c r="A396" s="38">
        <v>389</v>
      </c>
      <c r="B396" s="170"/>
      <c r="C396" s="170"/>
      <c r="D396" s="127"/>
      <c r="E396" s="170"/>
      <c r="F396" s="170"/>
      <c r="G396" s="170"/>
      <c r="H396" s="321"/>
      <c r="I396" s="226"/>
      <c r="J396" s="257"/>
      <c r="K396" s="226"/>
      <c r="L396" s="226"/>
      <c r="M396" s="322"/>
      <c r="N396" s="310" t="str">
        <f t="shared" si="30"/>
        <v/>
      </c>
      <c r="O396" s="310" t="str">
        <f t="shared" si="31"/>
        <v/>
      </c>
      <c r="P396" s="226"/>
      <c r="Q396" s="226"/>
      <c r="R396" s="238">
        <f t="shared" si="32"/>
        <v>0</v>
      </c>
      <c r="S396" s="238">
        <f t="shared" si="33"/>
        <v>0</v>
      </c>
      <c r="T396" s="320"/>
    </row>
    <row r="397" ht="28.5" customHeight="1" spans="1:20">
      <c r="A397" s="38">
        <v>390</v>
      </c>
      <c r="B397" s="170"/>
      <c r="C397" s="170"/>
      <c r="D397" s="127"/>
      <c r="E397" s="170"/>
      <c r="F397" s="170"/>
      <c r="G397" s="170"/>
      <c r="H397" s="321"/>
      <c r="I397" s="226"/>
      <c r="J397" s="257"/>
      <c r="K397" s="226"/>
      <c r="L397" s="226"/>
      <c r="M397" s="322"/>
      <c r="N397" s="310" t="str">
        <f t="shared" si="30"/>
        <v/>
      </c>
      <c r="O397" s="310" t="str">
        <f t="shared" si="31"/>
        <v/>
      </c>
      <c r="P397" s="226"/>
      <c r="Q397" s="226"/>
      <c r="R397" s="238">
        <f t="shared" si="32"/>
        <v>0</v>
      </c>
      <c r="S397" s="238">
        <f t="shared" si="33"/>
        <v>0</v>
      </c>
      <c r="T397" s="320"/>
    </row>
    <row r="398" ht="28.5" customHeight="1" spans="1:20">
      <c r="A398" s="38">
        <v>391</v>
      </c>
      <c r="B398" s="170"/>
      <c r="C398" s="170"/>
      <c r="D398" s="127"/>
      <c r="E398" s="170"/>
      <c r="F398" s="170"/>
      <c r="G398" s="170"/>
      <c r="H398" s="321"/>
      <c r="I398" s="226"/>
      <c r="J398" s="257"/>
      <c r="K398" s="226"/>
      <c r="L398" s="226"/>
      <c r="M398" s="322"/>
      <c r="N398" s="310" t="str">
        <f t="shared" si="30"/>
        <v/>
      </c>
      <c r="O398" s="310" t="str">
        <f t="shared" si="31"/>
        <v/>
      </c>
      <c r="P398" s="226"/>
      <c r="Q398" s="226"/>
      <c r="R398" s="238">
        <f t="shared" si="32"/>
        <v>0</v>
      </c>
      <c r="S398" s="238">
        <f t="shared" si="33"/>
        <v>0</v>
      </c>
      <c r="T398" s="320"/>
    </row>
    <row r="399" ht="28.5" customHeight="1" spans="1:20">
      <c r="A399" s="38">
        <v>392</v>
      </c>
      <c r="B399" s="170"/>
      <c r="C399" s="170"/>
      <c r="D399" s="127"/>
      <c r="E399" s="170"/>
      <c r="F399" s="170"/>
      <c r="G399" s="170"/>
      <c r="H399" s="321"/>
      <c r="I399" s="226"/>
      <c r="J399" s="257"/>
      <c r="K399" s="226"/>
      <c r="L399" s="226"/>
      <c r="M399" s="322"/>
      <c r="N399" s="310" t="str">
        <f t="shared" si="30"/>
        <v/>
      </c>
      <c r="O399" s="310" t="str">
        <f t="shared" si="31"/>
        <v/>
      </c>
      <c r="P399" s="226"/>
      <c r="Q399" s="226"/>
      <c r="R399" s="238">
        <f t="shared" si="32"/>
        <v>0</v>
      </c>
      <c r="S399" s="238">
        <f t="shared" si="33"/>
        <v>0</v>
      </c>
      <c r="T399" s="320"/>
    </row>
    <row r="400" ht="28.5" customHeight="1" spans="1:20">
      <c r="A400" s="38">
        <v>393</v>
      </c>
      <c r="B400" s="170"/>
      <c r="C400" s="170"/>
      <c r="D400" s="127"/>
      <c r="E400" s="170"/>
      <c r="F400" s="170"/>
      <c r="G400" s="170"/>
      <c r="H400" s="321"/>
      <c r="I400" s="226"/>
      <c r="J400" s="257"/>
      <c r="K400" s="226"/>
      <c r="L400" s="226"/>
      <c r="M400" s="322"/>
      <c r="N400" s="310" t="str">
        <f t="shared" si="30"/>
        <v/>
      </c>
      <c r="O400" s="310" t="str">
        <f t="shared" si="31"/>
        <v/>
      </c>
      <c r="P400" s="226"/>
      <c r="Q400" s="226"/>
      <c r="R400" s="238">
        <f t="shared" si="32"/>
        <v>0</v>
      </c>
      <c r="S400" s="238">
        <f t="shared" si="33"/>
        <v>0</v>
      </c>
      <c r="T400" s="320"/>
    </row>
    <row r="401" ht="28.5" customHeight="1" spans="1:20">
      <c r="A401" s="38">
        <v>394</v>
      </c>
      <c r="B401" s="170"/>
      <c r="C401" s="170"/>
      <c r="D401" s="127"/>
      <c r="E401" s="170"/>
      <c r="F401" s="170"/>
      <c r="G401" s="170"/>
      <c r="H401" s="321"/>
      <c r="I401" s="226"/>
      <c r="J401" s="257"/>
      <c r="K401" s="226"/>
      <c r="L401" s="226"/>
      <c r="M401" s="322"/>
      <c r="N401" s="310" t="str">
        <f t="shared" si="30"/>
        <v/>
      </c>
      <c r="O401" s="310" t="str">
        <f t="shared" si="31"/>
        <v/>
      </c>
      <c r="P401" s="226"/>
      <c r="Q401" s="226"/>
      <c r="R401" s="238">
        <f t="shared" si="32"/>
        <v>0</v>
      </c>
      <c r="S401" s="238">
        <f t="shared" si="33"/>
        <v>0</v>
      </c>
      <c r="T401" s="320"/>
    </row>
    <row r="402" ht="28.5" customHeight="1" spans="1:20">
      <c r="A402" s="38">
        <v>395</v>
      </c>
      <c r="B402" s="170"/>
      <c r="C402" s="170"/>
      <c r="D402" s="127"/>
      <c r="E402" s="170"/>
      <c r="F402" s="170"/>
      <c r="G402" s="170"/>
      <c r="H402" s="321"/>
      <c r="I402" s="226"/>
      <c r="J402" s="257"/>
      <c r="K402" s="226"/>
      <c r="L402" s="226"/>
      <c r="M402" s="322"/>
      <c r="N402" s="310" t="str">
        <f t="shared" si="30"/>
        <v/>
      </c>
      <c r="O402" s="310" t="str">
        <f t="shared" si="31"/>
        <v/>
      </c>
      <c r="P402" s="226"/>
      <c r="Q402" s="226"/>
      <c r="R402" s="238">
        <f t="shared" si="32"/>
        <v>0</v>
      </c>
      <c r="S402" s="238">
        <f t="shared" si="33"/>
        <v>0</v>
      </c>
      <c r="T402" s="320"/>
    </row>
    <row r="403" ht="28.5" customHeight="1" spans="1:20">
      <c r="A403" s="38">
        <v>396</v>
      </c>
      <c r="B403" s="170"/>
      <c r="C403" s="170"/>
      <c r="D403" s="127"/>
      <c r="E403" s="170"/>
      <c r="F403" s="170"/>
      <c r="G403" s="170"/>
      <c r="H403" s="321"/>
      <c r="I403" s="226"/>
      <c r="J403" s="257"/>
      <c r="K403" s="226"/>
      <c r="L403" s="226"/>
      <c r="M403" s="322"/>
      <c r="N403" s="310" t="str">
        <f t="shared" si="30"/>
        <v/>
      </c>
      <c r="O403" s="310" t="str">
        <f t="shared" si="31"/>
        <v/>
      </c>
      <c r="P403" s="226"/>
      <c r="Q403" s="226"/>
      <c r="R403" s="238">
        <f t="shared" si="32"/>
        <v>0</v>
      </c>
      <c r="S403" s="238">
        <f t="shared" si="33"/>
        <v>0</v>
      </c>
      <c r="T403" s="320"/>
    </row>
    <row r="404" ht="28.5" customHeight="1" spans="1:20">
      <c r="A404" s="38">
        <v>397</v>
      </c>
      <c r="B404" s="170"/>
      <c r="C404" s="170"/>
      <c r="D404" s="127"/>
      <c r="E404" s="170"/>
      <c r="F404" s="170"/>
      <c r="G404" s="170"/>
      <c r="H404" s="321"/>
      <c r="I404" s="226"/>
      <c r="J404" s="257"/>
      <c r="K404" s="226"/>
      <c r="L404" s="226"/>
      <c r="M404" s="322"/>
      <c r="N404" s="310" t="str">
        <f t="shared" si="30"/>
        <v/>
      </c>
      <c r="O404" s="310" t="str">
        <f t="shared" si="31"/>
        <v/>
      </c>
      <c r="P404" s="226"/>
      <c r="Q404" s="226"/>
      <c r="R404" s="238">
        <f t="shared" si="32"/>
        <v>0</v>
      </c>
      <c r="S404" s="238">
        <f t="shared" si="33"/>
        <v>0</v>
      </c>
      <c r="T404" s="320"/>
    </row>
    <row r="405" ht="28.5" customHeight="1" spans="1:20">
      <c r="A405" s="38">
        <v>398</v>
      </c>
      <c r="B405" s="170"/>
      <c r="C405" s="170"/>
      <c r="D405" s="127"/>
      <c r="E405" s="170"/>
      <c r="F405" s="170"/>
      <c r="G405" s="170"/>
      <c r="H405" s="321"/>
      <c r="I405" s="226"/>
      <c r="J405" s="257"/>
      <c r="K405" s="226"/>
      <c r="L405" s="226"/>
      <c r="M405" s="322"/>
      <c r="N405" s="310" t="str">
        <f t="shared" si="30"/>
        <v/>
      </c>
      <c r="O405" s="310" t="str">
        <f t="shared" si="31"/>
        <v/>
      </c>
      <c r="P405" s="226"/>
      <c r="Q405" s="226"/>
      <c r="R405" s="238">
        <f t="shared" si="32"/>
        <v>0</v>
      </c>
      <c r="S405" s="238">
        <f t="shared" si="33"/>
        <v>0</v>
      </c>
      <c r="T405" s="320"/>
    </row>
    <row r="406" ht="28.5" customHeight="1" spans="1:20">
      <c r="A406" s="38">
        <v>399</v>
      </c>
      <c r="B406" s="170"/>
      <c r="C406" s="170"/>
      <c r="D406" s="127"/>
      <c r="E406" s="170"/>
      <c r="F406" s="170"/>
      <c r="G406" s="170"/>
      <c r="H406" s="321"/>
      <c r="I406" s="226"/>
      <c r="J406" s="257"/>
      <c r="K406" s="226"/>
      <c r="L406" s="226"/>
      <c r="M406" s="322"/>
      <c r="N406" s="310" t="str">
        <f t="shared" si="30"/>
        <v/>
      </c>
      <c r="O406" s="310" t="str">
        <f t="shared" si="31"/>
        <v/>
      </c>
      <c r="P406" s="226"/>
      <c r="Q406" s="226"/>
      <c r="R406" s="238">
        <f t="shared" si="32"/>
        <v>0</v>
      </c>
      <c r="S406" s="238">
        <f t="shared" si="33"/>
        <v>0</v>
      </c>
      <c r="T406" s="320"/>
    </row>
    <row r="407" ht="28.5" customHeight="1" spans="1:20">
      <c r="A407" s="38">
        <v>400</v>
      </c>
      <c r="B407" s="170"/>
      <c r="C407" s="170"/>
      <c r="D407" s="127"/>
      <c r="E407" s="170"/>
      <c r="F407" s="170"/>
      <c r="G407" s="170"/>
      <c r="H407" s="321"/>
      <c r="I407" s="226"/>
      <c r="J407" s="257"/>
      <c r="K407" s="226"/>
      <c r="L407" s="226"/>
      <c r="M407" s="322"/>
      <c r="N407" s="310" t="str">
        <f t="shared" si="30"/>
        <v/>
      </c>
      <c r="O407" s="310" t="str">
        <f t="shared" si="31"/>
        <v/>
      </c>
      <c r="P407" s="226"/>
      <c r="Q407" s="226"/>
      <c r="R407" s="238">
        <f t="shared" si="32"/>
        <v>0</v>
      </c>
      <c r="S407" s="238">
        <f t="shared" si="33"/>
        <v>0</v>
      </c>
      <c r="T407" s="320"/>
    </row>
    <row r="408" ht="28.5" customHeight="1" spans="1:20">
      <c r="A408" s="38">
        <v>401</v>
      </c>
      <c r="B408" s="170"/>
      <c r="C408" s="170"/>
      <c r="D408" s="127"/>
      <c r="E408" s="170"/>
      <c r="F408" s="170"/>
      <c r="G408" s="170"/>
      <c r="H408" s="321"/>
      <c r="I408" s="226"/>
      <c r="J408" s="257"/>
      <c r="K408" s="226"/>
      <c r="L408" s="226"/>
      <c r="M408" s="322"/>
      <c r="N408" s="310" t="str">
        <f t="shared" si="30"/>
        <v/>
      </c>
      <c r="O408" s="310" t="str">
        <f t="shared" si="31"/>
        <v/>
      </c>
      <c r="P408" s="226"/>
      <c r="Q408" s="226"/>
      <c r="R408" s="238">
        <f t="shared" si="32"/>
        <v>0</v>
      </c>
      <c r="S408" s="238">
        <f t="shared" si="33"/>
        <v>0</v>
      </c>
      <c r="T408" s="320"/>
    </row>
    <row r="409" ht="28.5" customHeight="1" spans="1:20">
      <c r="A409" s="38">
        <v>402</v>
      </c>
      <c r="B409" s="170"/>
      <c r="C409" s="170"/>
      <c r="D409" s="127"/>
      <c r="E409" s="170"/>
      <c r="F409" s="170"/>
      <c r="G409" s="170"/>
      <c r="H409" s="321"/>
      <c r="I409" s="226"/>
      <c r="J409" s="257"/>
      <c r="K409" s="226"/>
      <c r="L409" s="226"/>
      <c r="M409" s="322"/>
      <c r="N409" s="310" t="str">
        <f t="shared" si="30"/>
        <v/>
      </c>
      <c r="O409" s="310" t="str">
        <f t="shared" si="31"/>
        <v/>
      </c>
      <c r="P409" s="226"/>
      <c r="Q409" s="226"/>
      <c r="R409" s="238">
        <f t="shared" si="32"/>
        <v>0</v>
      </c>
      <c r="S409" s="238">
        <f t="shared" si="33"/>
        <v>0</v>
      </c>
      <c r="T409" s="320"/>
    </row>
    <row r="410" ht="28.5" customHeight="1" spans="1:20">
      <c r="A410" s="38">
        <v>403</v>
      </c>
      <c r="B410" s="170"/>
      <c r="C410" s="170"/>
      <c r="D410" s="127"/>
      <c r="E410" s="170"/>
      <c r="F410" s="170"/>
      <c r="G410" s="170"/>
      <c r="H410" s="321"/>
      <c r="I410" s="226"/>
      <c r="J410" s="257"/>
      <c r="K410" s="226"/>
      <c r="L410" s="226"/>
      <c r="M410" s="322"/>
      <c r="N410" s="310" t="str">
        <f t="shared" si="30"/>
        <v/>
      </c>
      <c r="O410" s="310" t="str">
        <f t="shared" si="31"/>
        <v/>
      </c>
      <c r="P410" s="226"/>
      <c r="Q410" s="226"/>
      <c r="R410" s="238">
        <f t="shared" si="32"/>
        <v>0</v>
      </c>
      <c r="S410" s="238">
        <f t="shared" si="33"/>
        <v>0</v>
      </c>
      <c r="T410" s="320"/>
    </row>
    <row r="411" ht="28.5" customHeight="1" spans="1:20">
      <c r="A411" s="38">
        <v>404</v>
      </c>
      <c r="B411" s="170"/>
      <c r="C411" s="170"/>
      <c r="D411" s="127"/>
      <c r="E411" s="170"/>
      <c r="F411" s="170"/>
      <c r="G411" s="170"/>
      <c r="H411" s="321"/>
      <c r="I411" s="226"/>
      <c r="J411" s="257"/>
      <c r="K411" s="226"/>
      <c r="L411" s="226"/>
      <c r="M411" s="322"/>
      <c r="N411" s="310" t="str">
        <f t="shared" si="30"/>
        <v/>
      </c>
      <c r="O411" s="310" t="str">
        <f t="shared" si="31"/>
        <v/>
      </c>
      <c r="P411" s="226"/>
      <c r="Q411" s="226"/>
      <c r="R411" s="238">
        <f t="shared" si="32"/>
        <v>0</v>
      </c>
      <c r="S411" s="238">
        <f t="shared" si="33"/>
        <v>0</v>
      </c>
      <c r="T411" s="320"/>
    </row>
    <row r="412" ht="28.5" customHeight="1" spans="1:20">
      <c r="A412" s="38">
        <v>405</v>
      </c>
      <c r="B412" s="170"/>
      <c r="C412" s="170"/>
      <c r="D412" s="127"/>
      <c r="E412" s="170"/>
      <c r="F412" s="170"/>
      <c r="G412" s="170"/>
      <c r="H412" s="321"/>
      <c r="I412" s="226"/>
      <c r="J412" s="257"/>
      <c r="K412" s="226"/>
      <c r="L412" s="226"/>
      <c r="M412" s="322"/>
      <c r="N412" s="310" t="str">
        <f t="shared" si="30"/>
        <v/>
      </c>
      <c r="O412" s="310" t="str">
        <f t="shared" si="31"/>
        <v/>
      </c>
      <c r="P412" s="226"/>
      <c r="Q412" s="226"/>
      <c r="R412" s="238">
        <f t="shared" si="32"/>
        <v>0</v>
      </c>
      <c r="S412" s="238">
        <f t="shared" si="33"/>
        <v>0</v>
      </c>
      <c r="T412" s="320"/>
    </row>
    <row r="413" ht="28.5" customHeight="1" spans="1:20">
      <c r="A413" s="38">
        <v>406</v>
      </c>
      <c r="B413" s="170"/>
      <c r="C413" s="170"/>
      <c r="D413" s="127"/>
      <c r="E413" s="170"/>
      <c r="F413" s="170"/>
      <c r="G413" s="170"/>
      <c r="H413" s="321"/>
      <c r="I413" s="226"/>
      <c r="J413" s="257"/>
      <c r="K413" s="226"/>
      <c r="L413" s="226"/>
      <c r="M413" s="322"/>
      <c r="N413" s="310" t="str">
        <f t="shared" si="30"/>
        <v/>
      </c>
      <c r="O413" s="310" t="str">
        <f t="shared" si="31"/>
        <v/>
      </c>
      <c r="P413" s="226"/>
      <c r="Q413" s="226"/>
      <c r="R413" s="238">
        <f t="shared" si="32"/>
        <v>0</v>
      </c>
      <c r="S413" s="238">
        <f t="shared" si="33"/>
        <v>0</v>
      </c>
      <c r="T413" s="320"/>
    </row>
    <row r="414" ht="28.5" customHeight="1" spans="1:20">
      <c r="A414" s="38">
        <v>407</v>
      </c>
      <c r="B414" s="170"/>
      <c r="C414" s="170"/>
      <c r="D414" s="127"/>
      <c r="E414" s="170"/>
      <c r="F414" s="170"/>
      <c r="G414" s="170"/>
      <c r="H414" s="321"/>
      <c r="I414" s="226"/>
      <c r="J414" s="257"/>
      <c r="K414" s="226"/>
      <c r="L414" s="226"/>
      <c r="M414" s="322"/>
      <c r="N414" s="310" t="str">
        <f t="shared" si="30"/>
        <v/>
      </c>
      <c r="O414" s="310" t="str">
        <f t="shared" si="31"/>
        <v/>
      </c>
      <c r="P414" s="226"/>
      <c r="Q414" s="226"/>
      <c r="R414" s="238">
        <f t="shared" si="32"/>
        <v>0</v>
      </c>
      <c r="S414" s="238">
        <f t="shared" si="33"/>
        <v>0</v>
      </c>
      <c r="T414" s="320"/>
    </row>
    <row r="415" ht="28.5" customHeight="1" spans="1:20">
      <c r="A415" s="38">
        <v>408</v>
      </c>
      <c r="B415" s="170"/>
      <c r="C415" s="170"/>
      <c r="D415" s="127"/>
      <c r="E415" s="170"/>
      <c r="F415" s="170"/>
      <c r="G415" s="170"/>
      <c r="H415" s="321"/>
      <c r="I415" s="226"/>
      <c r="J415" s="257"/>
      <c r="K415" s="226"/>
      <c r="L415" s="226"/>
      <c r="M415" s="322"/>
      <c r="N415" s="310" t="str">
        <f t="shared" si="30"/>
        <v/>
      </c>
      <c r="O415" s="310" t="str">
        <f t="shared" si="31"/>
        <v/>
      </c>
      <c r="P415" s="226"/>
      <c r="Q415" s="226"/>
      <c r="R415" s="238">
        <f t="shared" si="32"/>
        <v>0</v>
      </c>
      <c r="S415" s="238">
        <f t="shared" si="33"/>
        <v>0</v>
      </c>
      <c r="T415" s="320"/>
    </row>
    <row r="416" ht="28.5" customHeight="1" spans="1:20">
      <c r="A416" s="38">
        <v>409</v>
      </c>
      <c r="B416" s="170"/>
      <c r="C416" s="170"/>
      <c r="D416" s="127"/>
      <c r="E416" s="170"/>
      <c r="F416" s="170"/>
      <c r="G416" s="170"/>
      <c r="H416" s="321"/>
      <c r="I416" s="226"/>
      <c r="J416" s="257"/>
      <c r="K416" s="226"/>
      <c r="L416" s="226"/>
      <c r="M416" s="322"/>
      <c r="N416" s="310" t="str">
        <f t="shared" si="30"/>
        <v/>
      </c>
      <c r="O416" s="310" t="str">
        <f t="shared" si="31"/>
        <v/>
      </c>
      <c r="P416" s="226"/>
      <c r="Q416" s="226"/>
      <c r="R416" s="238">
        <f t="shared" si="32"/>
        <v>0</v>
      </c>
      <c r="S416" s="238">
        <f t="shared" si="33"/>
        <v>0</v>
      </c>
      <c r="T416" s="320"/>
    </row>
    <row r="417" ht="28.5" customHeight="1" spans="1:20">
      <c r="A417" s="38">
        <v>410</v>
      </c>
      <c r="B417" s="170"/>
      <c r="C417" s="170"/>
      <c r="D417" s="127"/>
      <c r="E417" s="170"/>
      <c r="F417" s="170"/>
      <c r="G417" s="170"/>
      <c r="H417" s="321"/>
      <c r="I417" s="226"/>
      <c r="J417" s="257"/>
      <c r="K417" s="226"/>
      <c r="L417" s="226"/>
      <c r="M417" s="322"/>
      <c r="N417" s="310" t="str">
        <f t="shared" si="30"/>
        <v/>
      </c>
      <c r="O417" s="310" t="str">
        <f t="shared" si="31"/>
        <v/>
      </c>
      <c r="P417" s="226"/>
      <c r="Q417" s="226"/>
      <c r="R417" s="238">
        <f t="shared" si="32"/>
        <v>0</v>
      </c>
      <c r="S417" s="238">
        <f t="shared" si="33"/>
        <v>0</v>
      </c>
      <c r="T417" s="320"/>
    </row>
    <row r="418" ht="28.5" customHeight="1" spans="1:20">
      <c r="A418" s="38">
        <v>411</v>
      </c>
      <c r="B418" s="170"/>
      <c r="C418" s="170"/>
      <c r="D418" s="127"/>
      <c r="E418" s="170"/>
      <c r="F418" s="170"/>
      <c r="G418" s="170"/>
      <c r="H418" s="321"/>
      <c r="I418" s="226"/>
      <c r="J418" s="257"/>
      <c r="K418" s="226"/>
      <c r="L418" s="226"/>
      <c r="M418" s="322"/>
      <c r="N418" s="310" t="str">
        <f t="shared" si="30"/>
        <v/>
      </c>
      <c r="O418" s="310" t="str">
        <f t="shared" si="31"/>
        <v/>
      </c>
      <c r="P418" s="226"/>
      <c r="Q418" s="226"/>
      <c r="R418" s="238">
        <f t="shared" si="32"/>
        <v>0</v>
      </c>
      <c r="S418" s="238">
        <f t="shared" si="33"/>
        <v>0</v>
      </c>
      <c r="T418" s="320"/>
    </row>
    <row r="419" ht="28.5" customHeight="1" spans="1:20">
      <c r="A419" s="38">
        <v>412</v>
      </c>
      <c r="B419" s="170"/>
      <c r="C419" s="170"/>
      <c r="D419" s="127"/>
      <c r="E419" s="170"/>
      <c r="F419" s="170"/>
      <c r="G419" s="170"/>
      <c r="H419" s="321"/>
      <c r="I419" s="226"/>
      <c r="J419" s="257"/>
      <c r="K419" s="226"/>
      <c r="L419" s="226"/>
      <c r="M419" s="322"/>
      <c r="N419" s="310" t="str">
        <f t="shared" si="30"/>
        <v/>
      </c>
      <c r="O419" s="310" t="str">
        <f t="shared" si="31"/>
        <v/>
      </c>
      <c r="P419" s="226"/>
      <c r="Q419" s="226"/>
      <c r="R419" s="238">
        <f t="shared" si="32"/>
        <v>0</v>
      </c>
      <c r="S419" s="238">
        <f t="shared" si="33"/>
        <v>0</v>
      </c>
      <c r="T419" s="320"/>
    </row>
    <row r="420" ht="28.5" customHeight="1" spans="1:20">
      <c r="A420" s="38">
        <v>413</v>
      </c>
      <c r="B420" s="170"/>
      <c r="C420" s="170"/>
      <c r="D420" s="127"/>
      <c r="E420" s="170"/>
      <c r="F420" s="170"/>
      <c r="G420" s="170"/>
      <c r="H420" s="321"/>
      <c r="I420" s="226"/>
      <c r="J420" s="257"/>
      <c r="K420" s="226"/>
      <c r="L420" s="226"/>
      <c r="M420" s="322"/>
      <c r="N420" s="310" t="str">
        <f t="shared" si="30"/>
        <v/>
      </c>
      <c r="O420" s="310" t="str">
        <f t="shared" si="31"/>
        <v/>
      </c>
      <c r="P420" s="226"/>
      <c r="Q420" s="226"/>
      <c r="R420" s="238">
        <f t="shared" si="32"/>
        <v>0</v>
      </c>
      <c r="S420" s="238">
        <f t="shared" si="33"/>
        <v>0</v>
      </c>
      <c r="T420" s="320"/>
    </row>
    <row r="421" ht="28.5" customHeight="1" spans="1:20">
      <c r="A421" s="38">
        <v>414</v>
      </c>
      <c r="B421" s="170"/>
      <c r="C421" s="170"/>
      <c r="D421" s="127"/>
      <c r="E421" s="170"/>
      <c r="F421" s="170"/>
      <c r="G421" s="170"/>
      <c r="H421" s="321"/>
      <c r="I421" s="226"/>
      <c r="J421" s="257"/>
      <c r="K421" s="226"/>
      <c r="L421" s="226"/>
      <c r="M421" s="322"/>
      <c r="N421" s="310" t="str">
        <f t="shared" si="30"/>
        <v/>
      </c>
      <c r="O421" s="310" t="str">
        <f t="shared" si="31"/>
        <v/>
      </c>
      <c r="P421" s="226"/>
      <c r="Q421" s="226"/>
      <c r="R421" s="238">
        <f t="shared" si="32"/>
        <v>0</v>
      </c>
      <c r="S421" s="238">
        <f t="shared" si="33"/>
        <v>0</v>
      </c>
      <c r="T421" s="320"/>
    </row>
    <row r="422" ht="28.5" customHeight="1" spans="1:20">
      <c r="A422" s="38">
        <v>415</v>
      </c>
      <c r="B422" s="170"/>
      <c r="C422" s="170"/>
      <c r="D422" s="127"/>
      <c r="E422" s="170"/>
      <c r="F422" s="170"/>
      <c r="G422" s="170"/>
      <c r="H422" s="321"/>
      <c r="I422" s="226"/>
      <c r="J422" s="257"/>
      <c r="K422" s="226"/>
      <c r="L422" s="226"/>
      <c r="M422" s="322"/>
      <c r="N422" s="310" t="str">
        <f t="shared" si="30"/>
        <v/>
      </c>
      <c r="O422" s="310" t="str">
        <f t="shared" si="31"/>
        <v/>
      </c>
      <c r="P422" s="226"/>
      <c r="Q422" s="226"/>
      <c r="R422" s="238">
        <f t="shared" si="32"/>
        <v>0</v>
      </c>
      <c r="S422" s="238">
        <f t="shared" si="33"/>
        <v>0</v>
      </c>
      <c r="T422" s="320"/>
    </row>
    <row r="423" ht="28.5" customHeight="1" spans="1:20">
      <c r="A423" s="38">
        <v>416</v>
      </c>
      <c r="B423" s="170"/>
      <c r="C423" s="170"/>
      <c r="D423" s="127"/>
      <c r="E423" s="170"/>
      <c r="F423" s="170"/>
      <c r="G423" s="170"/>
      <c r="H423" s="321"/>
      <c r="I423" s="226"/>
      <c r="J423" s="257"/>
      <c r="K423" s="226"/>
      <c r="L423" s="226"/>
      <c r="M423" s="322"/>
      <c r="N423" s="310" t="str">
        <f t="shared" si="30"/>
        <v/>
      </c>
      <c r="O423" s="310" t="str">
        <f t="shared" si="31"/>
        <v/>
      </c>
      <c r="P423" s="226"/>
      <c r="Q423" s="226"/>
      <c r="R423" s="238">
        <f t="shared" si="32"/>
        <v>0</v>
      </c>
      <c r="S423" s="238">
        <f t="shared" si="33"/>
        <v>0</v>
      </c>
      <c r="T423" s="320"/>
    </row>
    <row r="424" ht="28.5" customHeight="1" spans="1:20">
      <c r="A424" s="38">
        <v>417</v>
      </c>
      <c r="B424" s="170"/>
      <c r="C424" s="170"/>
      <c r="D424" s="127"/>
      <c r="E424" s="170"/>
      <c r="F424" s="170"/>
      <c r="G424" s="170"/>
      <c r="H424" s="321"/>
      <c r="I424" s="226"/>
      <c r="J424" s="257"/>
      <c r="K424" s="226"/>
      <c r="L424" s="226"/>
      <c r="M424" s="322"/>
      <c r="N424" s="310" t="str">
        <f t="shared" si="30"/>
        <v/>
      </c>
      <c r="O424" s="310" t="str">
        <f t="shared" si="31"/>
        <v/>
      </c>
      <c r="P424" s="226"/>
      <c r="Q424" s="226"/>
      <c r="R424" s="238">
        <f t="shared" si="32"/>
        <v>0</v>
      </c>
      <c r="S424" s="238">
        <f t="shared" si="33"/>
        <v>0</v>
      </c>
      <c r="T424" s="320"/>
    </row>
    <row r="425" ht="28.5" customHeight="1" spans="1:20">
      <c r="A425" s="38">
        <v>418</v>
      </c>
      <c r="B425" s="170"/>
      <c r="C425" s="170"/>
      <c r="D425" s="127"/>
      <c r="E425" s="170"/>
      <c r="F425" s="170"/>
      <c r="G425" s="170"/>
      <c r="H425" s="321"/>
      <c r="I425" s="226"/>
      <c r="J425" s="257"/>
      <c r="K425" s="226"/>
      <c r="L425" s="226"/>
      <c r="M425" s="322"/>
      <c r="N425" s="310" t="str">
        <f t="shared" si="30"/>
        <v/>
      </c>
      <c r="O425" s="310" t="str">
        <f t="shared" si="31"/>
        <v/>
      </c>
      <c r="P425" s="226"/>
      <c r="Q425" s="226"/>
      <c r="R425" s="238">
        <f t="shared" si="32"/>
        <v>0</v>
      </c>
      <c r="S425" s="238">
        <f t="shared" si="33"/>
        <v>0</v>
      </c>
      <c r="T425" s="320"/>
    </row>
    <row r="426" ht="28.5" customHeight="1" spans="1:20">
      <c r="A426" s="38">
        <v>419</v>
      </c>
      <c r="B426" s="170"/>
      <c r="C426" s="170"/>
      <c r="D426" s="127"/>
      <c r="E426" s="170"/>
      <c r="F426" s="170"/>
      <c r="G426" s="170"/>
      <c r="H426" s="321"/>
      <c r="I426" s="226"/>
      <c r="J426" s="257"/>
      <c r="K426" s="226"/>
      <c r="L426" s="226"/>
      <c r="M426" s="322"/>
      <c r="N426" s="310" t="str">
        <f t="shared" si="30"/>
        <v/>
      </c>
      <c r="O426" s="310" t="str">
        <f t="shared" si="31"/>
        <v/>
      </c>
      <c r="P426" s="226"/>
      <c r="Q426" s="226"/>
      <c r="R426" s="238">
        <f t="shared" si="32"/>
        <v>0</v>
      </c>
      <c r="S426" s="238">
        <f t="shared" si="33"/>
        <v>0</v>
      </c>
      <c r="T426" s="320"/>
    </row>
    <row r="427" ht="28.5" customHeight="1" spans="1:20">
      <c r="A427" s="38">
        <v>420</v>
      </c>
      <c r="B427" s="170"/>
      <c r="C427" s="170"/>
      <c r="D427" s="127"/>
      <c r="E427" s="170"/>
      <c r="F427" s="170"/>
      <c r="G427" s="170"/>
      <c r="H427" s="321"/>
      <c r="I427" s="226"/>
      <c r="J427" s="257"/>
      <c r="K427" s="226"/>
      <c r="L427" s="226"/>
      <c r="M427" s="322"/>
      <c r="N427" s="310" t="str">
        <f t="shared" ref="N427:N490" si="34">IFERROR(L427/K427,"")</f>
        <v/>
      </c>
      <c r="O427" s="310" t="str">
        <f t="shared" ref="O427:O490" si="35">IFERROR(M427/L427,"")</f>
        <v/>
      </c>
      <c r="P427" s="226"/>
      <c r="Q427" s="226"/>
      <c r="R427" s="238">
        <f t="shared" ref="R427:R490" si="36">P427*(K427-L427)+Q427*(L427-M427)</f>
        <v>0</v>
      </c>
      <c r="S427" s="238">
        <f t="shared" ref="S427:S490" si="37">I427*K427-R427</f>
        <v>0</v>
      </c>
      <c r="T427" s="320"/>
    </row>
    <row r="428" ht="28.5" customHeight="1" spans="1:20">
      <c r="A428" s="38">
        <v>421</v>
      </c>
      <c r="B428" s="170"/>
      <c r="C428" s="170"/>
      <c r="D428" s="127"/>
      <c r="E428" s="170"/>
      <c r="F428" s="170"/>
      <c r="G428" s="170"/>
      <c r="H428" s="321"/>
      <c r="I428" s="226"/>
      <c r="J428" s="257"/>
      <c r="K428" s="226"/>
      <c r="L428" s="226"/>
      <c r="M428" s="322"/>
      <c r="N428" s="310" t="str">
        <f t="shared" si="34"/>
        <v/>
      </c>
      <c r="O428" s="310" t="str">
        <f t="shared" si="35"/>
        <v/>
      </c>
      <c r="P428" s="226"/>
      <c r="Q428" s="226"/>
      <c r="R428" s="238">
        <f t="shared" si="36"/>
        <v>0</v>
      </c>
      <c r="S428" s="238">
        <f t="shared" si="37"/>
        <v>0</v>
      </c>
      <c r="T428" s="320"/>
    </row>
    <row r="429" ht="28.5" customHeight="1" spans="1:20">
      <c r="A429" s="38">
        <v>422</v>
      </c>
      <c r="B429" s="170"/>
      <c r="C429" s="170"/>
      <c r="D429" s="127"/>
      <c r="E429" s="170"/>
      <c r="F429" s="170"/>
      <c r="G429" s="170"/>
      <c r="H429" s="321"/>
      <c r="I429" s="226"/>
      <c r="J429" s="257"/>
      <c r="K429" s="226"/>
      <c r="L429" s="226"/>
      <c r="M429" s="322"/>
      <c r="N429" s="310" t="str">
        <f t="shared" si="34"/>
        <v/>
      </c>
      <c r="O429" s="310" t="str">
        <f t="shared" si="35"/>
        <v/>
      </c>
      <c r="P429" s="226"/>
      <c r="Q429" s="226"/>
      <c r="R429" s="238">
        <f t="shared" si="36"/>
        <v>0</v>
      </c>
      <c r="S429" s="238">
        <f t="shared" si="37"/>
        <v>0</v>
      </c>
      <c r="T429" s="320"/>
    </row>
    <row r="430" ht="28.5" customHeight="1" spans="1:20">
      <c r="A430" s="38">
        <v>423</v>
      </c>
      <c r="B430" s="170"/>
      <c r="C430" s="170"/>
      <c r="D430" s="127"/>
      <c r="E430" s="170"/>
      <c r="F430" s="170"/>
      <c r="G430" s="170"/>
      <c r="H430" s="321"/>
      <c r="I430" s="226"/>
      <c r="J430" s="257"/>
      <c r="K430" s="226"/>
      <c r="L430" s="226"/>
      <c r="M430" s="322"/>
      <c r="N430" s="310" t="str">
        <f t="shared" si="34"/>
        <v/>
      </c>
      <c r="O430" s="310" t="str">
        <f t="shared" si="35"/>
        <v/>
      </c>
      <c r="P430" s="226"/>
      <c r="Q430" s="226"/>
      <c r="R430" s="238">
        <f t="shared" si="36"/>
        <v>0</v>
      </c>
      <c r="S430" s="238">
        <f t="shared" si="37"/>
        <v>0</v>
      </c>
      <c r="T430" s="320"/>
    </row>
    <row r="431" ht="28.5" customHeight="1" spans="1:20">
      <c r="A431" s="38">
        <v>424</v>
      </c>
      <c r="B431" s="170"/>
      <c r="C431" s="170"/>
      <c r="D431" s="127"/>
      <c r="E431" s="170"/>
      <c r="F431" s="170"/>
      <c r="G431" s="170"/>
      <c r="H431" s="321"/>
      <c r="I431" s="226"/>
      <c r="J431" s="257"/>
      <c r="K431" s="226"/>
      <c r="L431" s="226"/>
      <c r="M431" s="322"/>
      <c r="N431" s="310" t="str">
        <f t="shared" si="34"/>
        <v/>
      </c>
      <c r="O431" s="310" t="str">
        <f t="shared" si="35"/>
        <v/>
      </c>
      <c r="P431" s="226"/>
      <c r="Q431" s="226"/>
      <c r="R431" s="238">
        <f t="shared" si="36"/>
        <v>0</v>
      </c>
      <c r="S431" s="238">
        <f t="shared" si="37"/>
        <v>0</v>
      </c>
      <c r="T431" s="320"/>
    </row>
    <row r="432" ht="28.5" customHeight="1" spans="1:20">
      <c r="A432" s="38">
        <v>425</v>
      </c>
      <c r="B432" s="170"/>
      <c r="C432" s="170"/>
      <c r="D432" s="127"/>
      <c r="E432" s="170"/>
      <c r="F432" s="170"/>
      <c r="G432" s="170"/>
      <c r="H432" s="321"/>
      <c r="I432" s="226"/>
      <c r="J432" s="257"/>
      <c r="K432" s="226"/>
      <c r="L432" s="226"/>
      <c r="M432" s="322"/>
      <c r="N432" s="310" t="str">
        <f t="shared" si="34"/>
        <v/>
      </c>
      <c r="O432" s="310" t="str">
        <f t="shared" si="35"/>
        <v/>
      </c>
      <c r="P432" s="226"/>
      <c r="Q432" s="226"/>
      <c r="R432" s="238">
        <f t="shared" si="36"/>
        <v>0</v>
      </c>
      <c r="S432" s="238">
        <f t="shared" si="37"/>
        <v>0</v>
      </c>
      <c r="T432" s="320"/>
    </row>
    <row r="433" ht="28.5" customHeight="1" spans="1:20">
      <c r="A433" s="38">
        <v>426</v>
      </c>
      <c r="B433" s="170"/>
      <c r="C433" s="170"/>
      <c r="D433" s="127"/>
      <c r="E433" s="170"/>
      <c r="F433" s="170"/>
      <c r="G433" s="170"/>
      <c r="H433" s="321"/>
      <c r="I433" s="226"/>
      <c r="J433" s="257"/>
      <c r="K433" s="226"/>
      <c r="L433" s="226"/>
      <c r="M433" s="322"/>
      <c r="N433" s="310" t="str">
        <f t="shared" si="34"/>
        <v/>
      </c>
      <c r="O433" s="310" t="str">
        <f t="shared" si="35"/>
        <v/>
      </c>
      <c r="P433" s="226"/>
      <c r="Q433" s="226"/>
      <c r="R433" s="238">
        <f t="shared" si="36"/>
        <v>0</v>
      </c>
      <c r="S433" s="238">
        <f t="shared" si="37"/>
        <v>0</v>
      </c>
      <c r="T433" s="320"/>
    </row>
    <row r="434" ht="28.5" customHeight="1" spans="1:20">
      <c r="A434" s="38">
        <v>427</v>
      </c>
      <c r="B434" s="170"/>
      <c r="C434" s="170"/>
      <c r="D434" s="127"/>
      <c r="E434" s="170"/>
      <c r="F434" s="170"/>
      <c r="G434" s="170"/>
      <c r="H434" s="321"/>
      <c r="I434" s="226"/>
      <c r="J434" s="257"/>
      <c r="K434" s="226"/>
      <c r="L434" s="226"/>
      <c r="M434" s="322"/>
      <c r="N434" s="310" t="str">
        <f t="shared" si="34"/>
        <v/>
      </c>
      <c r="O434" s="310" t="str">
        <f t="shared" si="35"/>
        <v/>
      </c>
      <c r="P434" s="226"/>
      <c r="Q434" s="226"/>
      <c r="R434" s="238">
        <f t="shared" si="36"/>
        <v>0</v>
      </c>
      <c r="S434" s="238">
        <f t="shared" si="37"/>
        <v>0</v>
      </c>
      <c r="T434" s="320"/>
    </row>
    <row r="435" ht="28.5" customHeight="1" spans="1:20">
      <c r="A435" s="38">
        <v>428</v>
      </c>
      <c r="B435" s="170"/>
      <c r="C435" s="170"/>
      <c r="D435" s="127"/>
      <c r="E435" s="170"/>
      <c r="F435" s="170"/>
      <c r="G435" s="170"/>
      <c r="H435" s="321"/>
      <c r="I435" s="226"/>
      <c r="J435" s="257"/>
      <c r="K435" s="226"/>
      <c r="L435" s="226"/>
      <c r="M435" s="322"/>
      <c r="N435" s="310" t="str">
        <f t="shared" si="34"/>
        <v/>
      </c>
      <c r="O435" s="310" t="str">
        <f t="shared" si="35"/>
        <v/>
      </c>
      <c r="P435" s="226"/>
      <c r="Q435" s="226"/>
      <c r="R435" s="238">
        <f t="shared" si="36"/>
        <v>0</v>
      </c>
      <c r="S435" s="238">
        <f t="shared" si="37"/>
        <v>0</v>
      </c>
      <c r="T435" s="320"/>
    </row>
    <row r="436" ht="28.5" customHeight="1" spans="1:20">
      <c r="A436" s="38">
        <v>429</v>
      </c>
      <c r="B436" s="170"/>
      <c r="C436" s="170"/>
      <c r="D436" s="127"/>
      <c r="E436" s="170"/>
      <c r="F436" s="170"/>
      <c r="G436" s="170"/>
      <c r="H436" s="321"/>
      <c r="I436" s="226"/>
      <c r="J436" s="257"/>
      <c r="K436" s="226"/>
      <c r="L436" s="226"/>
      <c r="M436" s="322"/>
      <c r="N436" s="310" t="str">
        <f t="shared" si="34"/>
        <v/>
      </c>
      <c r="O436" s="310" t="str">
        <f t="shared" si="35"/>
        <v/>
      </c>
      <c r="P436" s="226"/>
      <c r="Q436" s="226"/>
      <c r="R436" s="238">
        <f t="shared" si="36"/>
        <v>0</v>
      </c>
      <c r="S436" s="238">
        <f t="shared" si="37"/>
        <v>0</v>
      </c>
      <c r="T436" s="320"/>
    </row>
    <row r="437" ht="28.5" customHeight="1" spans="1:20">
      <c r="A437" s="38">
        <v>430</v>
      </c>
      <c r="B437" s="170"/>
      <c r="C437" s="170"/>
      <c r="D437" s="127"/>
      <c r="E437" s="170"/>
      <c r="F437" s="170"/>
      <c r="G437" s="170"/>
      <c r="H437" s="321"/>
      <c r="I437" s="226"/>
      <c r="J437" s="257"/>
      <c r="K437" s="226"/>
      <c r="L437" s="226"/>
      <c r="M437" s="322"/>
      <c r="N437" s="310" t="str">
        <f t="shared" si="34"/>
        <v/>
      </c>
      <c r="O437" s="310" t="str">
        <f t="shared" si="35"/>
        <v/>
      </c>
      <c r="P437" s="226"/>
      <c r="Q437" s="226"/>
      <c r="R437" s="238">
        <f t="shared" si="36"/>
        <v>0</v>
      </c>
      <c r="S437" s="238">
        <f t="shared" si="37"/>
        <v>0</v>
      </c>
      <c r="T437" s="320"/>
    </row>
    <row r="438" ht="28.5" customHeight="1" spans="1:20">
      <c r="A438" s="38">
        <v>431</v>
      </c>
      <c r="B438" s="170"/>
      <c r="C438" s="170"/>
      <c r="D438" s="127"/>
      <c r="E438" s="170"/>
      <c r="F438" s="170"/>
      <c r="G438" s="170"/>
      <c r="H438" s="321"/>
      <c r="I438" s="226"/>
      <c r="J438" s="257"/>
      <c r="K438" s="226"/>
      <c r="L438" s="226"/>
      <c r="M438" s="322"/>
      <c r="N438" s="310" t="str">
        <f t="shared" si="34"/>
        <v/>
      </c>
      <c r="O438" s="310" t="str">
        <f t="shared" si="35"/>
        <v/>
      </c>
      <c r="P438" s="226"/>
      <c r="Q438" s="226"/>
      <c r="R438" s="238">
        <f t="shared" si="36"/>
        <v>0</v>
      </c>
      <c r="S438" s="238">
        <f t="shared" si="37"/>
        <v>0</v>
      </c>
      <c r="T438" s="320"/>
    </row>
    <row r="439" ht="28.5" customHeight="1" spans="1:20">
      <c r="A439" s="38">
        <v>432</v>
      </c>
      <c r="B439" s="170"/>
      <c r="C439" s="170"/>
      <c r="D439" s="127"/>
      <c r="E439" s="170"/>
      <c r="F439" s="170"/>
      <c r="G439" s="170"/>
      <c r="H439" s="321"/>
      <c r="I439" s="226"/>
      <c r="J439" s="257"/>
      <c r="K439" s="226"/>
      <c r="L439" s="226"/>
      <c r="M439" s="322"/>
      <c r="N439" s="310" t="str">
        <f t="shared" si="34"/>
        <v/>
      </c>
      <c r="O439" s="310" t="str">
        <f t="shared" si="35"/>
        <v/>
      </c>
      <c r="P439" s="226"/>
      <c r="Q439" s="226"/>
      <c r="R439" s="238">
        <f t="shared" si="36"/>
        <v>0</v>
      </c>
      <c r="S439" s="238">
        <f t="shared" si="37"/>
        <v>0</v>
      </c>
      <c r="T439" s="320"/>
    </row>
    <row r="440" ht="28.5" customHeight="1" spans="1:20">
      <c r="A440" s="38">
        <v>433</v>
      </c>
      <c r="B440" s="170"/>
      <c r="C440" s="170"/>
      <c r="D440" s="127"/>
      <c r="E440" s="170"/>
      <c r="F440" s="170"/>
      <c r="G440" s="170"/>
      <c r="H440" s="321"/>
      <c r="I440" s="226"/>
      <c r="J440" s="257"/>
      <c r="K440" s="226"/>
      <c r="L440" s="226"/>
      <c r="M440" s="322"/>
      <c r="N440" s="310" t="str">
        <f t="shared" si="34"/>
        <v/>
      </c>
      <c r="O440" s="310" t="str">
        <f t="shared" si="35"/>
        <v/>
      </c>
      <c r="P440" s="226"/>
      <c r="Q440" s="226"/>
      <c r="R440" s="238">
        <f t="shared" si="36"/>
        <v>0</v>
      </c>
      <c r="S440" s="238">
        <f t="shared" si="37"/>
        <v>0</v>
      </c>
      <c r="T440" s="320"/>
    </row>
    <row r="441" ht="28.5" customHeight="1" spans="1:20">
      <c r="A441" s="38">
        <v>434</v>
      </c>
      <c r="B441" s="170"/>
      <c r="C441" s="170"/>
      <c r="D441" s="127"/>
      <c r="E441" s="170"/>
      <c r="F441" s="170"/>
      <c r="G441" s="170"/>
      <c r="H441" s="321"/>
      <c r="I441" s="226"/>
      <c r="J441" s="257"/>
      <c r="K441" s="226"/>
      <c r="L441" s="226"/>
      <c r="M441" s="322"/>
      <c r="N441" s="310" t="str">
        <f t="shared" si="34"/>
        <v/>
      </c>
      <c r="O441" s="310" t="str">
        <f t="shared" si="35"/>
        <v/>
      </c>
      <c r="P441" s="226"/>
      <c r="Q441" s="226"/>
      <c r="R441" s="238">
        <f t="shared" si="36"/>
        <v>0</v>
      </c>
      <c r="S441" s="238">
        <f t="shared" si="37"/>
        <v>0</v>
      </c>
      <c r="T441" s="320"/>
    </row>
    <row r="442" ht="28.5" customHeight="1" spans="1:20">
      <c r="A442" s="38">
        <v>435</v>
      </c>
      <c r="B442" s="170"/>
      <c r="C442" s="170"/>
      <c r="D442" s="127"/>
      <c r="E442" s="170"/>
      <c r="F442" s="170"/>
      <c r="G442" s="170"/>
      <c r="H442" s="321"/>
      <c r="I442" s="226"/>
      <c r="J442" s="257"/>
      <c r="K442" s="226"/>
      <c r="L442" s="226"/>
      <c r="M442" s="322"/>
      <c r="N442" s="310" t="str">
        <f t="shared" si="34"/>
        <v/>
      </c>
      <c r="O442" s="310" t="str">
        <f t="shared" si="35"/>
        <v/>
      </c>
      <c r="P442" s="226"/>
      <c r="Q442" s="226"/>
      <c r="R442" s="238">
        <f t="shared" si="36"/>
        <v>0</v>
      </c>
      <c r="S442" s="238">
        <f t="shared" si="37"/>
        <v>0</v>
      </c>
      <c r="T442" s="320"/>
    </row>
    <row r="443" ht="28.5" customHeight="1" spans="1:20">
      <c r="A443" s="38">
        <v>436</v>
      </c>
      <c r="B443" s="170"/>
      <c r="C443" s="170"/>
      <c r="D443" s="127"/>
      <c r="E443" s="170"/>
      <c r="F443" s="170"/>
      <c r="G443" s="170"/>
      <c r="H443" s="321"/>
      <c r="I443" s="226"/>
      <c r="J443" s="257"/>
      <c r="K443" s="226"/>
      <c r="L443" s="226"/>
      <c r="M443" s="322"/>
      <c r="N443" s="310" t="str">
        <f t="shared" si="34"/>
        <v/>
      </c>
      <c r="O443" s="310" t="str">
        <f t="shared" si="35"/>
        <v/>
      </c>
      <c r="P443" s="226"/>
      <c r="Q443" s="226"/>
      <c r="R443" s="238">
        <f t="shared" si="36"/>
        <v>0</v>
      </c>
      <c r="S443" s="238">
        <f t="shared" si="37"/>
        <v>0</v>
      </c>
      <c r="T443" s="320"/>
    </row>
    <row r="444" ht="28.5" customHeight="1" spans="1:20">
      <c r="A444" s="38">
        <v>437</v>
      </c>
      <c r="B444" s="170"/>
      <c r="C444" s="170"/>
      <c r="D444" s="127"/>
      <c r="E444" s="170"/>
      <c r="F444" s="170"/>
      <c r="G444" s="170"/>
      <c r="H444" s="321"/>
      <c r="I444" s="226"/>
      <c r="J444" s="257"/>
      <c r="K444" s="226"/>
      <c r="L444" s="226"/>
      <c r="M444" s="322"/>
      <c r="N444" s="310" t="str">
        <f t="shared" si="34"/>
        <v/>
      </c>
      <c r="O444" s="310" t="str">
        <f t="shared" si="35"/>
        <v/>
      </c>
      <c r="P444" s="226"/>
      <c r="Q444" s="226"/>
      <c r="R444" s="238">
        <f t="shared" si="36"/>
        <v>0</v>
      </c>
      <c r="S444" s="238">
        <f t="shared" si="37"/>
        <v>0</v>
      </c>
      <c r="T444" s="320"/>
    </row>
    <row r="445" ht="28.5" customHeight="1" spans="1:20">
      <c r="A445" s="38">
        <v>438</v>
      </c>
      <c r="B445" s="170"/>
      <c r="C445" s="170"/>
      <c r="D445" s="127"/>
      <c r="E445" s="170"/>
      <c r="F445" s="170"/>
      <c r="G445" s="170"/>
      <c r="H445" s="321"/>
      <c r="I445" s="226"/>
      <c r="J445" s="257"/>
      <c r="K445" s="226"/>
      <c r="L445" s="226"/>
      <c r="M445" s="322"/>
      <c r="N445" s="310" t="str">
        <f t="shared" si="34"/>
        <v/>
      </c>
      <c r="O445" s="310" t="str">
        <f t="shared" si="35"/>
        <v/>
      </c>
      <c r="P445" s="226"/>
      <c r="Q445" s="226"/>
      <c r="R445" s="238">
        <f t="shared" si="36"/>
        <v>0</v>
      </c>
      <c r="S445" s="238">
        <f t="shared" si="37"/>
        <v>0</v>
      </c>
      <c r="T445" s="320"/>
    </row>
    <row r="446" ht="28.5" customHeight="1" spans="1:20">
      <c r="A446" s="38">
        <v>439</v>
      </c>
      <c r="B446" s="170"/>
      <c r="C446" s="170"/>
      <c r="D446" s="127"/>
      <c r="E446" s="170"/>
      <c r="F446" s="170"/>
      <c r="G446" s="170"/>
      <c r="H446" s="321"/>
      <c r="I446" s="226"/>
      <c r="J446" s="257"/>
      <c r="K446" s="226"/>
      <c r="L446" s="226"/>
      <c r="M446" s="322"/>
      <c r="N446" s="310" t="str">
        <f t="shared" si="34"/>
        <v/>
      </c>
      <c r="O446" s="310" t="str">
        <f t="shared" si="35"/>
        <v/>
      </c>
      <c r="P446" s="226"/>
      <c r="Q446" s="226"/>
      <c r="R446" s="238">
        <f t="shared" si="36"/>
        <v>0</v>
      </c>
      <c r="S446" s="238">
        <f t="shared" si="37"/>
        <v>0</v>
      </c>
      <c r="T446" s="320"/>
    </row>
    <row r="447" ht="28.5" customHeight="1" spans="1:20">
      <c r="A447" s="38">
        <v>440</v>
      </c>
      <c r="B447" s="170"/>
      <c r="C447" s="170"/>
      <c r="D447" s="127"/>
      <c r="E447" s="170"/>
      <c r="F447" s="170"/>
      <c r="G447" s="170"/>
      <c r="H447" s="321"/>
      <c r="I447" s="226"/>
      <c r="J447" s="257"/>
      <c r="K447" s="226"/>
      <c r="L447" s="226"/>
      <c r="M447" s="322"/>
      <c r="N447" s="310" t="str">
        <f t="shared" si="34"/>
        <v/>
      </c>
      <c r="O447" s="310" t="str">
        <f t="shared" si="35"/>
        <v/>
      </c>
      <c r="P447" s="226"/>
      <c r="Q447" s="226"/>
      <c r="R447" s="238">
        <f t="shared" si="36"/>
        <v>0</v>
      </c>
      <c r="S447" s="238">
        <f t="shared" si="37"/>
        <v>0</v>
      </c>
      <c r="T447" s="320"/>
    </row>
    <row r="448" ht="28.5" customHeight="1" spans="1:20">
      <c r="A448" s="38">
        <v>441</v>
      </c>
      <c r="B448" s="170"/>
      <c r="C448" s="170"/>
      <c r="D448" s="127"/>
      <c r="E448" s="170"/>
      <c r="F448" s="170"/>
      <c r="G448" s="170"/>
      <c r="H448" s="321"/>
      <c r="I448" s="226"/>
      <c r="J448" s="257"/>
      <c r="K448" s="226"/>
      <c r="L448" s="226"/>
      <c r="M448" s="322"/>
      <c r="N448" s="310" t="str">
        <f t="shared" si="34"/>
        <v/>
      </c>
      <c r="O448" s="310" t="str">
        <f t="shared" si="35"/>
        <v/>
      </c>
      <c r="P448" s="226"/>
      <c r="Q448" s="226"/>
      <c r="R448" s="238">
        <f t="shared" si="36"/>
        <v>0</v>
      </c>
      <c r="S448" s="238">
        <f t="shared" si="37"/>
        <v>0</v>
      </c>
      <c r="T448" s="320"/>
    </row>
    <row r="449" ht="28.5" customHeight="1" spans="1:20">
      <c r="A449" s="38">
        <v>442</v>
      </c>
      <c r="B449" s="170"/>
      <c r="C449" s="170"/>
      <c r="D449" s="127"/>
      <c r="E449" s="170"/>
      <c r="F449" s="170"/>
      <c r="G449" s="170"/>
      <c r="H449" s="321"/>
      <c r="I449" s="226"/>
      <c r="J449" s="257"/>
      <c r="K449" s="226"/>
      <c r="L449" s="226"/>
      <c r="M449" s="322"/>
      <c r="N449" s="310" t="str">
        <f t="shared" si="34"/>
        <v/>
      </c>
      <c r="O449" s="310" t="str">
        <f t="shared" si="35"/>
        <v/>
      </c>
      <c r="P449" s="226"/>
      <c r="Q449" s="226"/>
      <c r="R449" s="238">
        <f t="shared" si="36"/>
        <v>0</v>
      </c>
      <c r="S449" s="238">
        <f t="shared" si="37"/>
        <v>0</v>
      </c>
      <c r="T449" s="320"/>
    </row>
    <row r="450" ht="28.5" customHeight="1" spans="1:20">
      <c r="A450" s="38">
        <v>443</v>
      </c>
      <c r="B450" s="170"/>
      <c r="C450" s="170"/>
      <c r="D450" s="127"/>
      <c r="E450" s="170"/>
      <c r="F450" s="170"/>
      <c r="G450" s="170"/>
      <c r="H450" s="321"/>
      <c r="I450" s="226"/>
      <c r="J450" s="257"/>
      <c r="K450" s="226"/>
      <c r="L450" s="226"/>
      <c r="M450" s="322"/>
      <c r="N450" s="310" t="str">
        <f t="shared" si="34"/>
        <v/>
      </c>
      <c r="O450" s="310" t="str">
        <f t="shared" si="35"/>
        <v/>
      </c>
      <c r="P450" s="226"/>
      <c r="Q450" s="226"/>
      <c r="R450" s="238">
        <f t="shared" si="36"/>
        <v>0</v>
      </c>
      <c r="S450" s="238">
        <f t="shared" si="37"/>
        <v>0</v>
      </c>
      <c r="T450" s="320"/>
    </row>
    <row r="451" ht="28.5" customHeight="1" spans="1:20">
      <c r="A451" s="38">
        <v>444</v>
      </c>
      <c r="B451" s="170"/>
      <c r="C451" s="170"/>
      <c r="D451" s="127"/>
      <c r="E451" s="170"/>
      <c r="F451" s="170"/>
      <c r="G451" s="170"/>
      <c r="H451" s="321"/>
      <c r="I451" s="226"/>
      <c r="J451" s="257"/>
      <c r="K451" s="226"/>
      <c r="L451" s="226"/>
      <c r="M451" s="322"/>
      <c r="N451" s="310" t="str">
        <f t="shared" si="34"/>
        <v/>
      </c>
      <c r="O451" s="310" t="str">
        <f t="shared" si="35"/>
        <v/>
      </c>
      <c r="P451" s="226"/>
      <c r="Q451" s="226"/>
      <c r="R451" s="238">
        <f t="shared" si="36"/>
        <v>0</v>
      </c>
      <c r="S451" s="238">
        <f t="shared" si="37"/>
        <v>0</v>
      </c>
      <c r="T451" s="320"/>
    </row>
    <row r="452" ht="28.5" customHeight="1" spans="1:20">
      <c r="A452" s="38">
        <v>445</v>
      </c>
      <c r="B452" s="170"/>
      <c r="C452" s="170"/>
      <c r="D452" s="127"/>
      <c r="E452" s="170"/>
      <c r="F452" s="170"/>
      <c r="G452" s="170"/>
      <c r="H452" s="321"/>
      <c r="I452" s="226"/>
      <c r="J452" s="257"/>
      <c r="K452" s="226"/>
      <c r="L452" s="226"/>
      <c r="M452" s="322"/>
      <c r="N452" s="310" t="str">
        <f t="shared" si="34"/>
        <v/>
      </c>
      <c r="O452" s="310" t="str">
        <f t="shared" si="35"/>
        <v/>
      </c>
      <c r="P452" s="226"/>
      <c r="Q452" s="226"/>
      <c r="R452" s="238">
        <f t="shared" si="36"/>
        <v>0</v>
      </c>
      <c r="S452" s="238">
        <f t="shared" si="37"/>
        <v>0</v>
      </c>
      <c r="T452" s="320"/>
    </row>
    <row r="453" ht="28.5" customHeight="1" spans="1:20">
      <c r="A453" s="38">
        <v>446</v>
      </c>
      <c r="B453" s="170"/>
      <c r="C453" s="170"/>
      <c r="D453" s="127"/>
      <c r="E453" s="170"/>
      <c r="F453" s="170"/>
      <c r="G453" s="170"/>
      <c r="H453" s="321"/>
      <c r="I453" s="226"/>
      <c r="J453" s="257"/>
      <c r="K453" s="226"/>
      <c r="L453" s="226"/>
      <c r="M453" s="322"/>
      <c r="N453" s="310" t="str">
        <f t="shared" si="34"/>
        <v/>
      </c>
      <c r="O453" s="310" t="str">
        <f t="shared" si="35"/>
        <v/>
      </c>
      <c r="P453" s="226"/>
      <c r="Q453" s="226"/>
      <c r="R453" s="238">
        <f t="shared" si="36"/>
        <v>0</v>
      </c>
      <c r="S453" s="238">
        <f t="shared" si="37"/>
        <v>0</v>
      </c>
      <c r="T453" s="320"/>
    </row>
    <row r="454" ht="28.5" customHeight="1" spans="1:20">
      <c r="A454" s="38">
        <v>447</v>
      </c>
      <c r="B454" s="170"/>
      <c r="C454" s="170"/>
      <c r="D454" s="127"/>
      <c r="E454" s="170"/>
      <c r="F454" s="170"/>
      <c r="G454" s="170"/>
      <c r="H454" s="321"/>
      <c r="I454" s="226"/>
      <c r="J454" s="257"/>
      <c r="K454" s="226"/>
      <c r="L454" s="226"/>
      <c r="M454" s="322"/>
      <c r="N454" s="310" t="str">
        <f t="shared" si="34"/>
        <v/>
      </c>
      <c r="O454" s="310" t="str">
        <f t="shared" si="35"/>
        <v/>
      </c>
      <c r="P454" s="226"/>
      <c r="Q454" s="226"/>
      <c r="R454" s="238">
        <f t="shared" si="36"/>
        <v>0</v>
      </c>
      <c r="S454" s="238">
        <f t="shared" si="37"/>
        <v>0</v>
      </c>
      <c r="T454" s="320"/>
    </row>
    <row r="455" ht="28.5" customHeight="1" spans="1:20">
      <c r="A455" s="38">
        <v>448</v>
      </c>
      <c r="B455" s="170"/>
      <c r="C455" s="170"/>
      <c r="D455" s="127"/>
      <c r="E455" s="170"/>
      <c r="F455" s="170"/>
      <c r="G455" s="170"/>
      <c r="H455" s="321"/>
      <c r="I455" s="226"/>
      <c r="J455" s="257"/>
      <c r="K455" s="226"/>
      <c r="L455" s="226"/>
      <c r="M455" s="322"/>
      <c r="N455" s="310" t="str">
        <f t="shared" si="34"/>
        <v/>
      </c>
      <c r="O455" s="310" t="str">
        <f t="shared" si="35"/>
        <v/>
      </c>
      <c r="P455" s="226"/>
      <c r="Q455" s="226"/>
      <c r="R455" s="238">
        <f t="shared" si="36"/>
        <v>0</v>
      </c>
      <c r="S455" s="238">
        <f t="shared" si="37"/>
        <v>0</v>
      </c>
      <c r="T455" s="320"/>
    </row>
    <row r="456" ht="28.5" customHeight="1" spans="1:20">
      <c r="A456" s="38">
        <v>449</v>
      </c>
      <c r="B456" s="170"/>
      <c r="C456" s="170"/>
      <c r="D456" s="127"/>
      <c r="E456" s="170"/>
      <c r="F456" s="170"/>
      <c r="G456" s="170"/>
      <c r="H456" s="321"/>
      <c r="I456" s="226"/>
      <c r="J456" s="257"/>
      <c r="K456" s="226"/>
      <c r="L456" s="226"/>
      <c r="M456" s="322"/>
      <c r="N456" s="310" t="str">
        <f t="shared" si="34"/>
        <v/>
      </c>
      <c r="O456" s="310" t="str">
        <f t="shared" si="35"/>
        <v/>
      </c>
      <c r="P456" s="226"/>
      <c r="Q456" s="226"/>
      <c r="R456" s="238">
        <f t="shared" si="36"/>
        <v>0</v>
      </c>
      <c r="S456" s="238">
        <f t="shared" si="37"/>
        <v>0</v>
      </c>
      <c r="T456" s="320"/>
    </row>
    <row r="457" ht="28.5" customHeight="1" spans="1:20">
      <c r="A457" s="38">
        <v>450</v>
      </c>
      <c r="B457" s="170"/>
      <c r="C457" s="170"/>
      <c r="D457" s="127"/>
      <c r="E457" s="170"/>
      <c r="F457" s="170"/>
      <c r="G457" s="170"/>
      <c r="H457" s="321"/>
      <c r="I457" s="226"/>
      <c r="J457" s="257"/>
      <c r="K457" s="226"/>
      <c r="L457" s="226"/>
      <c r="M457" s="322"/>
      <c r="N457" s="310" t="str">
        <f t="shared" si="34"/>
        <v/>
      </c>
      <c r="O457" s="310" t="str">
        <f t="shared" si="35"/>
        <v/>
      </c>
      <c r="P457" s="226"/>
      <c r="Q457" s="226"/>
      <c r="R457" s="238">
        <f t="shared" si="36"/>
        <v>0</v>
      </c>
      <c r="S457" s="238">
        <f t="shared" si="37"/>
        <v>0</v>
      </c>
      <c r="T457" s="320"/>
    </row>
    <row r="458" ht="28.5" customHeight="1" spans="1:20">
      <c r="A458" s="38">
        <v>451</v>
      </c>
      <c r="B458" s="170"/>
      <c r="C458" s="170"/>
      <c r="D458" s="127"/>
      <c r="E458" s="170"/>
      <c r="F458" s="170"/>
      <c r="G458" s="170"/>
      <c r="H458" s="321"/>
      <c r="I458" s="226"/>
      <c r="J458" s="257"/>
      <c r="K458" s="226"/>
      <c r="L458" s="226"/>
      <c r="M458" s="322"/>
      <c r="N458" s="310" t="str">
        <f t="shared" si="34"/>
        <v/>
      </c>
      <c r="O458" s="310" t="str">
        <f t="shared" si="35"/>
        <v/>
      </c>
      <c r="P458" s="226"/>
      <c r="Q458" s="226"/>
      <c r="R458" s="238">
        <f t="shared" si="36"/>
        <v>0</v>
      </c>
      <c r="S458" s="238">
        <f t="shared" si="37"/>
        <v>0</v>
      </c>
      <c r="T458" s="320"/>
    </row>
    <row r="459" ht="28.5" customHeight="1" spans="1:20">
      <c r="A459" s="38">
        <v>452</v>
      </c>
      <c r="B459" s="170"/>
      <c r="C459" s="170"/>
      <c r="D459" s="127"/>
      <c r="E459" s="170"/>
      <c r="F459" s="170"/>
      <c r="G459" s="170"/>
      <c r="H459" s="321"/>
      <c r="I459" s="226"/>
      <c r="J459" s="257"/>
      <c r="K459" s="226"/>
      <c r="L459" s="226"/>
      <c r="M459" s="322"/>
      <c r="N459" s="310" t="str">
        <f t="shared" si="34"/>
        <v/>
      </c>
      <c r="O459" s="310" t="str">
        <f t="shared" si="35"/>
        <v/>
      </c>
      <c r="P459" s="226"/>
      <c r="Q459" s="226"/>
      <c r="R459" s="238">
        <f t="shared" si="36"/>
        <v>0</v>
      </c>
      <c r="S459" s="238">
        <f t="shared" si="37"/>
        <v>0</v>
      </c>
      <c r="T459" s="320"/>
    </row>
    <row r="460" ht="28.5" customHeight="1" spans="1:20">
      <c r="A460" s="38">
        <v>453</v>
      </c>
      <c r="B460" s="170"/>
      <c r="C460" s="170"/>
      <c r="D460" s="127"/>
      <c r="E460" s="170"/>
      <c r="F460" s="170"/>
      <c r="G460" s="170"/>
      <c r="H460" s="321"/>
      <c r="I460" s="226"/>
      <c r="J460" s="257"/>
      <c r="K460" s="226"/>
      <c r="L460" s="226"/>
      <c r="M460" s="322"/>
      <c r="N460" s="310" t="str">
        <f t="shared" si="34"/>
        <v/>
      </c>
      <c r="O460" s="310" t="str">
        <f t="shared" si="35"/>
        <v/>
      </c>
      <c r="P460" s="226"/>
      <c r="Q460" s="226"/>
      <c r="R460" s="238">
        <f t="shared" si="36"/>
        <v>0</v>
      </c>
      <c r="S460" s="238">
        <f t="shared" si="37"/>
        <v>0</v>
      </c>
      <c r="T460" s="320"/>
    </row>
    <row r="461" ht="28.5" customHeight="1" spans="1:20">
      <c r="A461" s="38">
        <v>454</v>
      </c>
      <c r="B461" s="170"/>
      <c r="C461" s="170"/>
      <c r="D461" s="127"/>
      <c r="E461" s="170"/>
      <c r="F461" s="170"/>
      <c r="G461" s="170"/>
      <c r="H461" s="321"/>
      <c r="I461" s="226"/>
      <c r="J461" s="257"/>
      <c r="K461" s="226"/>
      <c r="L461" s="226"/>
      <c r="M461" s="322"/>
      <c r="N461" s="310" t="str">
        <f t="shared" si="34"/>
        <v/>
      </c>
      <c r="O461" s="310" t="str">
        <f t="shared" si="35"/>
        <v/>
      </c>
      <c r="P461" s="226"/>
      <c r="Q461" s="226"/>
      <c r="R461" s="238">
        <f t="shared" si="36"/>
        <v>0</v>
      </c>
      <c r="S461" s="238">
        <f t="shared" si="37"/>
        <v>0</v>
      </c>
      <c r="T461" s="320"/>
    </row>
    <row r="462" ht="28.5" customHeight="1" spans="1:20">
      <c r="A462" s="38">
        <v>455</v>
      </c>
      <c r="B462" s="170"/>
      <c r="C462" s="170"/>
      <c r="D462" s="127"/>
      <c r="E462" s="170"/>
      <c r="F462" s="170"/>
      <c r="G462" s="170"/>
      <c r="H462" s="321"/>
      <c r="I462" s="226"/>
      <c r="J462" s="257"/>
      <c r="K462" s="226"/>
      <c r="L462" s="226"/>
      <c r="M462" s="322"/>
      <c r="N462" s="310" t="str">
        <f t="shared" si="34"/>
        <v/>
      </c>
      <c r="O462" s="310" t="str">
        <f t="shared" si="35"/>
        <v/>
      </c>
      <c r="P462" s="226"/>
      <c r="Q462" s="226"/>
      <c r="R462" s="238">
        <f t="shared" si="36"/>
        <v>0</v>
      </c>
      <c r="S462" s="238">
        <f t="shared" si="37"/>
        <v>0</v>
      </c>
      <c r="T462" s="320"/>
    </row>
    <row r="463" ht="28.5" customHeight="1" spans="1:20">
      <c r="A463" s="38">
        <v>456</v>
      </c>
      <c r="B463" s="170"/>
      <c r="C463" s="170"/>
      <c r="D463" s="127"/>
      <c r="E463" s="170"/>
      <c r="F463" s="170"/>
      <c r="G463" s="170"/>
      <c r="H463" s="321"/>
      <c r="I463" s="226"/>
      <c r="J463" s="257"/>
      <c r="K463" s="226"/>
      <c r="L463" s="226"/>
      <c r="M463" s="322"/>
      <c r="N463" s="310" t="str">
        <f t="shared" si="34"/>
        <v/>
      </c>
      <c r="O463" s="310" t="str">
        <f t="shared" si="35"/>
        <v/>
      </c>
      <c r="P463" s="226"/>
      <c r="Q463" s="226"/>
      <c r="R463" s="238">
        <f t="shared" si="36"/>
        <v>0</v>
      </c>
      <c r="S463" s="238">
        <f t="shared" si="37"/>
        <v>0</v>
      </c>
      <c r="T463" s="320"/>
    </row>
    <row r="464" ht="28.5" customHeight="1" spans="1:20">
      <c r="A464" s="38">
        <v>457</v>
      </c>
      <c r="B464" s="170"/>
      <c r="C464" s="170"/>
      <c r="D464" s="127"/>
      <c r="E464" s="170"/>
      <c r="F464" s="170"/>
      <c r="G464" s="170"/>
      <c r="H464" s="321"/>
      <c r="I464" s="226"/>
      <c r="J464" s="257"/>
      <c r="K464" s="226"/>
      <c r="L464" s="226"/>
      <c r="M464" s="322"/>
      <c r="N464" s="310" t="str">
        <f t="shared" si="34"/>
        <v/>
      </c>
      <c r="O464" s="310" t="str">
        <f t="shared" si="35"/>
        <v/>
      </c>
      <c r="P464" s="226"/>
      <c r="Q464" s="226"/>
      <c r="R464" s="238">
        <f t="shared" si="36"/>
        <v>0</v>
      </c>
      <c r="S464" s="238">
        <f t="shared" si="37"/>
        <v>0</v>
      </c>
      <c r="T464" s="320"/>
    </row>
    <row r="465" ht="28.5" customHeight="1" spans="1:20">
      <c r="A465" s="38">
        <v>458</v>
      </c>
      <c r="B465" s="170"/>
      <c r="C465" s="170"/>
      <c r="D465" s="127"/>
      <c r="E465" s="170"/>
      <c r="F465" s="170"/>
      <c r="G465" s="170"/>
      <c r="H465" s="321"/>
      <c r="I465" s="226"/>
      <c r="J465" s="257"/>
      <c r="K465" s="226"/>
      <c r="L465" s="226"/>
      <c r="M465" s="322"/>
      <c r="N465" s="310" t="str">
        <f t="shared" si="34"/>
        <v/>
      </c>
      <c r="O465" s="310" t="str">
        <f t="shared" si="35"/>
        <v/>
      </c>
      <c r="P465" s="226"/>
      <c r="Q465" s="226"/>
      <c r="R465" s="238">
        <f t="shared" si="36"/>
        <v>0</v>
      </c>
      <c r="S465" s="238">
        <f t="shared" si="37"/>
        <v>0</v>
      </c>
      <c r="T465" s="320"/>
    </row>
    <row r="466" ht="28.5" customHeight="1" spans="1:20">
      <c r="A466" s="38">
        <v>459</v>
      </c>
      <c r="B466" s="170"/>
      <c r="C466" s="170"/>
      <c r="D466" s="127"/>
      <c r="E466" s="170"/>
      <c r="F466" s="170"/>
      <c r="G466" s="170"/>
      <c r="H466" s="321"/>
      <c r="I466" s="226"/>
      <c r="J466" s="257"/>
      <c r="K466" s="226"/>
      <c r="L466" s="226"/>
      <c r="M466" s="322"/>
      <c r="N466" s="310" t="str">
        <f t="shared" si="34"/>
        <v/>
      </c>
      <c r="O466" s="310" t="str">
        <f t="shared" si="35"/>
        <v/>
      </c>
      <c r="P466" s="226"/>
      <c r="Q466" s="226"/>
      <c r="R466" s="238">
        <f t="shared" si="36"/>
        <v>0</v>
      </c>
      <c r="S466" s="238">
        <f t="shared" si="37"/>
        <v>0</v>
      </c>
      <c r="T466" s="320"/>
    </row>
    <row r="467" ht="28.5" customHeight="1" spans="1:20">
      <c r="A467" s="38">
        <v>460</v>
      </c>
      <c r="B467" s="170"/>
      <c r="C467" s="170"/>
      <c r="D467" s="127"/>
      <c r="E467" s="170"/>
      <c r="F467" s="170"/>
      <c r="G467" s="170"/>
      <c r="H467" s="321"/>
      <c r="I467" s="226"/>
      <c r="J467" s="257"/>
      <c r="K467" s="226"/>
      <c r="L467" s="226"/>
      <c r="M467" s="322"/>
      <c r="N467" s="310" t="str">
        <f t="shared" si="34"/>
        <v/>
      </c>
      <c r="O467" s="310" t="str">
        <f t="shared" si="35"/>
        <v/>
      </c>
      <c r="P467" s="226"/>
      <c r="Q467" s="226"/>
      <c r="R467" s="238">
        <f t="shared" si="36"/>
        <v>0</v>
      </c>
      <c r="S467" s="238">
        <f t="shared" si="37"/>
        <v>0</v>
      </c>
      <c r="T467" s="320"/>
    </row>
    <row r="468" ht="28.5" customHeight="1" spans="1:20">
      <c r="A468" s="38">
        <v>461</v>
      </c>
      <c r="B468" s="170"/>
      <c r="C468" s="170"/>
      <c r="D468" s="127"/>
      <c r="E468" s="170"/>
      <c r="F468" s="170"/>
      <c r="G468" s="170"/>
      <c r="H468" s="321"/>
      <c r="I468" s="226"/>
      <c r="J468" s="257"/>
      <c r="K468" s="226"/>
      <c r="L468" s="226"/>
      <c r="M468" s="322"/>
      <c r="N468" s="310" t="str">
        <f t="shared" si="34"/>
        <v/>
      </c>
      <c r="O468" s="310" t="str">
        <f t="shared" si="35"/>
        <v/>
      </c>
      <c r="P468" s="226"/>
      <c r="Q468" s="226"/>
      <c r="R468" s="238">
        <f t="shared" si="36"/>
        <v>0</v>
      </c>
      <c r="S468" s="238">
        <f t="shared" si="37"/>
        <v>0</v>
      </c>
      <c r="T468" s="320"/>
    </row>
    <row r="469" ht="28.5" customHeight="1" spans="1:20">
      <c r="A469" s="38">
        <v>462</v>
      </c>
      <c r="B469" s="170"/>
      <c r="C469" s="170"/>
      <c r="D469" s="127"/>
      <c r="E469" s="170"/>
      <c r="F469" s="170"/>
      <c r="G469" s="170"/>
      <c r="H469" s="321"/>
      <c r="I469" s="226"/>
      <c r="J469" s="257"/>
      <c r="K469" s="226"/>
      <c r="L469" s="226"/>
      <c r="M469" s="322"/>
      <c r="N469" s="310" t="str">
        <f t="shared" si="34"/>
        <v/>
      </c>
      <c r="O469" s="310" t="str">
        <f t="shared" si="35"/>
        <v/>
      </c>
      <c r="P469" s="226"/>
      <c r="Q469" s="226"/>
      <c r="R469" s="238">
        <f t="shared" si="36"/>
        <v>0</v>
      </c>
      <c r="S469" s="238">
        <f t="shared" si="37"/>
        <v>0</v>
      </c>
      <c r="T469" s="320"/>
    </row>
    <row r="470" ht="28.5" customHeight="1" spans="1:20">
      <c r="A470" s="38">
        <v>463</v>
      </c>
      <c r="B470" s="170"/>
      <c r="C470" s="170"/>
      <c r="D470" s="127"/>
      <c r="E470" s="170"/>
      <c r="F470" s="170"/>
      <c r="G470" s="170"/>
      <c r="H470" s="321"/>
      <c r="I470" s="226"/>
      <c r="J470" s="257"/>
      <c r="K470" s="226"/>
      <c r="L470" s="226"/>
      <c r="M470" s="322"/>
      <c r="N470" s="310" t="str">
        <f t="shared" si="34"/>
        <v/>
      </c>
      <c r="O470" s="310" t="str">
        <f t="shared" si="35"/>
        <v/>
      </c>
      <c r="P470" s="226"/>
      <c r="Q470" s="226"/>
      <c r="R470" s="238">
        <f t="shared" si="36"/>
        <v>0</v>
      </c>
      <c r="S470" s="238">
        <f t="shared" si="37"/>
        <v>0</v>
      </c>
      <c r="T470" s="320"/>
    </row>
    <row r="471" ht="28.5" customHeight="1" spans="1:20">
      <c r="A471" s="38">
        <v>464</v>
      </c>
      <c r="B471" s="170"/>
      <c r="C471" s="170"/>
      <c r="D471" s="127"/>
      <c r="E471" s="170"/>
      <c r="F471" s="170"/>
      <c r="G471" s="170"/>
      <c r="H471" s="321"/>
      <c r="I471" s="226"/>
      <c r="J471" s="257"/>
      <c r="K471" s="226"/>
      <c r="L471" s="226"/>
      <c r="M471" s="322"/>
      <c r="N471" s="310" t="str">
        <f t="shared" si="34"/>
        <v/>
      </c>
      <c r="O471" s="310" t="str">
        <f t="shared" si="35"/>
        <v/>
      </c>
      <c r="P471" s="226"/>
      <c r="Q471" s="226"/>
      <c r="R471" s="238">
        <f t="shared" si="36"/>
        <v>0</v>
      </c>
      <c r="S471" s="238">
        <f t="shared" si="37"/>
        <v>0</v>
      </c>
      <c r="T471" s="320"/>
    </row>
    <row r="472" ht="28.5" customHeight="1" spans="1:20">
      <c r="A472" s="38">
        <v>465</v>
      </c>
      <c r="B472" s="170"/>
      <c r="C472" s="170"/>
      <c r="D472" s="127"/>
      <c r="E472" s="170"/>
      <c r="F472" s="170"/>
      <c r="G472" s="170"/>
      <c r="H472" s="321"/>
      <c r="I472" s="226"/>
      <c r="J472" s="257"/>
      <c r="K472" s="226"/>
      <c r="L472" s="226"/>
      <c r="M472" s="322"/>
      <c r="N472" s="310" t="str">
        <f t="shared" si="34"/>
        <v/>
      </c>
      <c r="O472" s="310" t="str">
        <f t="shared" si="35"/>
        <v/>
      </c>
      <c r="P472" s="226"/>
      <c r="Q472" s="226"/>
      <c r="R472" s="238">
        <f t="shared" si="36"/>
        <v>0</v>
      </c>
      <c r="S472" s="238">
        <f t="shared" si="37"/>
        <v>0</v>
      </c>
      <c r="T472" s="320"/>
    </row>
    <row r="473" ht="28.5" customHeight="1" spans="1:20">
      <c r="A473" s="38">
        <v>466</v>
      </c>
      <c r="B473" s="170"/>
      <c r="C473" s="170"/>
      <c r="D473" s="127"/>
      <c r="E473" s="170"/>
      <c r="F473" s="170"/>
      <c r="G473" s="170"/>
      <c r="H473" s="321"/>
      <c r="I473" s="226"/>
      <c r="J473" s="257"/>
      <c r="K473" s="226"/>
      <c r="L473" s="226"/>
      <c r="M473" s="322"/>
      <c r="N473" s="310" t="str">
        <f t="shared" si="34"/>
        <v/>
      </c>
      <c r="O473" s="310" t="str">
        <f t="shared" si="35"/>
        <v/>
      </c>
      <c r="P473" s="226"/>
      <c r="Q473" s="226"/>
      <c r="R473" s="238">
        <f t="shared" si="36"/>
        <v>0</v>
      </c>
      <c r="S473" s="238">
        <f t="shared" si="37"/>
        <v>0</v>
      </c>
      <c r="T473" s="320"/>
    </row>
    <row r="474" ht="28.5" customHeight="1" spans="1:20">
      <c r="A474" s="38">
        <v>467</v>
      </c>
      <c r="B474" s="170"/>
      <c r="C474" s="170"/>
      <c r="D474" s="127"/>
      <c r="E474" s="170"/>
      <c r="F474" s="170"/>
      <c r="G474" s="170"/>
      <c r="H474" s="321"/>
      <c r="I474" s="226"/>
      <c r="J474" s="257"/>
      <c r="K474" s="226"/>
      <c r="L474" s="226"/>
      <c r="M474" s="322"/>
      <c r="N474" s="310" t="str">
        <f t="shared" si="34"/>
        <v/>
      </c>
      <c r="O474" s="310" t="str">
        <f t="shared" si="35"/>
        <v/>
      </c>
      <c r="P474" s="226"/>
      <c r="Q474" s="226"/>
      <c r="R474" s="238">
        <f t="shared" si="36"/>
        <v>0</v>
      </c>
      <c r="S474" s="238">
        <f t="shared" si="37"/>
        <v>0</v>
      </c>
      <c r="T474" s="320"/>
    </row>
    <row r="475" ht="28.5" customHeight="1" spans="1:20">
      <c r="A475" s="38">
        <v>468</v>
      </c>
      <c r="B475" s="170"/>
      <c r="C475" s="170"/>
      <c r="D475" s="127"/>
      <c r="E475" s="170"/>
      <c r="F475" s="170"/>
      <c r="G475" s="170"/>
      <c r="H475" s="321"/>
      <c r="I475" s="226"/>
      <c r="J475" s="257"/>
      <c r="K475" s="226"/>
      <c r="L475" s="226"/>
      <c r="M475" s="322"/>
      <c r="N475" s="310" t="str">
        <f t="shared" si="34"/>
        <v/>
      </c>
      <c r="O475" s="310" t="str">
        <f t="shared" si="35"/>
        <v/>
      </c>
      <c r="P475" s="226"/>
      <c r="Q475" s="226"/>
      <c r="R475" s="238">
        <f t="shared" si="36"/>
        <v>0</v>
      </c>
      <c r="S475" s="238">
        <f t="shared" si="37"/>
        <v>0</v>
      </c>
      <c r="T475" s="320"/>
    </row>
    <row r="476" ht="28.5" customHeight="1" spans="1:20">
      <c r="A476" s="38">
        <v>469</v>
      </c>
      <c r="B476" s="170"/>
      <c r="C476" s="170"/>
      <c r="D476" s="127"/>
      <c r="E476" s="170"/>
      <c r="F476" s="170"/>
      <c r="G476" s="170"/>
      <c r="H476" s="321"/>
      <c r="I476" s="226"/>
      <c r="J476" s="257"/>
      <c r="K476" s="226"/>
      <c r="L476" s="226"/>
      <c r="M476" s="322"/>
      <c r="N476" s="310" t="str">
        <f t="shared" si="34"/>
        <v/>
      </c>
      <c r="O476" s="310" t="str">
        <f t="shared" si="35"/>
        <v/>
      </c>
      <c r="P476" s="226"/>
      <c r="Q476" s="226"/>
      <c r="R476" s="238">
        <f t="shared" si="36"/>
        <v>0</v>
      </c>
      <c r="S476" s="238">
        <f t="shared" si="37"/>
        <v>0</v>
      </c>
      <c r="T476" s="320"/>
    </row>
    <row r="477" ht="28.5" customHeight="1" spans="1:20">
      <c r="A477" s="38">
        <v>470</v>
      </c>
      <c r="B477" s="170"/>
      <c r="C477" s="170"/>
      <c r="D477" s="127"/>
      <c r="E477" s="170"/>
      <c r="F477" s="170"/>
      <c r="G477" s="170"/>
      <c r="H477" s="321"/>
      <c r="I477" s="226"/>
      <c r="J477" s="257"/>
      <c r="K477" s="226"/>
      <c r="L477" s="226"/>
      <c r="M477" s="322"/>
      <c r="N477" s="310" t="str">
        <f t="shared" si="34"/>
        <v/>
      </c>
      <c r="O477" s="310" t="str">
        <f t="shared" si="35"/>
        <v/>
      </c>
      <c r="P477" s="226"/>
      <c r="Q477" s="226"/>
      <c r="R477" s="238">
        <f t="shared" si="36"/>
        <v>0</v>
      </c>
      <c r="S477" s="238">
        <f t="shared" si="37"/>
        <v>0</v>
      </c>
      <c r="T477" s="320"/>
    </row>
    <row r="478" ht="28.5" customHeight="1" spans="1:20">
      <c r="A478" s="38">
        <v>471</v>
      </c>
      <c r="B478" s="170"/>
      <c r="C478" s="170"/>
      <c r="D478" s="127"/>
      <c r="E478" s="170"/>
      <c r="F478" s="170"/>
      <c r="G478" s="170"/>
      <c r="H478" s="321"/>
      <c r="I478" s="226"/>
      <c r="J478" s="257"/>
      <c r="K478" s="226"/>
      <c r="L478" s="226"/>
      <c r="M478" s="322"/>
      <c r="N478" s="310" t="str">
        <f t="shared" si="34"/>
        <v/>
      </c>
      <c r="O478" s="310" t="str">
        <f t="shared" si="35"/>
        <v/>
      </c>
      <c r="P478" s="226"/>
      <c r="Q478" s="226"/>
      <c r="R478" s="238">
        <f t="shared" si="36"/>
        <v>0</v>
      </c>
      <c r="S478" s="238">
        <f t="shared" si="37"/>
        <v>0</v>
      </c>
      <c r="T478" s="320"/>
    </row>
    <row r="479" ht="28.5" customHeight="1" spans="1:20">
      <c r="A479" s="38">
        <v>472</v>
      </c>
      <c r="B479" s="170"/>
      <c r="C479" s="170"/>
      <c r="D479" s="127"/>
      <c r="E479" s="170"/>
      <c r="F479" s="170"/>
      <c r="G479" s="170"/>
      <c r="H479" s="321"/>
      <c r="I479" s="226"/>
      <c r="J479" s="257"/>
      <c r="K479" s="226"/>
      <c r="L479" s="226"/>
      <c r="M479" s="322"/>
      <c r="N479" s="310" t="str">
        <f t="shared" si="34"/>
        <v/>
      </c>
      <c r="O479" s="310" t="str">
        <f t="shared" si="35"/>
        <v/>
      </c>
      <c r="P479" s="226"/>
      <c r="Q479" s="226"/>
      <c r="R479" s="238">
        <f t="shared" si="36"/>
        <v>0</v>
      </c>
      <c r="S479" s="238">
        <f t="shared" si="37"/>
        <v>0</v>
      </c>
      <c r="T479" s="320"/>
    </row>
    <row r="480" ht="28.5" customHeight="1" spans="1:20">
      <c r="A480" s="38">
        <v>473</v>
      </c>
      <c r="B480" s="170"/>
      <c r="C480" s="170"/>
      <c r="D480" s="127"/>
      <c r="E480" s="170"/>
      <c r="F480" s="170"/>
      <c r="G480" s="170"/>
      <c r="H480" s="321"/>
      <c r="I480" s="226"/>
      <c r="J480" s="257"/>
      <c r="K480" s="226"/>
      <c r="L480" s="226"/>
      <c r="M480" s="322"/>
      <c r="N480" s="310" t="str">
        <f t="shared" si="34"/>
        <v/>
      </c>
      <c r="O480" s="310" t="str">
        <f t="shared" si="35"/>
        <v/>
      </c>
      <c r="P480" s="226"/>
      <c r="Q480" s="226"/>
      <c r="R480" s="238">
        <f t="shared" si="36"/>
        <v>0</v>
      </c>
      <c r="S480" s="238">
        <f t="shared" si="37"/>
        <v>0</v>
      </c>
      <c r="T480" s="320"/>
    </row>
    <row r="481" ht="28.5" customHeight="1" spans="1:20">
      <c r="A481" s="38">
        <v>474</v>
      </c>
      <c r="B481" s="170"/>
      <c r="C481" s="170"/>
      <c r="D481" s="127"/>
      <c r="E481" s="170"/>
      <c r="F481" s="170"/>
      <c r="G481" s="170"/>
      <c r="H481" s="321"/>
      <c r="I481" s="226"/>
      <c r="J481" s="257"/>
      <c r="K481" s="226"/>
      <c r="L481" s="226"/>
      <c r="M481" s="322"/>
      <c r="N481" s="310" t="str">
        <f t="shared" si="34"/>
        <v/>
      </c>
      <c r="O481" s="310" t="str">
        <f t="shared" si="35"/>
        <v/>
      </c>
      <c r="P481" s="226"/>
      <c r="Q481" s="226"/>
      <c r="R481" s="238">
        <f t="shared" si="36"/>
        <v>0</v>
      </c>
      <c r="S481" s="238">
        <f t="shared" si="37"/>
        <v>0</v>
      </c>
      <c r="T481" s="320"/>
    </row>
    <row r="482" ht="28.5" customHeight="1" spans="1:20">
      <c r="A482" s="38">
        <v>475</v>
      </c>
      <c r="B482" s="170"/>
      <c r="C482" s="170"/>
      <c r="D482" s="127"/>
      <c r="E482" s="170"/>
      <c r="F482" s="170"/>
      <c r="G482" s="170"/>
      <c r="H482" s="321"/>
      <c r="I482" s="226"/>
      <c r="J482" s="257"/>
      <c r="K482" s="226"/>
      <c r="L482" s="226"/>
      <c r="M482" s="322"/>
      <c r="N482" s="310" t="str">
        <f t="shared" si="34"/>
        <v/>
      </c>
      <c r="O482" s="310" t="str">
        <f t="shared" si="35"/>
        <v/>
      </c>
      <c r="P482" s="226"/>
      <c r="Q482" s="226"/>
      <c r="R482" s="238">
        <f t="shared" si="36"/>
        <v>0</v>
      </c>
      <c r="S482" s="238">
        <f t="shared" si="37"/>
        <v>0</v>
      </c>
      <c r="T482" s="320"/>
    </row>
    <row r="483" ht="28.5" customHeight="1" spans="1:20">
      <c r="A483" s="38">
        <v>476</v>
      </c>
      <c r="B483" s="170"/>
      <c r="C483" s="170"/>
      <c r="D483" s="127"/>
      <c r="E483" s="170"/>
      <c r="F483" s="170"/>
      <c r="G483" s="170"/>
      <c r="H483" s="321"/>
      <c r="I483" s="226"/>
      <c r="J483" s="257"/>
      <c r="K483" s="226"/>
      <c r="L483" s="226"/>
      <c r="M483" s="322"/>
      <c r="N483" s="310" t="str">
        <f t="shared" si="34"/>
        <v/>
      </c>
      <c r="O483" s="310" t="str">
        <f t="shared" si="35"/>
        <v/>
      </c>
      <c r="P483" s="226"/>
      <c r="Q483" s="226"/>
      <c r="R483" s="238">
        <f t="shared" si="36"/>
        <v>0</v>
      </c>
      <c r="S483" s="238">
        <f t="shared" si="37"/>
        <v>0</v>
      </c>
      <c r="T483" s="320"/>
    </row>
    <row r="484" ht="28.5" customHeight="1" spans="1:20">
      <c r="A484" s="38">
        <v>477</v>
      </c>
      <c r="B484" s="170"/>
      <c r="C484" s="170"/>
      <c r="D484" s="127"/>
      <c r="E484" s="170"/>
      <c r="F484" s="170"/>
      <c r="G484" s="170"/>
      <c r="H484" s="321"/>
      <c r="I484" s="226"/>
      <c r="J484" s="257"/>
      <c r="K484" s="226"/>
      <c r="L484" s="226"/>
      <c r="M484" s="322"/>
      <c r="N484" s="310" t="str">
        <f t="shared" si="34"/>
        <v/>
      </c>
      <c r="O484" s="310" t="str">
        <f t="shared" si="35"/>
        <v/>
      </c>
      <c r="P484" s="226"/>
      <c r="Q484" s="226"/>
      <c r="R484" s="238">
        <f t="shared" si="36"/>
        <v>0</v>
      </c>
      <c r="S484" s="238">
        <f t="shared" si="37"/>
        <v>0</v>
      </c>
      <c r="T484" s="320"/>
    </row>
    <row r="485" ht="28.5" customHeight="1" spans="1:20">
      <c r="A485" s="38">
        <v>478</v>
      </c>
      <c r="B485" s="170"/>
      <c r="C485" s="170"/>
      <c r="D485" s="127"/>
      <c r="E485" s="170"/>
      <c r="F485" s="170"/>
      <c r="G485" s="170"/>
      <c r="H485" s="321"/>
      <c r="I485" s="226"/>
      <c r="J485" s="257"/>
      <c r="K485" s="226"/>
      <c r="L485" s="226"/>
      <c r="M485" s="322"/>
      <c r="N485" s="310" t="str">
        <f t="shared" si="34"/>
        <v/>
      </c>
      <c r="O485" s="310" t="str">
        <f t="shared" si="35"/>
        <v/>
      </c>
      <c r="P485" s="226"/>
      <c r="Q485" s="226"/>
      <c r="R485" s="238">
        <f t="shared" si="36"/>
        <v>0</v>
      </c>
      <c r="S485" s="238">
        <f t="shared" si="37"/>
        <v>0</v>
      </c>
      <c r="T485" s="320"/>
    </row>
    <row r="486" ht="28.5" customHeight="1" spans="1:20">
      <c r="A486" s="38">
        <v>479</v>
      </c>
      <c r="B486" s="170"/>
      <c r="C486" s="170"/>
      <c r="D486" s="127"/>
      <c r="E486" s="170"/>
      <c r="F486" s="170"/>
      <c r="G486" s="170"/>
      <c r="H486" s="321"/>
      <c r="I486" s="226"/>
      <c r="J486" s="257"/>
      <c r="K486" s="226"/>
      <c r="L486" s="226"/>
      <c r="M486" s="322"/>
      <c r="N486" s="310" t="str">
        <f t="shared" si="34"/>
        <v/>
      </c>
      <c r="O486" s="310" t="str">
        <f t="shared" si="35"/>
        <v/>
      </c>
      <c r="P486" s="226"/>
      <c r="Q486" s="226"/>
      <c r="R486" s="238">
        <f t="shared" si="36"/>
        <v>0</v>
      </c>
      <c r="S486" s="238">
        <f t="shared" si="37"/>
        <v>0</v>
      </c>
      <c r="T486" s="320"/>
    </row>
    <row r="487" ht="28.5" customHeight="1" spans="1:20">
      <c r="A487" s="38">
        <v>480</v>
      </c>
      <c r="B487" s="170"/>
      <c r="C487" s="170"/>
      <c r="D487" s="127"/>
      <c r="E487" s="170"/>
      <c r="F487" s="170"/>
      <c r="G487" s="170"/>
      <c r="H487" s="321"/>
      <c r="I487" s="226"/>
      <c r="J487" s="257"/>
      <c r="K487" s="226"/>
      <c r="L487" s="226"/>
      <c r="M487" s="322"/>
      <c r="N487" s="310" t="str">
        <f t="shared" si="34"/>
        <v/>
      </c>
      <c r="O487" s="310" t="str">
        <f t="shared" si="35"/>
        <v/>
      </c>
      <c r="P487" s="226"/>
      <c r="Q487" s="226"/>
      <c r="R487" s="238">
        <f t="shared" si="36"/>
        <v>0</v>
      </c>
      <c r="S487" s="238">
        <f t="shared" si="37"/>
        <v>0</v>
      </c>
      <c r="T487" s="320"/>
    </row>
    <row r="488" ht="28.5" customHeight="1" spans="1:20">
      <c r="A488" s="38">
        <v>481</v>
      </c>
      <c r="B488" s="170"/>
      <c r="C488" s="170"/>
      <c r="D488" s="127"/>
      <c r="E488" s="170"/>
      <c r="F488" s="170"/>
      <c r="G488" s="170"/>
      <c r="H488" s="321"/>
      <c r="I488" s="226"/>
      <c r="J488" s="257"/>
      <c r="K488" s="226"/>
      <c r="L488" s="226"/>
      <c r="M488" s="322"/>
      <c r="N488" s="310" t="str">
        <f t="shared" si="34"/>
        <v/>
      </c>
      <c r="O488" s="310" t="str">
        <f t="shared" si="35"/>
        <v/>
      </c>
      <c r="P488" s="226"/>
      <c r="Q488" s="226"/>
      <c r="R488" s="238">
        <f t="shared" si="36"/>
        <v>0</v>
      </c>
      <c r="S488" s="238">
        <f t="shared" si="37"/>
        <v>0</v>
      </c>
      <c r="T488" s="320"/>
    </row>
    <row r="489" ht="28.5" customHeight="1" spans="1:20">
      <c r="A489" s="38">
        <v>482</v>
      </c>
      <c r="B489" s="170"/>
      <c r="C489" s="170"/>
      <c r="D489" s="127"/>
      <c r="E489" s="170"/>
      <c r="F489" s="170"/>
      <c r="G489" s="170"/>
      <c r="H489" s="321"/>
      <c r="I489" s="226"/>
      <c r="J489" s="257"/>
      <c r="K489" s="226"/>
      <c r="L489" s="226"/>
      <c r="M489" s="322"/>
      <c r="N489" s="310" t="str">
        <f t="shared" si="34"/>
        <v/>
      </c>
      <c r="O489" s="310" t="str">
        <f t="shared" si="35"/>
        <v/>
      </c>
      <c r="P489" s="226"/>
      <c r="Q489" s="226"/>
      <c r="R489" s="238">
        <f t="shared" si="36"/>
        <v>0</v>
      </c>
      <c r="S489" s="238">
        <f t="shared" si="37"/>
        <v>0</v>
      </c>
      <c r="T489" s="320"/>
    </row>
    <row r="490" ht="28.5" customHeight="1" spans="1:20">
      <c r="A490" s="38">
        <v>483</v>
      </c>
      <c r="B490" s="170"/>
      <c r="C490" s="170"/>
      <c r="D490" s="127"/>
      <c r="E490" s="170"/>
      <c r="F490" s="170"/>
      <c r="G490" s="170"/>
      <c r="H490" s="321"/>
      <c r="I490" s="226"/>
      <c r="J490" s="257"/>
      <c r="K490" s="226"/>
      <c r="L490" s="226"/>
      <c r="M490" s="322"/>
      <c r="N490" s="310" t="str">
        <f t="shared" si="34"/>
        <v/>
      </c>
      <c r="O490" s="310" t="str">
        <f t="shared" si="35"/>
        <v/>
      </c>
      <c r="P490" s="226"/>
      <c r="Q490" s="226"/>
      <c r="R490" s="238">
        <f t="shared" si="36"/>
        <v>0</v>
      </c>
      <c r="S490" s="238">
        <f t="shared" si="37"/>
        <v>0</v>
      </c>
      <c r="T490" s="320"/>
    </row>
    <row r="491" ht="28.5" customHeight="1" spans="1:20">
      <c r="A491" s="38">
        <v>484</v>
      </c>
      <c r="B491" s="170"/>
      <c r="C491" s="170"/>
      <c r="D491" s="127"/>
      <c r="E491" s="170"/>
      <c r="F491" s="170"/>
      <c r="G491" s="170"/>
      <c r="H491" s="321"/>
      <c r="I491" s="226"/>
      <c r="J491" s="257"/>
      <c r="K491" s="226"/>
      <c r="L491" s="226"/>
      <c r="M491" s="322"/>
      <c r="N491" s="310" t="str">
        <f t="shared" ref="N491:N508" si="38">IFERROR(L491/K491,"")</f>
        <v/>
      </c>
      <c r="O491" s="310" t="str">
        <f t="shared" ref="O491:O508" si="39">IFERROR(M491/L491,"")</f>
        <v/>
      </c>
      <c r="P491" s="226"/>
      <c r="Q491" s="226"/>
      <c r="R491" s="238">
        <f t="shared" ref="R491:R507" si="40">P491*(K491-L491)+Q491*(L491-M491)</f>
        <v>0</v>
      </c>
      <c r="S491" s="238">
        <f t="shared" ref="S491:S507" si="41">I491*K491-R491</f>
        <v>0</v>
      </c>
      <c r="T491" s="320"/>
    </row>
    <row r="492" ht="28.5" customHeight="1" spans="1:20">
      <c r="A492" s="38">
        <v>485</v>
      </c>
      <c r="B492" s="170"/>
      <c r="C492" s="170"/>
      <c r="D492" s="127"/>
      <c r="E492" s="170"/>
      <c r="F492" s="170"/>
      <c r="G492" s="170"/>
      <c r="H492" s="321"/>
      <c r="I492" s="226"/>
      <c r="J492" s="257"/>
      <c r="K492" s="226"/>
      <c r="L492" s="226"/>
      <c r="M492" s="322"/>
      <c r="N492" s="310" t="str">
        <f t="shared" si="38"/>
        <v/>
      </c>
      <c r="O492" s="310" t="str">
        <f t="shared" si="39"/>
        <v/>
      </c>
      <c r="P492" s="226"/>
      <c r="Q492" s="226"/>
      <c r="R492" s="238">
        <f t="shared" si="40"/>
        <v>0</v>
      </c>
      <c r="S492" s="238">
        <f t="shared" si="41"/>
        <v>0</v>
      </c>
      <c r="T492" s="320"/>
    </row>
    <row r="493" ht="28.5" customHeight="1" spans="1:20">
      <c r="A493" s="38">
        <v>486</v>
      </c>
      <c r="B493" s="170"/>
      <c r="C493" s="170"/>
      <c r="D493" s="127"/>
      <c r="E493" s="170"/>
      <c r="F493" s="170"/>
      <c r="G493" s="170"/>
      <c r="H493" s="321"/>
      <c r="I493" s="226"/>
      <c r="J493" s="257"/>
      <c r="K493" s="226"/>
      <c r="L493" s="226"/>
      <c r="M493" s="322"/>
      <c r="N493" s="310" t="str">
        <f t="shared" si="38"/>
        <v/>
      </c>
      <c r="O493" s="310" t="str">
        <f t="shared" si="39"/>
        <v/>
      </c>
      <c r="P493" s="226"/>
      <c r="Q493" s="226"/>
      <c r="R493" s="238">
        <f t="shared" si="40"/>
        <v>0</v>
      </c>
      <c r="S493" s="238">
        <f t="shared" si="41"/>
        <v>0</v>
      </c>
      <c r="T493" s="320"/>
    </row>
    <row r="494" ht="28.5" customHeight="1" spans="1:20">
      <c r="A494" s="38">
        <v>487</v>
      </c>
      <c r="B494" s="170"/>
      <c r="C494" s="170"/>
      <c r="D494" s="127"/>
      <c r="E494" s="170"/>
      <c r="F494" s="170"/>
      <c r="G494" s="170"/>
      <c r="H494" s="321"/>
      <c r="I494" s="226"/>
      <c r="J494" s="257"/>
      <c r="K494" s="226"/>
      <c r="L494" s="226"/>
      <c r="M494" s="322"/>
      <c r="N494" s="310" t="str">
        <f t="shared" si="38"/>
        <v/>
      </c>
      <c r="O494" s="310" t="str">
        <f t="shared" si="39"/>
        <v/>
      </c>
      <c r="P494" s="226"/>
      <c r="Q494" s="226"/>
      <c r="R494" s="238">
        <f t="shared" si="40"/>
        <v>0</v>
      </c>
      <c r="S494" s="238">
        <f t="shared" si="41"/>
        <v>0</v>
      </c>
      <c r="T494" s="320"/>
    </row>
    <row r="495" ht="28.5" customHeight="1" spans="1:20">
      <c r="A495" s="38">
        <v>488</v>
      </c>
      <c r="B495" s="170"/>
      <c r="C495" s="170"/>
      <c r="D495" s="127"/>
      <c r="E495" s="170"/>
      <c r="F495" s="170"/>
      <c r="G495" s="170"/>
      <c r="H495" s="321"/>
      <c r="I495" s="226"/>
      <c r="J495" s="257"/>
      <c r="K495" s="226"/>
      <c r="L495" s="226"/>
      <c r="M495" s="322"/>
      <c r="N495" s="310" t="str">
        <f t="shared" si="38"/>
        <v/>
      </c>
      <c r="O495" s="310" t="str">
        <f t="shared" si="39"/>
        <v/>
      </c>
      <c r="P495" s="226"/>
      <c r="Q495" s="226"/>
      <c r="R495" s="238">
        <f t="shared" si="40"/>
        <v>0</v>
      </c>
      <c r="S495" s="238">
        <f t="shared" si="41"/>
        <v>0</v>
      </c>
      <c r="T495" s="320"/>
    </row>
    <row r="496" ht="28.5" customHeight="1" spans="1:20">
      <c r="A496" s="38">
        <v>489</v>
      </c>
      <c r="B496" s="170"/>
      <c r="C496" s="170"/>
      <c r="D496" s="127"/>
      <c r="E496" s="170"/>
      <c r="F496" s="170"/>
      <c r="G496" s="170"/>
      <c r="H496" s="321"/>
      <c r="I496" s="226"/>
      <c r="J496" s="257"/>
      <c r="K496" s="226"/>
      <c r="L496" s="226"/>
      <c r="M496" s="322"/>
      <c r="N496" s="310" t="str">
        <f t="shared" si="38"/>
        <v/>
      </c>
      <c r="O496" s="310" t="str">
        <f t="shared" si="39"/>
        <v/>
      </c>
      <c r="P496" s="226"/>
      <c r="Q496" s="226"/>
      <c r="R496" s="238">
        <f t="shared" si="40"/>
        <v>0</v>
      </c>
      <c r="S496" s="238">
        <f t="shared" si="41"/>
        <v>0</v>
      </c>
      <c r="T496" s="320"/>
    </row>
    <row r="497" ht="28.5" customHeight="1" spans="1:20">
      <c r="A497" s="38">
        <v>490</v>
      </c>
      <c r="B497" s="170"/>
      <c r="C497" s="170"/>
      <c r="D497" s="127"/>
      <c r="E497" s="170"/>
      <c r="F497" s="170"/>
      <c r="G497" s="170"/>
      <c r="H497" s="321"/>
      <c r="I497" s="226"/>
      <c r="J497" s="257"/>
      <c r="K497" s="226"/>
      <c r="L497" s="226"/>
      <c r="M497" s="322"/>
      <c r="N497" s="310" t="str">
        <f t="shared" si="38"/>
        <v/>
      </c>
      <c r="O497" s="310" t="str">
        <f t="shared" si="39"/>
        <v/>
      </c>
      <c r="P497" s="226"/>
      <c r="Q497" s="226"/>
      <c r="R497" s="238">
        <f t="shared" si="40"/>
        <v>0</v>
      </c>
      <c r="S497" s="238">
        <f t="shared" si="41"/>
        <v>0</v>
      </c>
      <c r="T497" s="320"/>
    </row>
    <row r="498" ht="28.5" customHeight="1" spans="1:20">
      <c r="A498" s="38">
        <v>491</v>
      </c>
      <c r="B498" s="170"/>
      <c r="C498" s="170"/>
      <c r="D498" s="127"/>
      <c r="E498" s="170"/>
      <c r="F498" s="170"/>
      <c r="G498" s="170"/>
      <c r="H498" s="321"/>
      <c r="I498" s="226"/>
      <c r="J498" s="257"/>
      <c r="K498" s="226"/>
      <c r="L498" s="226"/>
      <c r="M498" s="322"/>
      <c r="N498" s="310" t="str">
        <f t="shared" si="38"/>
        <v/>
      </c>
      <c r="O498" s="310" t="str">
        <f t="shared" si="39"/>
        <v/>
      </c>
      <c r="P498" s="226"/>
      <c r="Q498" s="226"/>
      <c r="R498" s="238">
        <f t="shared" si="40"/>
        <v>0</v>
      </c>
      <c r="S498" s="238">
        <f t="shared" si="41"/>
        <v>0</v>
      </c>
      <c r="T498" s="320"/>
    </row>
    <row r="499" ht="28.5" customHeight="1" spans="1:20">
      <c r="A499" s="38">
        <v>492</v>
      </c>
      <c r="B499" s="170"/>
      <c r="C499" s="170"/>
      <c r="D499" s="127"/>
      <c r="E499" s="170"/>
      <c r="F499" s="170"/>
      <c r="G499" s="170"/>
      <c r="H499" s="321"/>
      <c r="I499" s="226"/>
      <c r="J499" s="257"/>
      <c r="K499" s="226"/>
      <c r="L499" s="226"/>
      <c r="M499" s="322"/>
      <c r="N499" s="310" t="str">
        <f t="shared" si="38"/>
        <v/>
      </c>
      <c r="O499" s="310" t="str">
        <f t="shared" si="39"/>
        <v/>
      </c>
      <c r="P499" s="226"/>
      <c r="Q499" s="226"/>
      <c r="R499" s="238">
        <f t="shared" si="40"/>
        <v>0</v>
      </c>
      <c r="S499" s="238">
        <f t="shared" si="41"/>
        <v>0</v>
      </c>
      <c r="T499" s="320"/>
    </row>
    <row r="500" ht="28.5" customHeight="1" spans="1:20">
      <c r="A500" s="38">
        <v>493</v>
      </c>
      <c r="B500" s="170"/>
      <c r="C500" s="170"/>
      <c r="D500" s="127"/>
      <c r="E500" s="170"/>
      <c r="F500" s="170"/>
      <c r="G500" s="170"/>
      <c r="H500" s="321"/>
      <c r="I500" s="226"/>
      <c r="J500" s="257"/>
      <c r="K500" s="226"/>
      <c r="L500" s="226"/>
      <c r="M500" s="322"/>
      <c r="N500" s="310" t="str">
        <f t="shared" si="38"/>
        <v/>
      </c>
      <c r="O500" s="310" t="str">
        <f t="shared" si="39"/>
        <v/>
      </c>
      <c r="P500" s="226"/>
      <c r="Q500" s="226"/>
      <c r="R500" s="238">
        <f t="shared" si="40"/>
        <v>0</v>
      </c>
      <c r="S500" s="238">
        <f t="shared" si="41"/>
        <v>0</v>
      </c>
      <c r="T500" s="320"/>
    </row>
    <row r="501" ht="28.5" customHeight="1" spans="1:20">
      <c r="A501" s="38">
        <v>494</v>
      </c>
      <c r="B501" s="170"/>
      <c r="C501" s="170"/>
      <c r="D501" s="127"/>
      <c r="E501" s="170"/>
      <c r="F501" s="170"/>
      <c r="G501" s="170"/>
      <c r="H501" s="321"/>
      <c r="I501" s="226"/>
      <c r="J501" s="257"/>
      <c r="K501" s="226"/>
      <c r="L501" s="226"/>
      <c r="M501" s="322"/>
      <c r="N501" s="310" t="str">
        <f t="shared" si="38"/>
        <v/>
      </c>
      <c r="O501" s="310" t="str">
        <f t="shared" si="39"/>
        <v/>
      </c>
      <c r="P501" s="226"/>
      <c r="Q501" s="226"/>
      <c r="R501" s="238">
        <f t="shared" si="40"/>
        <v>0</v>
      </c>
      <c r="S501" s="238">
        <f t="shared" si="41"/>
        <v>0</v>
      </c>
      <c r="T501" s="320"/>
    </row>
    <row r="502" ht="28.5" customHeight="1" spans="1:20">
      <c r="A502" s="38">
        <v>495</v>
      </c>
      <c r="B502" s="170"/>
      <c r="C502" s="170"/>
      <c r="D502" s="127"/>
      <c r="E502" s="170"/>
      <c r="F502" s="170"/>
      <c r="G502" s="170"/>
      <c r="H502" s="321"/>
      <c r="I502" s="226"/>
      <c r="J502" s="257"/>
      <c r="K502" s="226"/>
      <c r="L502" s="226"/>
      <c r="M502" s="322"/>
      <c r="N502" s="310" t="str">
        <f t="shared" si="38"/>
        <v/>
      </c>
      <c r="O502" s="310" t="str">
        <f t="shared" si="39"/>
        <v/>
      </c>
      <c r="P502" s="226"/>
      <c r="Q502" s="226"/>
      <c r="R502" s="238">
        <f t="shared" si="40"/>
        <v>0</v>
      </c>
      <c r="S502" s="238">
        <f t="shared" si="41"/>
        <v>0</v>
      </c>
      <c r="T502" s="320"/>
    </row>
    <row r="503" ht="28.5" customHeight="1" spans="1:20">
      <c r="A503" s="38">
        <v>496</v>
      </c>
      <c r="B503" s="170"/>
      <c r="C503" s="170"/>
      <c r="D503" s="127"/>
      <c r="E503" s="170"/>
      <c r="F503" s="170"/>
      <c r="G503" s="170"/>
      <c r="H503" s="321"/>
      <c r="I503" s="226"/>
      <c r="J503" s="257"/>
      <c r="K503" s="226"/>
      <c r="L503" s="226"/>
      <c r="M503" s="322"/>
      <c r="N503" s="310" t="str">
        <f t="shared" si="38"/>
        <v/>
      </c>
      <c r="O503" s="310" t="str">
        <f t="shared" si="39"/>
        <v/>
      </c>
      <c r="P503" s="226"/>
      <c r="Q503" s="226"/>
      <c r="R503" s="238">
        <f t="shared" si="40"/>
        <v>0</v>
      </c>
      <c r="S503" s="238">
        <f t="shared" si="41"/>
        <v>0</v>
      </c>
      <c r="T503" s="320"/>
    </row>
    <row r="504" ht="28.5" customHeight="1" spans="1:20">
      <c r="A504" s="38">
        <v>497</v>
      </c>
      <c r="B504" s="170"/>
      <c r="C504" s="170"/>
      <c r="D504" s="127"/>
      <c r="E504" s="170"/>
      <c r="F504" s="170"/>
      <c r="G504" s="170"/>
      <c r="H504" s="321"/>
      <c r="I504" s="226"/>
      <c r="J504" s="257"/>
      <c r="K504" s="226"/>
      <c r="L504" s="226"/>
      <c r="M504" s="322"/>
      <c r="N504" s="310" t="str">
        <f t="shared" si="38"/>
        <v/>
      </c>
      <c r="O504" s="310" t="str">
        <f t="shared" si="39"/>
        <v/>
      </c>
      <c r="P504" s="226"/>
      <c r="Q504" s="226"/>
      <c r="R504" s="238">
        <f t="shared" si="40"/>
        <v>0</v>
      </c>
      <c r="S504" s="238">
        <f t="shared" si="41"/>
        <v>0</v>
      </c>
      <c r="T504" s="320"/>
    </row>
    <row r="505" ht="28.5" customHeight="1" spans="1:20">
      <c r="A505" s="38">
        <v>498</v>
      </c>
      <c r="B505" s="170"/>
      <c r="C505" s="170"/>
      <c r="D505" s="127"/>
      <c r="E505" s="170"/>
      <c r="F505" s="170"/>
      <c r="G505" s="170"/>
      <c r="H505" s="321"/>
      <c r="I505" s="226"/>
      <c r="J505" s="257"/>
      <c r="K505" s="226"/>
      <c r="L505" s="226"/>
      <c r="M505" s="322"/>
      <c r="N505" s="310" t="str">
        <f t="shared" si="38"/>
        <v/>
      </c>
      <c r="O505" s="310" t="str">
        <f t="shared" si="39"/>
        <v/>
      </c>
      <c r="P505" s="226"/>
      <c r="Q505" s="226"/>
      <c r="R505" s="238">
        <f t="shared" si="40"/>
        <v>0</v>
      </c>
      <c r="S505" s="238">
        <f t="shared" si="41"/>
        <v>0</v>
      </c>
      <c r="T505" s="320"/>
    </row>
    <row r="506" ht="28.5" customHeight="1" spans="1:20">
      <c r="A506" s="38">
        <v>499</v>
      </c>
      <c r="B506" s="170"/>
      <c r="C506" s="170"/>
      <c r="D506" s="127"/>
      <c r="E506" s="170"/>
      <c r="F506" s="170"/>
      <c r="G506" s="170"/>
      <c r="H506" s="321"/>
      <c r="I506" s="226"/>
      <c r="J506" s="257"/>
      <c r="K506" s="226"/>
      <c r="L506" s="226"/>
      <c r="M506" s="322"/>
      <c r="N506" s="310" t="str">
        <f t="shared" si="38"/>
        <v/>
      </c>
      <c r="O506" s="310" t="str">
        <f t="shared" si="39"/>
        <v/>
      </c>
      <c r="P506" s="226"/>
      <c r="Q506" s="226"/>
      <c r="R506" s="238">
        <f t="shared" si="40"/>
        <v>0</v>
      </c>
      <c r="S506" s="238">
        <f t="shared" si="41"/>
        <v>0</v>
      </c>
      <c r="T506" s="320"/>
    </row>
    <row r="507" ht="28.5" customHeight="1" spans="1:20">
      <c r="A507" s="38">
        <v>500</v>
      </c>
      <c r="B507" s="170"/>
      <c r="C507" s="170"/>
      <c r="D507" s="127"/>
      <c r="E507" s="170"/>
      <c r="F507" s="170"/>
      <c r="G507" s="170"/>
      <c r="H507" s="321"/>
      <c r="I507" s="226"/>
      <c r="J507" s="257"/>
      <c r="K507" s="226"/>
      <c r="L507" s="226"/>
      <c r="M507" s="322"/>
      <c r="N507" s="310" t="str">
        <f t="shared" si="38"/>
        <v/>
      </c>
      <c r="O507" s="310" t="str">
        <f t="shared" si="39"/>
        <v/>
      </c>
      <c r="P507" s="226"/>
      <c r="Q507" s="226"/>
      <c r="R507" s="238">
        <f t="shared" si="40"/>
        <v>0</v>
      </c>
      <c r="S507" s="238">
        <f t="shared" si="41"/>
        <v>0</v>
      </c>
      <c r="T507" s="320"/>
    </row>
    <row r="508" ht="20.1" customHeight="1" spans="1:20">
      <c r="A508" s="323" t="s">
        <v>304</v>
      </c>
      <c r="B508" s="324" t="s">
        <v>149</v>
      </c>
      <c r="C508" s="324" t="s">
        <v>149</v>
      </c>
      <c r="D508" s="325" t="s">
        <v>149</v>
      </c>
      <c r="E508" s="325" t="s">
        <v>149</v>
      </c>
      <c r="F508" s="325" t="s">
        <v>149</v>
      </c>
      <c r="G508" s="325" t="s">
        <v>149</v>
      </c>
      <c r="H508" s="326" t="s">
        <v>149</v>
      </c>
      <c r="I508" s="333" t="s">
        <v>149</v>
      </c>
      <c r="J508" s="334" t="s">
        <v>149</v>
      </c>
      <c r="K508" s="197">
        <f>SUM(K8:K507)</f>
        <v>482.0528231355</v>
      </c>
      <c r="L508" s="197">
        <f>SUM(L8:L507)</f>
        <v>472.49168</v>
      </c>
      <c r="M508" s="197">
        <f>SUM(M8:M507)</f>
        <v>472.49168</v>
      </c>
      <c r="N508" s="246">
        <f t="shared" si="38"/>
        <v>0.980165777116894</v>
      </c>
      <c r="O508" s="246">
        <f t="shared" si="39"/>
        <v>1</v>
      </c>
      <c r="P508" s="333" t="s">
        <v>149</v>
      </c>
      <c r="Q508" s="333" t="s">
        <v>149</v>
      </c>
      <c r="R508" s="197">
        <f>SUM(R8:R507)</f>
        <v>0</v>
      </c>
      <c r="S508" s="197">
        <f>SUM(S8:S507)</f>
        <v>340.565084060291</v>
      </c>
      <c r="T508" s="202" t="s">
        <v>149</v>
      </c>
    </row>
    <row r="509" ht="72" customHeight="1" spans="1:20">
      <c r="A509" s="327" t="s">
        <v>305</v>
      </c>
      <c r="B509" s="328"/>
      <c r="C509" s="328"/>
      <c r="D509" s="328"/>
      <c r="E509" s="328"/>
      <c r="F509" s="328"/>
      <c r="G509" s="328"/>
      <c r="H509" s="328"/>
      <c r="I509" s="335"/>
      <c r="J509" s="328"/>
      <c r="K509" s="335"/>
      <c r="L509" s="335"/>
      <c r="M509" s="335"/>
      <c r="N509" s="328"/>
      <c r="O509" s="328"/>
      <c r="P509" s="335"/>
      <c r="Q509" s="335"/>
      <c r="R509" s="335"/>
      <c r="S509" s="335"/>
      <c r="T509" s="328"/>
    </row>
    <row r="510" ht="15" customHeight="1" spans="1:20">
      <c r="A510" s="329"/>
      <c r="B510" s="329"/>
      <c r="C510" s="329"/>
      <c r="D510" s="330" t="s">
        <v>306</v>
      </c>
      <c r="E510" s="330"/>
      <c r="F510" s="330"/>
      <c r="G510" s="330"/>
      <c r="H510" s="331"/>
      <c r="I510" s="336"/>
      <c r="J510" s="329"/>
      <c r="K510" s="336"/>
      <c r="L510" s="336"/>
      <c r="M510" s="337"/>
      <c r="N510" s="331"/>
      <c r="O510" s="331"/>
      <c r="P510" s="337"/>
      <c r="Q510" s="337"/>
      <c r="R510" s="337"/>
      <c r="S510" s="337"/>
      <c r="T510" s="331"/>
    </row>
    <row r="511" ht="408" customHeight="1" spans="1:21">
      <c r="A511" s="332" t="s">
        <v>307</v>
      </c>
      <c r="B511" s="275"/>
      <c r="C511" s="275"/>
      <c r="D511" s="275"/>
      <c r="E511" s="275"/>
      <c r="F511" s="275"/>
      <c r="G511" s="275"/>
      <c r="H511" s="275"/>
      <c r="I511" s="338"/>
      <c r="J511" s="275"/>
      <c r="K511" s="338"/>
      <c r="L511" s="338"/>
      <c r="M511" s="338"/>
      <c r="N511" s="275"/>
      <c r="O511" s="275"/>
      <c r="P511" s="338"/>
      <c r="Q511" s="338"/>
      <c r="R511" s="338"/>
      <c r="S511" s="338"/>
      <c r="T511" s="275"/>
      <c r="U511" s="281" t="s">
        <v>308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pageSetup paperSize="9" orientation="portrait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workbookViewId="0">
      <pane xSplit="1" ySplit="5" topLeftCell="B7" activePane="bottomRight" state="frozen"/>
      <selection/>
      <selection pane="topRight"/>
      <selection pane="bottomLeft"/>
      <selection pane="bottomRight" activeCell="I18" sqref="I18"/>
    </sheetView>
  </sheetViews>
  <sheetFormatPr defaultColWidth="9" defaultRowHeight="14"/>
  <cols>
    <col min="1" max="1" width="5.87272727272727" style="207" customWidth="1"/>
    <col min="2" max="4" width="20.6272727272727" style="207" customWidth="1"/>
    <col min="5" max="5" width="10" style="207" customWidth="1"/>
    <col min="6" max="6" width="12.8727272727273" style="207" customWidth="1"/>
    <col min="7" max="7" width="10.3727272727273" style="207" customWidth="1"/>
    <col min="8" max="13" width="14.6272727272727" style="207" customWidth="1"/>
    <col min="14" max="14" width="12.6272727272727" style="206" customWidth="1"/>
    <col min="15" max="15" width="24.6272727272727" style="207" customWidth="1"/>
    <col min="16" max="16384" width="9" style="207"/>
  </cols>
  <sheetData>
    <row r="1" ht="24.95" customHeight="1" spans="1:14">
      <c r="A1" s="208" t="s">
        <v>309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="205" customFormat="1" ht="30" customHeight="1" spans="1:17">
      <c r="A2" s="209" t="s">
        <v>310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28"/>
      <c r="O2" s="229" t="s">
        <v>311</v>
      </c>
      <c r="P2" s="230"/>
      <c r="Q2" s="230"/>
    </row>
    <row r="3" ht="17.5" spans="1:17">
      <c r="A3" s="211" t="s">
        <v>1</v>
      </c>
      <c r="B3" s="212" t="s">
        <v>312</v>
      </c>
      <c r="C3" s="213"/>
      <c r="D3" s="214"/>
      <c r="E3" s="215" t="s">
        <v>313</v>
      </c>
      <c r="F3" s="216" t="s">
        <v>314</v>
      </c>
      <c r="G3" s="215" t="s">
        <v>315</v>
      </c>
      <c r="H3" s="217" t="s">
        <v>316</v>
      </c>
      <c r="I3" s="231"/>
      <c r="J3" s="231"/>
      <c r="K3" s="231"/>
      <c r="L3" s="220" t="s">
        <v>317</v>
      </c>
      <c r="M3" s="215" t="s">
        <v>318</v>
      </c>
      <c r="N3" s="232" t="s">
        <v>110</v>
      </c>
      <c r="O3" s="229"/>
      <c r="P3" s="230"/>
      <c r="Q3" s="230"/>
    </row>
    <row r="4" ht="30" spans="1:17">
      <c r="A4" s="211"/>
      <c r="B4" s="218" t="s">
        <v>319</v>
      </c>
      <c r="C4" s="215" t="s">
        <v>320</v>
      </c>
      <c r="D4" s="215" t="s">
        <v>321</v>
      </c>
      <c r="E4" s="215"/>
      <c r="F4" s="219"/>
      <c r="G4" s="215"/>
      <c r="H4" s="220" t="s">
        <v>322</v>
      </c>
      <c r="I4" s="233" t="s">
        <v>323</v>
      </c>
      <c r="J4" s="220" t="s">
        <v>324</v>
      </c>
      <c r="K4" s="234" t="s">
        <v>325</v>
      </c>
      <c r="L4" s="218"/>
      <c r="M4" s="215"/>
      <c r="N4" s="235"/>
      <c r="O4" s="229"/>
      <c r="P4" s="230"/>
      <c r="Q4" s="230"/>
    </row>
    <row r="5" s="206" customFormat="1" ht="24" customHeight="1" spans="1:17">
      <c r="A5" s="221" t="s">
        <v>129</v>
      </c>
      <c r="B5" s="222" t="s">
        <v>130</v>
      </c>
      <c r="C5" s="223" t="s">
        <v>130</v>
      </c>
      <c r="D5" s="223" t="s">
        <v>134</v>
      </c>
      <c r="E5" s="223">
        <v>1</v>
      </c>
      <c r="F5" s="223" t="s">
        <v>326</v>
      </c>
      <c r="G5" s="224">
        <v>200.77</v>
      </c>
      <c r="H5" s="225" t="s">
        <v>327</v>
      </c>
      <c r="I5" s="225" t="s">
        <v>328</v>
      </c>
      <c r="J5" s="236">
        <v>34.9</v>
      </c>
      <c r="K5" s="236">
        <v>32</v>
      </c>
      <c r="L5" s="236">
        <f>E5*K5</f>
        <v>32</v>
      </c>
      <c r="M5" s="224">
        <f>E5*G5</f>
        <v>200.77</v>
      </c>
      <c r="N5" s="237"/>
      <c r="O5" s="229"/>
      <c r="P5" s="230"/>
      <c r="Q5" s="230"/>
    </row>
    <row r="6" ht="28.5" customHeight="1" spans="1:17">
      <c r="A6" s="38">
        <v>1</v>
      </c>
      <c r="B6" s="170" t="s">
        <v>329</v>
      </c>
      <c r="C6" s="170" t="s">
        <v>330</v>
      </c>
      <c r="D6" s="127" t="s">
        <v>149</v>
      </c>
      <c r="E6" s="170">
        <v>1</v>
      </c>
      <c r="F6" s="170" t="s">
        <v>331</v>
      </c>
      <c r="G6" s="226">
        <v>11</v>
      </c>
      <c r="H6" s="227"/>
      <c r="I6" s="127"/>
      <c r="J6" s="180"/>
      <c r="K6" s="180"/>
      <c r="L6" s="178">
        <f t="shared" ref="L6:L69" si="0">IFERROR(E6*K6,"")</f>
        <v>0</v>
      </c>
      <c r="M6" s="238">
        <f>E6*G6</f>
        <v>11</v>
      </c>
      <c r="N6" s="239"/>
      <c r="O6" s="229"/>
      <c r="P6" s="230"/>
      <c r="Q6" s="230"/>
    </row>
    <row r="7" ht="28.5" customHeight="1" spans="1:17">
      <c r="A7" s="38">
        <v>2</v>
      </c>
      <c r="B7" s="127" t="s">
        <v>332</v>
      </c>
      <c r="C7" s="170" t="s">
        <v>333</v>
      </c>
      <c r="D7" s="170" t="s">
        <v>334</v>
      </c>
      <c r="E7" s="170">
        <v>1</v>
      </c>
      <c r="F7" s="170" t="s">
        <v>331</v>
      </c>
      <c r="G7" s="226">
        <v>0.18</v>
      </c>
      <c r="H7" s="227"/>
      <c r="I7" s="127"/>
      <c r="J7" s="180"/>
      <c r="K7" s="180"/>
      <c r="L7" s="178">
        <f t="shared" si="0"/>
        <v>0</v>
      </c>
      <c r="M7" s="238">
        <f t="shared" ref="M7:M38" si="1">E7*G7</f>
        <v>0.18</v>
      </c>
      <c r="N7" s="239"/>
      <c r="O7" s="240"/>
      <c r="P7" s="230"/>
      <c r="Q7" s="230"/>
    </row>
    <row r="8" ht="28.5" customHeight="1" spans="1:15">
      <c r="A8" s="38">
        <v>3</v>
      </c>
      <c r="B8" s="127" t="s">
        <v>335</v>
      </c>
      <c r="C8" s="170" t="s">
        <v>336</v>
      </c>
      <c r="D8" s="127" t="s">
        <v>149</v>
      </c>
      <c r="E8" s="170">
        <v>1</v>
      </c>
      <c r="F8" s="170" t="s">
        <v>331</v>
      </c>
      <c r="G8" s="226">
        <v>75</v>
      </c>
      <c r="H8" s="227"/>
      <c r="I8" s="127"/>
      <c r="J8" s="170"/>
      <c r="K8" s="180"/>
      <c r="L8" s="178">
        <f t="shared" si="0"/>
        <v>0</v>
      </c>
      <c r="M8" s="238">
        <f t="shared" si="1"/>
        <v>75</v>
      </c>
      <c r="N8" s="239"/>
      <c r="O8" s="241" t="s">
        <v>337</v>
      </c>
    </row>
    <row r="9" ht="28.5" customHeight="1" spans="1:15">
      <c r="A9" s="38">
        <v>4</v>
      </c>
      <c r="B9" s="127" t="s">
        <v>338</v>
      </c>
      <c r="C9" s="170" t="s">
        <v>339</v>
      </c>
      <c r="D9" s="170" t="s">
        <v>340</v>
      </c>
      <c r="E9" s="170">
        <v>20</v>
      </c>
      <c r="F9" s="170" t="s">
        <v>331</v>
      </c>
      <c r="G9" s="226">
        <v>0.0058</v>
      </c>
      <c r="H9" s="227"/>
      <c r="I9" s="127"/>
      <c r="J9" s="180"/>
      <c r="K9" s="180"/>
      <c r="L9" s="178">
        <f t="shared" si="0"/>
        <v>0</v>
      </c>
      <c r="M9" s="238">
        <f t="shared" si="1"/>
        <v>0.116</v>
      </c>
      <c r="N9" s="239"/>
      <c r="O9" s="241"/>
    </row>
    <row r="10" ht="28.5" customHeight="1" spans="1:14">
      <c r="A10" s="38">
        <v>5</v>
      </c>
      <c r="B10" s="127" t="s">
        <v>341</v>
      </c>
      <c r="C10" s="170" t="s">
        <v>342</v>
      </c>
      <c r="D10" s="127" t="s">
        <v>343</v>
      </c>
      <c r="E10" s="170">
        <v>1</v>
      </c>
      <c r="F10" s="170" t="s">
        <v>331</v>
      </c>
      <c r="G10" s="226">
        <v>0.47</v>
      </c>
      <c r="H10" s="227"/>
      <c r="I10" s="127"/>
      <c r="J10" s="180"/>
      <c r="K10" s="180"/>
      <c r="L10" s="178">
        <f t="shared" si="0"/>
        <v>0</v>
      </c>
      <c r="M10" s="238">
        <f t="shared" si="1"/>
        <v>0.47</v>
      </c>
      <c r="N10" s="239"/>
    </row>
    <row r="11" ht="28.5" customHeight="1" spans="1:15">
      <c r="A11" s="38">
        <v>6</v>
      </c>
      <c r="B11" s="127" t="s">
        <v>344</v>
      </c>
      <c r="C11" s="170" t="s">
        <v>345</v>
      </c>
      <c r="D11" s="127" t="s">
        <v>343</v>
      </c>
      <c r="E11" s="170">
        <v>1</v>
      </c>
      <c r="F11" s="170" t="s">
        <v>331</v>
      </c>
      <c r="G11" s="226">
        <v>0.47</v>
      </c>
      <c r="H11" s="227"/>
      <c r="I11" s="127"/>
      <c r="J11" s="170"/>
      <c r="K11" s="180"/>
      <c r="L11" s="178">
        <f t="shared" si="0"/>
        <v>0</v>
      </c>
      <c r="M11" s="238">
        <f t="shared" si="1"/>
        <v>0.47</v>
      </c>
      <c r="N11" s="239"/>
      <c r="O11" s="241" t="s">
        <v>154</v>
      </c>
    </row>
    <row r="12" ht="28.5" customHeight="1" spans="1:15">
      <c r="A12" s="38">
        <v>7</v>
      </c>
      <c r="B12" s="127" t="s">
        <v>346</v>
      </c>
      <c r="C12" s="170" t="s">
        <v>347</v>
      </c>
      <c r="D12" s="127" t="s">
        <v>149</v>
      </c>
      <c r="E12" s="170">
        <v>1</v>
      </c>
      <c r="F12" s="170" t="s">
        <v>331</v>
      </c>
      <c r="G12" s="226">
        <v>0.1111</v>
      </c>
      <c r="H12" s="227"/>
      <c r="I12" s="127"/>
      <c r="J12" s="180"/>
      <c r="K12" s="180"/>
      <c r="L12" s="178">
        <f t="shared" si="0"/>
        <v>0</v>
      </c>
      <c r="M12" s="238">
        <f t="shared" si="1"/>
        <v>0.1111</v>
      </c>
      <c r="N12" s="239"/>
      <c r="O12" s="242"/>
    </row>
    <row r="13" ht="28.5" customHeight="1" spans="1:14">
      <c r="A13" s="38">
        <v>8</v>
      </c>
      <c r="B13" s="127" t="s">
        <v>348</v>
      </c>
      <c r="C13" s="170" t="s">
        <v>349</v>
      </c>
      <c r="D13" s="127" t="s">
        <v>149</v>
      </c>
      <c r="E13" s="170">
        <v>1</v>
      </c>
      <c r="F13" s="170" t="s">
        <v>331</v>
      </c>
      <c r="G13" s="226">
        <v>0.188</v>
      </c>
      <c r="H13" s="227"/>
      <c r="I13" s="227"/>
      <c r="J13" s="180"/>
      <c r="K13" s="180"/>
      <c r="L13" s="178">
        <f t="shared" si="0"/>
        <v>0</v>
      </c>
      <c r="M13" s="238">
        <f t="shared" si="1"/>
        <v>0.188</v>
      </c>
      <c r="N13" s="239"/>
    </row>
    <row r="14" ht="28.5" customHeight="1" spans="1:14">
      <c r="A14" s="38">
        <v>9</v>
      </c>
      <c r="B14" s="127" t="s">
        <v>350</v>
      </c>
      <c r="C14" s="170" t="s">
        <v>351</v>
      </c>
      <c r="D14" s="170" t="s">
        <v>352</v>
      </c>
      <c r="E14" s="170">
        <v>1</v>
      </c>
      <c r="F14" s="170" t="s">
        <v>331</v>
      </c>
      <c r="G14" s="226">
        <v>67.6494</v>
      </c>
      <c r="H14" s="227"/>
      <c r="I14" s="170"/>
      <c r="J14" s="180"/>
      <c r="K14" s="180"/>
      <c r="L14" s="178">
        <f t="shared" si="0"/>
        <v>0</v>
      </c>
      <c r="M14" s="238">
        <f t="shared" si="1"/>
        <v>67.6494</v>
      </c>
      <c r="N14" s="239"/>
    </row>
    <row r="15" ht="28.5" customHeight="1" spans="1:14">
      <c r="A15" s="38">
        <v>10</v>
      </c>
      <c r="B15" s="127" t="s">
        <v>353</v>
      </c>
      <c r="C15" s="170" t="s">
        <v>354</v>
      </c>
      <c r="D15" s="170" t="s">
        <v>352</v>
      </c>
      <c r="E15" s="170">
        <v>1</v>
      </c>
      <c r="F15" s="170" t="s">
        <v>331</v>
      </c>
      <c r="G15" s="226">
        <v>2.009</v>
      </c>
      <c r="H15" s="227"/>
      <c r="I15" s="170"/>
      <c r="J15" s="180"/>
      <c r="K15" s="180"/>
      <c r="L15" s="178">
        <f t="shared" si="0"/>
        <v>0</v>
      </c>
      <c r="M15" s="238">
        <f t="shared" si="1"/>
        <v>2.009</v>
      </c>
      <c r="N15" s="239"/>
    </row>
    <row r="16" ht="28.5" customHeight="1" spans="1:14">
      <c r="A16" s="38">
        <v>11</v>
      </c>
      <c r="B16" s="127" t="s">
        <v>355</v>
      </c>
      <c r="C16" s="170" t="s">
        <v>356</v>
      </c>
      <c r="D16" s="170" t="s">
        <v>352</v>
      </c>
      <c r="E16" s="170">
        <v>1</v>
      </c>
      <c r="F16" s="170" t="s">
        <v>331</v>
      </c>
      <c r="G16" s="226">
        <v>2.4696</v>
      </c>
      <c r="H16" s="227"/>
      <c r="I16" s="127"/>
      <c r="J16" s="180"/>
      <c r="K16" s="180"/>
      <c r="L16" s="178">
        <f t="shared" si="0"/>
        <v>0</v>
      </c>
      <c r="M16" s="238">
        <f t="shared" si="1"/>
        <v>2.4696</v>
      </c>
      <c r="N16" s="239"/>
    </row>
    <row r="17" ht="28.5" customHeight="1" spans="1:14">
      <c r="A17" s="38">
        <v>12</v>
      </c>
      <c r="B17" s="127" t="s">
        <v>357</v>
      </c>
      <c r="C17" s="170" t="s">
        <v>358</v>
      </c>
      <c r="D17" s="170" t="s">
        <v>352</v>
      </c>
      <c r="E17" s="170">
        <v>1</v>
      </c>
      <c r="F17" s="170" t="s">
        <v>331</v>
      </c>
      <c r="G17" s="226">
        <v>34.8096</v>
      </c>
      <c r="H17" s="227"/>
      <c r="I17" s="227"/>
      <c r="J17" s="180"/>
      <c r="K17" s="180"/>
      <c r="L17" s="178">
        <f t="shared" si="0"/>
        <v>0</v>
      </c>
      <c r="M17" s="238">
        <f t="shared" si="1"/>
        <v>34.8096</v>
      </c>
      <c r="N17" s="239"/>
    </row>
    <row r="18" ht="28.5" customHeight="1" spans="1:14">
      <c r="A18" s="38">
        <v>13</v>
      </c>
      <c r="B18" s="127" t="s">
        <v>359</v>
      </c>
      <c r="C18" s="170" t="s">
        <v>360</v>
      </c>
      <c r="D18" s="127" t="s">
        <v>361</v>
      </c>
      <c r="E18" s="170">
        <v>1</v>
      </c>
      <c r="F18" s="170" t="s">
        <v>331</v>
      </c>
      <c r="G18" s="226">
        <v>5.8</v>
      </c>
      <c r="H18" s="227"/>
      <c r="I18" s="170"/>
      <c r="J18" s="180"/>
      <c r="K18" s="180"/>
      <c r="L18" s="178">
        <f t="shared" si="0"/>
        <v>0</v>
      </c>
      <c r="M18" s="238">
        <f t="shared" si="1"/>
        <v>5.8</v>
      </c>
      <c r="N18" s="239"/>
    </row>
    <row r="19" ht="28.5" customHeight="1" spans="1:14">
      <c r="A19" s="38">
        <v>14</v>
      </c>
      <c r="B19" s="127" t="s">
        <v>362</v>
      </c>
      <c r="C19" s="170" t="s">
        <v>363</v>
      </c>
      <c r="D19" s="170" t="s">
        <v>352</v>
      </c>
      <c r="E19" s="170">
        <v>1</v>
      </c>
      <c r="F19" s="170" t="s">
        <v>331</v>
      </c>
      <c r="G19" s="226">
        <v>30.35</v>
      </c>
      <c r="H19" s="227"/>
      <c r="I19" s="170"/>
      <c r="J19" s="180"/>
      <c r="K19" s="180"/>
      <c r="L19" s="178">
        <f t="shared" si="0"/>
        <v>0</v>
      </c>
      <c r="M19" s="238">
        <f t="shared" si="1"/>
        <v>30.35</v>
      </c>
      <c r="N19" s="239"/>
    </row>
    <row r="20" ht="28.5" customHeight="1" spans="1:14">
      <c r="A20" s="38">
        <v>15</v>
      </c>
      <c r="B20" s="127" t="s">
        <v>364</v>
      </c>
      <c r="C20" s="170" t="s">
        <v>365</v>
      </c>
      <c r="D20" s="170" t="s">
        <v>366</v>
      </c>
      <c r="E20" s="170">
        <v>2</v>
      </c>
      <c r="F20" s="170" t="s">
        <v>331</v>
      </c>
      <c r="G20" s="226">
        <v>0.275</v>
      </c>
      <c r="H20" s="227"/>
      <c r="I20" s="227"/>
      <c r="J20" s="180"/>
      <c r="K20" s="180"/>
      <c r="L20" s="178">
        <f t="shared" si="0"/>
        <v>0</v>
      </c>
      <c r="M20" s="238">
        <f t="shared" si="1"/>
        <v>0.55</v>
      </c>
      <c r="N20" s="239"/>
    </row>
    <row r="21" ht="28.5" customHeight="1" spans="1:14">
      <c r="A21" s="38">
        <v>16</v>
      </c>
      <c r="B21" s="127" t="s">
        <v>367</v>
      </c>
      <c r="C21" s="170" t="s">
        <v>368</v>
      </c>
      <c r="D21" s="170" t="s">
        <v>369</v>
      </c>
      <c r="E21" s="170">
        <v>1</v>
      </c>
      <c r="F21" s="170" t="s">
        <v>331</v>
      </c>
      <c r="G21" s="226">
        <v>0.45</v>
      </c>
      <c r="H21" s="227"/>
      <c r="I21" s="170"/>
      <c r="J21" s="180"/>
      <c r="K21" s="180"/>
      <c r="L21" s="178">
        <f t="shared" si="0"/>
        <v>0</v>
      </c>
      <c r="M21" s="238">
        <f t="shared" si="1"/>
        <v>0.45</v>
      </c>
      <c r="N21" s="239"/>
    </row>
    <row r="22" ht="28.5" customHeight="1" spans="1:14">
      <c r="A22" s="38">
        <v>17</v>
      </c>
      <c r="B22" s="127" t="s">
        <v>370</v>
      </c>
      <c r="C22" s="170" t="s">
        <v>371</v>
      </c>
      <c r="D22" s="170" t="s">
        <v>366</v>
      </c>
      <c r="E22" s="170">
        <v>1</v>
      </c>
      <c r="F22" s="170" t="s">
        <v>331</v>
      </c>
      <c r="G22" s="226">
        <v>0.25</v>
      </c>
      <c r="H22" s="227"/>
      <c r="I22" s="227"/>
      <c r="J22" s="180"/>
      <c r="K22" s="180"/>
      <c r="L22" s="178">
        <f t="shared" si="0"/>
        <v>0</v>
      </c>
      <c r="M22" s="238">
        <f t="shared" si="1"/>
        <v>0.25</v>
      </c>
      <c r="N22" s="239"/>
    </row>
    <row r="23" ht="28.5" customHeight="1" spans="1:14">
      <c r="A23" s="38">
        <v>18</v>
      </c>
      <c r="B23" s="127" t="s">
        <v>372</v>
      </c>
      <c r="C23" s="170" t="s">
        <v>373</v>
      </c>
      <c r="D23" s="170" t="s">
        <v>374</v>
      </c>
      <c r="E23" s="170">
        <v>1</v>
      </c>
      <c r="F23" s="170" t="s">
        <v>331</v>
      </c>
      <c r="G23" s="226">
        <v>51</v>
      </c>
      <c r="H23" s="227"/>
      <c r="I23" s="170"/>
      <c r="J23" s="180"/>
      <c r="K23" s="180"/>
      <c r="L23" s="178">
        <f t="shared" si="0"/>
        <v>0</v>
      </c>
      <c r="M23" s="238">
        <f t="shared" si="1"/>
        <v>51</v>
      </c>
      <c r="N23" s="239"/>
    </row>
    <row r="24" ht="28.5" customHeight="1" spans="1:14">
      <c r="A24" s="38">
        <v>19</v>
      </c>
      <c r="B24" s="127" t="s">
        <v>375</v>
      </c>
      <c r="C24" s="170" t="s">
        <v>376</v>
      </c>
      <c r="D24" s="170" t="s">
        <v>377</v>
      </c>
      <c r="E24" s="170">
        <v>1</v>
      </c>
      <c r="F24" s="170" t="s">
        <v>331</v>
      </c>
      <c r="G24" s="226">
        <v>0.83</v>
      </c>
      <c r="H24" s="227"/>
      <c r="I24" s="227"/>
      <c r="J24" s="227"/>
      <c r="K24" s="180"/>
      <c r="L24" s="178">
        <f t="shared" si="0"/>
        <v>0</v>
      </c>
      <c r="M24" s="238">
        <f t="shared" si="1"/>
        <v>0.83</v>
      </c>
      <c r="N24" s="239"/>
    </row>
    <row r="25" ht="28.5" customHeight="1" spans="1:14">
      <c r="A25" s="38">
        <v>20</v>
      </c>
      <c r="B25" s="127" t="s">
        <v>378</v>
      </c>
      <c r="C25" s="170" t="s">
        <v>379</v>
      </c>
      <c r="D25" s="170" t="s">
        <v>380</v>
      </c>
      <c r="E25" s="170">
        <v>1</v>
      </c>
      <c r="F25" s="170" t="s">
        <v>331</v>
      </c>
      <c r="G25" s="226">
        <v>0.6018</v>
      </c>
      <c r="H25" s="227"/>
      <c r="I25" s="227"/>
      <c r="J25" s="180"/>
      <c r="K25" s="180"/>
      <c r="L25" s="178">
        <f t="shared" si="0"/>
        <v>0</v>
      </c>
      <c r="M25" s="238">
        <f t="shared" si="1"/>
        <v>0.6018</v>
      </c>
      <c r="N25" s="239"/>
    </row>
    <row r="26" ht="28.5" customHeight="1" spans="1:14">
      <c r="A26" s="38">
        <v>21</v>
      </c>
      <c r="B26" s="127" t="s">
        <v>381</v>
      </c>
      <c r="C26" s="170" t="s">
        <v>382</v>
      </c>
      <c r="D26" s="170" t="s">
        <v>380</v>
      </c>
      <c r="E26" s="170">
        <v>1</v>
      </c>
      <c r="F26" s="170" t="s">
        <v>331</v>
      </c>
      <c r="G26" s="226">
        <v>44</v>
      </c>
      <c r="H26" s="227"/>
      <c r="I26" s="227"/>
      <c r="J26" s="180"/>
      <c r="K26" s="180"/>
      <c r="L26" s="178">
        <f t="shared" si="0"/>
        <v>0</v>
      </c>
      <c r="M26" s="238">
        <f t="shared" si="1"/>
        <v>44</v>
      </c>
      <c r="N26" s="239"/>
    </row>
    <row r="27" ht="28.5" customHeight="1" spans="1:14">
      <c r="A27" s="38">
        <v>22</v>
      </c>
      <c r="B27" s="127" t="s">
        <v>383</v>
      </c>
      <c r="C27" s="170" t="s">
        <v>384</v>
      </c>
      <c r="D27" s="180" t="s">
        <v>385</v>
      </c>
      <c r="E27" s="170">
        <v>0.16</v>
      </c>
      <c r="F27" s="170" t="s">
        <v>331</v>
      </c>
      <c r="G27" s="226">
        <v>6.19</v>
      </c>
      <c r="H27" s="227"/>
      <c r="I27" s="227"/>
      <c r="J27" s="227"/>
      <c r="K27" s="180"/>
      <c r="L27" s="178">
        <f t="shared" si="0"/>
        <v>0</v>
      </c>
      <c r="M27" s="238">
        <f t="shared" si="1"/>
        <v>0.9904</v>
      </c>
      <c r="N27" s="239"/>
    </row>
    <row r="28" ht="28.5" customHeight="1" spans="1:14">
      <c r="A28" s="38">
        <v>23</v>
      </c>
      <c r="B28" s="127" t="s">
        <v>386</v>
      </c>
      <c r="C28" s="170" t="s">
        <v>387</v>
      </c>
      <c r="D28" s="170" t="s">
        <v>388</v>
      </c>
      <c r="E28" s="170">
        <v>1</v>
      </c>
      <c r="F28" s="170" t="s">
        <v>331</v>
      </c>
      <c r="G28" s="226">
        <v>7</v>
      </c>
      <c r="H28" s="227"/>
      <c r="I28" s="227"/>
      <c r="J28" s="180"/>
      <c r="K28" s="180"/>
      <c r="L28" s="178">
        <f t="shared" si="0"/>
        <v>0</v>
      </c>
      <c r="M28" s="238">
        <f t="shared" si="1"/>
        <v>7</v>
      </c>
      <c r="N28" s="239"/>
    </row>
    <row r="29" ht="28.5" customHeight="1" spans="1:14">
      <c r="A29" s="38">
        <v>24</v>
      </c>
      <c r="B29" s="127" t="s">
        <v>389</v>
      </c>
      <c r="C29" s="170" t="s">
        <v>390</v>
      </c>
      <c r="D29" s="170" t="s">
        <v>388</v>
      </c>
      <c r="E29" s="170">
        <v>1</v>
      </c>
      <c r="F29" s="170" t="s">
        <v>331</v>
      </c>
      <c r="G29" s="226">
        <v>4</v>
      </c>
      <c r="H29" s="227"/>
      <c r="I29" s="227"/>
      <c r="J29" s="180"/>
      <c r="K29" s="180"/>
      <c r="L29" s="178">
        <f t="shared" si="0"/>
        <v>0</v>
      </c>
      <c r="M29" s="238">
        <f t="shared" si="1"/>
        <v>4</v>
      </c>
      <c r="N29" s="239"/>
    </row>
    <row r="30" ht="28.5" customHeight="1" spans="1:14">
      <c r="A30" s="38">
        <v>25</v>
      </c>
      <c r="B30" s="127" t="s">
        <v>391</v>
      </c>
      <c r="C30" s="170" t="s">
        <v>392</v>
      </c>
      <c r="D30" s="180" t="s">
        <v>393</v>
      </c>
      <c r="E30" s="170">
        <v>1</v>
      </c>
      <c r="F30" s="170" t="s">
        <v>331</v>
      </c>
      <c r="G30" s="226">
        <v>0.15</v>
      </c>
      <c r="H30" s="227"/>
      <c r="I30" s="227"/>
      <c r="J30" s="180"/>
      <c r="K30" s="180"/>
      <c r="L30" s="178">
        <f t="shared" si="0"/>
        <v>0</v>
      </c>
      <c r="M30" s="238">
        <f t="shared" si="1"/>
        <v>0.15</v>
      </c>
      <c r="N30" s="239"/>
    </row>
    <row r="31" ht="28.5" customHeight="1" spans="1:14">
      <c r="A31" s="38">
        <v>26</v>
      </c>
      <c r="B31" s="127" t="s">
        <v>394</v>
      </c>
      <c r="C31" s="170" t="s">
        <v>395</v>
      </c>
      <c r="D31" s="180" t="s">
        <v>366</v>
      </c>
      <c r="E31" s="170">
        <v>2</v>
      </c>
      <c r="F31" s="170" t="s">
        <v>331</v>
      </c>
      <c r="G31" s="226">
        <v>0.29</v>
      </c>
      <c r="H31" s="227"/>
      <c r="I31" s="227"/>
      <c r="J31" s="180"/>
      <c r="K31" s="180"/>
      <c r="L31" s="178">
        <f t="shared" si="0"/>
        <v>0</v>
      </c>
      <c r="M31" s="238">
        <f t="shared" si="1"/>
        <v>0.58</v>
      </c>
      <c r="N31" s="239"/>
    </row>
    <row r="32" ht="28.5" customHeight="1" spans="1:14">
      <c r="A32" s="38">
        <v>27</v>
      </c>
      <c r="B32" s="127" t="s">
        <v>396</v>
      </c>
      <c r="C32" s="170" t="s">
        <v>397</v>
      </c>
      <c r="D32" s="180" t="s">
        <v>366</v>
      </c>
      <c r="E32" s="170">
        <v>1</v>
      </c>
      <c r="F32" s="170" t="s">
        <v>331</v>
      </c>
      <c r="G32" s="226">
        <v>3.05</v>
      </c>
      <c r="H32" s="227"/>
      <c r="I32" s="227"/>
      <c r="J32" s="180"/>
      <c r="K32" s="180"/>
      <c r="L32" s="178">
        <f t="shared" si="0"/>
        <v>0</v>
      </c>
      <c r="M32" s="238">
        <f t="shared" si="1"/>
        <v>3.05</v>
      </c>
      <c r="N32" s="239"/>
    </row>
    <row r="33" ht="28.5" customHeight="1" spans="1:14">
      <c r="A33" s="38">
        <v>28</v>
      </c>
      <c r="B33" s="127" t="s">
        <v>398</v>
      </c>
      <c r="C33" s="170" t="s">
        <v>399</v>
      </c>
      <c r="D33" s="180" t="s">
        <v>366</v>
      </c>
      <c r="E33" s="170">
        <v>2</v>
      </c>
      <c r="F33" s="170" t="s">
        <v>331</v>
      </c>
      <c r="G33" s="226">
        <v>0.51</v>
      </c>
      <c r="H33" s="227"/>
      <c r="I33" s="227"/>
      <c r="J33" s="180"/>
      <c r="K33" s="180"/>
      <c r="L33" s="178">
        <f t="shared" si="0"/>
        <v>0</v>
      </c>
      <c r="M33" s="238">
        <f t="shared" si="1"/>
        <v>1.02</v>
      </c>
      <c r="N33" s="239"/>
    </row>
    <row r="34" ht="28.5" customHeight="1" spans="1:14">
      <c r="A34" s="38">
        <v>29</v>
      </c>
      <c r="B34" s="127" t="s">
        <v>400</v>
      </c>
      <c r="C34" s="170" t="s">
        <v>401</v>
      </c>
      <c r="D34" s="180" t="s">
        <v>366</v>
      </c>
      <c r="E34" s="170">
        <v>1</v>
      </c>
      <c r="F34" s="170" t="s">
        <v>331</v>
      </c>
      <c r="G34" s="226">
        <v>0.37</v>
      </c>
      <c r="H34" s="227"/>
      <c r="I34" s="227"/>
      <c r="J34" s="180"/>
      <c r="K34" s="180"/>
      <c r="L34" s="178">
        <f t="shared" si="0"/>
        <v>0</v>
      </c>
      <c r="M34" s="238">
        <f t="shared" si="1"/>
        <v>0.37</v>
      </c>
      <c r="N34" s="239"/>
    </row>
    <row r="35" ht="28.5" customHeight="1" spans="1:14">
      <c r="A35" s="38">
        <v>30</v>
      </c>
      <c r="B35" s="127" t="s">
        <v>402</v>
      </c>
      <c r="C35" s="170" t="s">
        <v>403</v>
      </c>
      <c r="D35" s="180" t="s">
        <v>366</v>
      </c>
      <c r="E35" s="170">
        <v>1</v>
      </c>
      <c r="F35" s="170" t="s">
        <v>331</v>
      </c>
      <c r="G35" s="226">
        <v>0.59</v>
      </c>
      <c r="H35" s="227"/>
      <c r="I35" s="227"/>
      <c r="J35" s="180"/>
      <c r="K35" s="180"/>
      <c r="L35" s="178">
        <f t="shared" si="0"/>
        <v>0</v>
      </c>
      <c r="M35" s="238">
        <f t="shared" si="1"/>
        <v>0.59</v>
      </c>
      <c r="N35" s="239"/>
    </row>
    <row r="36" ht="28.5" customHeight="1" spans="1:14">
      <c r="A36" s="38">
        <v>31</v>
      </c>
      <c r="B36" s="127" t="s">
        <v>404</v>
      </c>
      <c r="C36" s="170" t="s">
        <v>405</v>
      </c>
      <c r="D36" s="180" t="s">
        <v>406</v>
      </c>
      <c r="E36" s="170">
        <v>1</v>
      </c>
      <c r="F36" s="170" t="s">
        <v>331</v>
      </c>
      <c r="G36" s="226">
        <v>1.88</v>
      </c>
      <c r="H36" s="227"/>
      <c r="I36" s="227"/>
      <c r="J36" s="180"/>
      <c r="K36" s="180"/>
      <c r="L36" s="178">
        <f t="shared" si="0"/>
        <v>0</v>
      </c>
      <c r="M36" s="238">
        <f t="shared" si="1"/>
        <v>1.88</v>
      </c>
      <c r="N36" s="239"/>
    </row>
    <row r="37" ht="28.5" customHeight="1" spans="1:14">
      <c r="A37" s="38">
        <v>32</v>
      </c>
      <c r="B37" s="127" t="s">
        <v>407</v>
      </c>
      <c r="C37" s="170" t="s">
        <v>408</v>
      </c>
      <c r="D37" s="170" t="s">
        <v>388</v>
      </c>
      <c r="E37" s="170">
        <v>1</v>
      </c>
      <c r="F37" s="170" t="s">
        <v>331</v>
      </c>
      <c r="G37" s="226">
        <v>24.1</v>
      </c>
      <c r="H37" s="227"/>
      <c r="I37" s="227"/>
      <c r="J37" s="180"/>
      <c r="K37" s="180"/>
      <c r="L37" s="178">
        <f t="shared" si="0"/>
        <v>0</v>
      </c>
      <c r="M37" s="238">
        <f t="shared" si="1"/>
        <v>24.1</v>
      </c>
      <c r="N37" s="239"/>
    </row>
    <row r="38" ht="28.5" customHeight="1" spans="1:14">
      <c r="A38" s="38">
        <v>33</v>
      </c>
      <c r="B38" s="127" t="s">
        <v>409</v>
      </c>
      <c r="C38" s="170" t="s">
        <v>410</v>
      </c>
      <c r="D38" s="180" t="s">
        <v>411</v>
      </c>
      <c r="E38" s="170">
        <v>1</v>
      </c>
      <c r="F38" s="170" t="s">
        <v>331</v>
      </c>
      <c r="G38" s="226">
        <v>3.54</v>
      </c>
      <c r="H38" s="227"/>
      <c r="I38" s="227"/>
      <c r="J38" s="180"/>
      <c r="K38" s="180"/>
      <c r="L38" s="178">
        <f t="shared" si="0"/>
        <v>0</v>
      </c>
      <c r="M38" s="238">
        <f t="shared" si="1"/>
        <v>3.54</v>
      </c>
      <c r="N38" s="239"/>
    </row>
    <row r="39" ht="28.5" customHeight="1" spans="1:14">
      <c r="A39" s="38">
        <v>34</v>
      </c>
      <c r="B39" s="127" t="s">
        <v>412</v>
      </c>
      <c r="C39" s="170" t="s">
        <v>413</v>
      </c>
      <c r="D39" s="180" t="s">
        <v>411</v>
      </c>
      <c r="E39" s="170">
        <v>1</v>
      </c>
      <c r="F39" s="170" t="s">
        <v>331</v>
      </c>
      <c r="G39" s="226">
        <v>1.77</v>
      </c>
      <c r="H39" s="227"/>
      <c r="I39" s="127"/>
      <c r="J39" s="180"/>
      <c r="K39" s="180"/>
      <c r="L39" s="178">
        <f t="shared" si="0"/>
        <v>0</v>
      </c>
      <c r="M39" s="238">
        <f t="shared" ref="M39:M70" si="2">E39*G39</f>
        <v>1.77</v>
      </c>
      <c r="N39" s="239"/>
    </row>
    <row r="40" ht="28.5" customHeight="1" spans="1:14">
      <c r="A40" s="38">
        <v>35</v>
      </c>
      <c r="B40" s="127" t="s">
        <v>414</v>
      </c>
      <c r="C40" s="170" t="s">
        <v>415</v>
      </c>
      <c r="D40" s="180" t="s">
        <v>393</v>
      </c>
      <c r="E40" s="170">
        <v>1</v>
      </c>
      <c r="F40" s="170" t="s">
        <v>331</v>
      </c>
      <c r="G40" s="226">
        <v>0.55</v>
      </c>
      <c r="H40" s="227"/>
      <c r="I40" s="227"/>
      <c r="J40" s="180"/>
      <c r="K40" s="180"/>
      <c r="L40" s="178">
        <f t="shared" si="0"/>
        <v>0</v>
      </c>
      <c r="M40" s="238">
        <f t="shared" si="2"/>
        <v>0.55</v>
      </c>
      <c r="N40" s="239"/>
    </row>
    <row r="41" ht="28.5" customHeight="1" spans="1:14">
      <c r="A41" s="38">
        <v>36</v>
      </c>
      <c r="B41" s="127" t="s">
        <v>416</v>
      </c>
      <c r="C41" s="170" t="s">
        <v>417</v>
      </c>
      <c r="D41" s="180" t="s">
        <v>418</v>
      </c>
      <c r="E41" s="170">
        <v>1</v>
      </c>
      <c r="F41" s="170" t="s">
        <v>331</v>
      </c>
      <c r="G41" s="226">
        <v>0.18</v>
      </c>
      <c r="H41" s="227"/>
      <c r="I41" s="127"/>
      <c r="J41" s="180"/>
      <c r="K41" s="180"/>
      <c r="L41" s="178">
        <f t="shared" si="0"/>
        <v>0</v>
      </c>
      <c r="M41" s="238">
        <f t="shared" si="2"/>
        <v>0.18</v>
      </c>
      <c r="N41" s="239"/>
    </row>
    <row r="42" ht="28.5" customHeight="1" spans="1:14">
      <c r="A42" s="38">
        <v>37</v>
      </c>
      <c r="B42" s="127" t="s">
        <v>419</v>
      </c>
      <c r="C42" s="170" t="s">
        <v>420</v>
      </c>
      <c r="D42" s="180" t="s">
        <v>421</v>
      </c>
      <c r="E42" s="170">
        <v>1</v>
      </c>
      <c r="F42" s="170" t="s">
        <v>331</v>
      </c>
      <c r="G42" s="226">
        <v>0.29</v>
      </c>
      <c r="H42" s="227"/>
      <c r="I42" s="227"/>
      <c r="J42" s="180"/>
      <c r="K42" s="180"/>
      <c r="L42" s="178">
        <f t="shared" si="0"/>
        <v>0</v>
      </c>
      <c r="M42" s="238">
        <f t="shared" si="2"/>
        <v>0.29</v>
      </c>
      <c r="N42" s="239"/>
    </row>
    <row r="43" ht="28.5" customHeight="1" spans="1:14">
      <c r="A43" s="38">
        <v>38</v>
      </c>
      <c r="B43" s="127" t="s">
        <v>422</v>
      </c>
      <c r="C43" s="170" t="s">
        <v>423</v>
      </c>
      <c r="D43" s="180" t="s">
        <v>421</v>
      </c>
      <c r="E43" s="170">
        <v>1</v>
      </c>
      <c r="F43" s="170" t="s">
        <v>331</v>
      </c>
      <c r="G43" s="226">
        <v>0.43</v>
      </c>
      <c r="H43" s="227"/>
      <c r="I43" s="227"/>
      <c r="J43" s="180"/>
      <c r="K43" s="180"/>
      <c r="L43" s="178">
        <f t="shared" si="0"/>
        <v>0</v>
      </c>
      <c r="M43" s="238">
        <f t="shared" si="2"/>
        <v>0.43</v>
      </c>
      <c r="N43" s="239"/>
    </row>
    <row r="44" ht="28.5" customHeight="1" spans="1:14">
      <c r="A44" s="38">
        <v>39</v>
      </c>
      <c r="B44" s="127" t="s">
        <v>391</v>
      </c>
      <c r="C44" s="170" t="s">
        <v>424</v>
      </c>
      <c r="D44" s="180" t="s">
        <v>393</v>
      </c>
      <c r="E44" s="170">
        <v>2</v>
      </c>
      <c r="F44" s="170" t="s">
        <v>331</v>
      </c>
      <c r="G44" s="226">
        <v>0.15</v>
      </c>
      <c r="H44" s="227"/>
      <c r="I44" s="127"/>
      <c r="J44" s="180"/>
      <c r="K44" s="180"/>
      <c r="L44" s="178">
        <f t="shared" si="0"/>
        <v>0</v>
      </c>
      <c r="M44" s="238">
        <f t="shared" si="2"/>
        <v>0.3</v>
      </c>
      <c r="N44" s="239"/>
    </row>
    <row r="45" ht="28.5" customHeight="1" spans="1:14">
      <c r="A45" s="38">
        <v>40</v>
      </c>
      <c r="B45" s="127" t="s">
        <v>425</v>
      </c>
      <c r="C45" s="170" t="s">
        <v>426</v>
      </c>
      <c r="D45" s="180" t="s">
        <v>366</v>
      </c>
      <c r="E45" s="170">
        <v>1</v>
      </c>
      <c r="F45" s="170" t="s">
        <v>331</v>
      </c>
      <c r="G45" s="226">
        <v>0.9</v>
      </c>
      <c r="H45" s="227"/>
      <c r="I45" s="227"/>
      <c r="J45" s="180"/>
      <c r="K45" s="180"/>
      <c r="L45" s="178">
        <f t="shared" si="0"/>
        <v>0</v>
      </c>
      <c r="M45" s="238">
        <f t="shared" si="2"/>
        <v>0.9</v>
      </c>
      <c r="N45" s="239"/>
    </row>
    <row r="46" ht="28.5" customHeight="1" spans="1:14">
      <c r="A46" s="38">
        <v>41</v>
      </c>
      <c r="B46" s="127" t="s">
        <v>427</v>
      </c>
      <c r="C46" s="170" t="s">
        <v>428</v>
      </c>
      <c r="D46" s="180" t="s">
        <v>429</v>
      </c>
      <c r="E46" s="170">
        <v>1</v>
      </c>
      <c r="F46" s="170" t="s">
        <v>331</v>
      </c>
      <c r="G46" s="226">
        <v>0.35</v>
      </c>
      <c r="H46" s="227"/>
      <c r="I46" s="227"/>
      <c r="J46" s="180"/>
      <c r="K46" s="180"/>
      <c r="L46" s="178">
        <f t="shared" si="0"/>
        <v>0</v>
      </c>
      <c r="M46" s="238">
        <f t="shared" si="2"/>
        <v>0.35</v>
      </c>
      <c r="N46" s="239"/>
    </row>
    <row r="47" ht="28.5" customHeight="1" spans="1:14">
      <c r="A47" s="38">
        <v>42</v>
      </c>
      <c r="B47" s="127" t="s">
        <v>430</v>
      </c>
      <c r="C47" s="170" t="s">
        <v>431</v>
      </c>
      <c r="D47" s="170" t="s">
        <v>388</v>
      </c>
      <c r="E47" s="170">
        <v>1</v>
      </c>
      <c r="F47" s="170" t="s">
        <v>331</v>
      </c>
      <c r="G47" s="226">
        <v>21.6</v>
      </c>
      <c r="H47" s="227"/>
      <c r="I47" s="227"/>
      <c r="J47" s="180"/>
      <c r="K47" s="180"/>
      <c r="L47" s="178">
        <f t="shared" si="0"/>
        <v>0</v>
      </c>
      <c r="M47" s="238">
        <f t="shared" si="2"/>
        <v>21.6</v>
      </c>
      <c r="N47" s="239"/>
    </row>
    <row r="48" ht="28.5" customHeight="1" spans="1:14">
      <c r="A48" s="38">
        <v>43</v>
      </c>
      <c r="B48" s="127" t="s">
        <v>414</v>
      </c>
      <c r="C48" s="170" t="s">
        <v>415</v>
      </c>
      <c r="D48" s="180" t="s">
        <v>393</v>
      </c>
      <c r="E48" s="170">
        <v>1</v>
      </c>
      <c r="F48" s="170" t="s">
        <v>331</v>
      </c>
      <c r="G48" s="226">
        <v>0.55</v>
      </c>
      <c r="H48" s="227"/>
      <c r="I48" s="227"/>
      <c r="J48" s="180"/>
      <c r="K48" s="180"/>
      <c r="L48" s="178">
        <f t="shared" si="0"/>
        <v>0</v>
      </c>
      <c r="M48" s="238">
        <f t="shared" si="2"/>
        <v>0.55</v>
      </c>
      <c r="N48" s="239"/>
    </row>
    <row r="49" ht="28.5" customHeight="1" spans="1:14">
      <c r="A49" s="38">
        <v>44</v>
      </c>
      <c r="B49" s="127" t="s">
        <v>432</v>
      </c>
      <c r="C49" s="170" t="s">
        <v>433</v>
      </c>
      <c r="D49" s="180" t="s">
        <v>429</v>
      </c>
      <c r="E49" s="170">
        <v>1</v>
      </c>
      <c r="F49" s="170" t="s">
        <v>331</v>
      </c>
      <c r="G49" s="226">
        <v>0.43</v>
      </c>
      <c r="H49" s="227"/>
      <c r="I49" s="227"/>
      <c r="J49" s="180"/>
      <c r="K49" s="180"/>
      <c r="L49" s="178">
        <f t="shared" si="0"/>
        <v>0</v>
      </c>
      <c r="M49" s="238">
        <f t="shared" si="2"/>
        <v>0.43</v>
      </c>
      <c r="N49" s="239"/>
    </row>
    <row r="50" ht="28.5" customHeight="1" spans="1:14">
      <c r="A50" s="38">
        <v>45</v>
      </c>
      <c r="B50" s="127" t="s">
        <v>416</v>
      </c>
      <c r="C50" s="170" t="s">
        <v>417</v>
      </c>
      <c r="D50" s="180" t="s">
        <v>418</v>
      </c>
      <c r="E50" s="170">
        <v>1</v>
      </c>
      <c r="F50" s="170" t="s">
        <v>331</v>
      </c>
      <c r="G50" s="226">
        <v>0.18</v>
      </c>
      <c r="H50" s="227"/>
      <c r="I50" s="227"/>
      <c r="J50" s="180"/>
      <c r="K50" s="180"/>
      <c r="L50" s="178">
        <f t="shared" si="0"/>
        <v>0</v>
      </c>
      <c r="M50" s="238">
        <f t="shared" si="2"/>
        <v>0.18</v>
      </c>
      <c r="N50" s="239"/>
    </row>
    <row r="51" ht="28.5" customHeight="1" spans="1:14">
      <c r="A51" s="38">
        <v>46</v>
      </c>
      <c r="B51" s="127" t="s">
        <v>422</v>
      </c>
      <c r="C51" s="170" t="s">
        <v>423</v>
      </c>
      <c r="D51" s="180" t="s">
        <v>421</v>
      </c>
      <c r="E51" s="170">
        <v>1</v>
      </c>
      <c r="F51" s="170" t="s">
        <v>331</v>
      </c>
      <c r="G51" s="226">
        <v>0.43</v>
      </c>
      <c r="H51" s="227"/>
      <c r="I51" s="227"/>
      <c r="J51" s="180"/>
      <c r="K51" s="180"/>
      <c r="L51" s="178">
        <f t="shared" si="0"/>
        <v>0</v>
      </c>
      <c r="M51" s="238">
        <f t="shared" si="2"/>
        <v>0.43</v>
      </c>
      <c r="N51" s="239"/>
    </row>
    <row r="52" ht="28.5" customHeight="1" spans="1:14">
      <c r="A52" s="38">
        <v>47</v>
      </c>
      <c r="B52" s="127" t="s">
        <v>391</v>
      </c>
      <c r="C52" s="170" t="s">
        <v>424</v>
      </c>
      <c r="D52" s="180" t="s">
        <v>393</v>
      </c>
      <c r="E52" s="170">
        <v>2</v>
      </c>
      <c r="F52" s="170" t="s">
        <v>331</v>
      </c>
      <c r="G52" s="226">
        <v>0.15</v>
      </c>
      <c r="H52" s="227"/>
      <c r="I52" s="227"/>
      <c r="J52" s="180"/>
      <c r="K52" s="180"/>
      <c r="L52" s="178">
        <f t="shared" si="0"/>
        <v>0</v>
      </c>
      <c r="M52" s="238">
        <f t="shared" si="2"/>
        <v>0.3</v>
      </c>
      <c r="N52" s="239"/>
    </row>
    <row r="53" ht="28.5" customHeight="1" spans="1:14">
      <c r="A53" s="38">
        <v>48</v>
      </c>
      <c r="B53" s="127" t="s">
        <v>425</v>
      </c>
      <c r="C53" s="170" t="s">
        <v>426</v>
      </c>
      <c r="D53" s="180" t="s">
        <v>366</v>
      </c>
      <c r="E53" s="170">
        <v>1</v>
      </c>
      <c r="F53" s="170" t="s">
        <v>331</v>
      </c>
      <c r="G53" s="226">
        <v>0.9</v>
      </c>
      <c r="H53" s="227"/>
      <c r="I53" s="227"/>
      <c r="J53" s="180"/>
      <c r="K53" s="180"/>
      <c r="L53" s="178">
        <f t="shared" si="0"/>
        <v>0</v>
      </c>
      <c r="M53" s="238">
        <f t="shared" si="2"/>
        <v>0.9</v>
      </c>
      <c r="N53" s="239"/>
    </row>
    <row r="54" ht="28.5" customHeight="1" spans="1:14">
      <c r="A54" s="38">
        <v>49</v>
      </c>
      <c r="B54" s="127" t="s">
        <v>434</v>
      </c>
      <c r="C54" s="170" t="s">
        <v>435</v>
      </c>
      <c r="D54" s="180" t="s">
        <v>436</v>
      </c>
      <c r="E54" s="170">
        <v>1</v>
      </c>
      <c r="F54" s="170" t="s">
        <v>331</v>
      </c>
      <c r="G54" s="226">
        <v>3.19</v>
      </c>
      <c r="H54" s="227"/>
      <c r="I54" s="227"/>
      <c r="J54" s="180"/>
      <c r="K54" s="180"/>
      <c r="L54" s="178">
        <f t="shared" si="0"/>
        <v>0</v>
      </c>
      <c r="M54" s="238">
        <f t="shared" si="2"/>
        <v>3.19</v>
      </c>
      <c r="N54" s="239"/>
    </row>
    <row r="55" ht="28.5" customHeight="1" spans="1:14">
      <c r="A55" s="38">
        <v>50</v>
      </c>
      <c r="B55" s="127" t="s">
        <v>437</v>
      </c>
      <c r="C55" s="170" t="s">
        <v>438</v>
      </c>
      <c r="D55" s="180" t="s">
        <v>436</v>
      </c>
      <c r="E55" s="170">
        <v>1</v>
      </c>
      <c r="F55" s="170" t="s">
        <v>331</v>
      </c>
      <c r="G55" s="226">
        <v>3.01</v>
      </c>
      <c r="H55" s="227"/>
      <c r="I55" s="227"/>
      <c r="J55" s="180"/>
      <c r="K55" s="180"/>
      <c r="L55" s="178">
        <f t="shared" si="0"/>
        <v>0</v>
      </c>
      <c r="M55" s="238">
        <f t="shared" si="2"/>
        <v>3.01</v>
      </c>
      <c r="N55" s="239"/>
    </row>
    <row r="56" ht="28.5" customHeight="1" spans="1:14">
      <c r="A56" s="38">
        <v>51</v>
      </c>
      <c r="B56" s="127" t="s">
        <v>439</v>
      </c>
      <c r="C56" s="170" t="s">
        <v>440</v>
      </c>
      <c r="D56" s="180" t="s">
        <v>393</v>
      </c>
      <c r="E56" s="170">
        <v>1</v>
      </c>
      <c r="F56" s="170" t="s">
        <v>331</v>
      </c>
      <c r="G56" s="226">
        <v>0.04</v>
      </c>
      <c r="H56" s="227"/>
      <c r="I56" s="227"/>
      <c r="J56" s="180"/>
      <c r="K56" s="180"/>
      <c r="L56" s="178">
        <f t="shared" si="0"/>
        <v>0</v>
      </c>
      <c r="M56" s="238">
        <f t="shared" si="2"/>
        <v>0.04</v>
      </c>
      <c r="N56" s="239"/>
    </row>
    <row r="57" ht="28.5" customHeight="1" spans="1:14">
      <c r="A57" s="38">
        <v>52</v>
      </c>
      <c r="B57" s="127" t="s">
        <v>441</v>
      </c>
      <c r="C57" s="170" t="s">
        <v>442</v>
      </c>
      <c r="D57" s="180" t="s">
        <v>366</v>
      </c>
      <c r="E57" s="170">
        <v>1</v>
      </c>
      <c r="F57" s="170" t="s">
        <v>331</v>
      </c>
      <c r="G57" s="226">
        <v>0.19</v>
      </c>
      <c r="H57" s="227"/>
      <c r="I57" s="227"/>
      <c r="J57" s="180"/>
      <c r="K57" s="180"/>
      <c r="L57" s="178">
        <f t="shared" si="0"/>
        <v>0</v>
      </c>
      <c r="M57" s="238">
        <f t="shared" si="2"/>
        <v>0.19</v>
      </c>
      <c r="N57" s="239"/>
    </row>
    <row r="58" ht="28.5" customHeight="1" spans="1:14">
      <c r="A58" s="38">
        <v>53</v>
      </c>
      <c r="B58" s="127" t="s">
        <v>443</v>
      </c>
      <c r="C58" s="170" t="s">
        <v>444</v>
      </c>
      <c r="D58" s="180" t="s">
        <v>366</v>
      </c>
      <c r="E58" s="170">
        <v>1</v>
      </c>
      <c r="F58" s="170" t="s">
        <v>331</v>
      </c>
      <c r="G58" s="226">
        <v>5.44</v>
      </c>
      <c r="H58" s="227"/>
      <c r="I58" s="227"/>
      <c r="J58" s="180"/>
      <c r="K58" s="180"/>
      <c r="L58" s="178">
        <f t="shared" si="0"/>
        <v>0</v>
      </c>
      <c r="M58" s="238">
        <f t="shared" si="2"/>
        <v>5.44</v>
      </c>
      <c r="N58" s="239"/>
    </row>
    <row r="59" ht="28.5" customHeight="1" spans="1:14">
      <c r="A59" s="38">
        <v>54</v>
      </c>
      <c r="B59" s="127" t="s">
        <v>445</v>
      </c>
      <c r="C59" s="170" t="s">
        <v>446</v>
      </c>
      <c r="D59" s="180" t="s">
        <v>366</v>
      </c>
      <c r="E59" s="170">
        <v>1</v>
      </c>
      <c r="F59" s="170" t="s">
        <v>331</v>
      </c>
      <c r="G59" s="226">
        <v>0.21</v>
      </c>
      <c r="H59" s="227"/>
      <c r="I59" s="227"/>
      <c r="J59" s="180"/>
      <c r="K59" s="180"/>
      <c r="L59" s="178">
        <f t="shared" si="0"/>
        <v>0</v>
      </c>
      <c r="M59" s="238">
        <f t="shared" si="2"/>
        <v>0.21</v>
      </c>
      <c r="N59" s="239"/>
    </row>
    <row r="60" ht="28.5" customHeight="1" spans="1:14">
      <c r="A60" s="38">
        <v>55</v>
      </c>
      <c r="B60" s="127" t="s">
        <v>447</v>
      </c>
      <c r="C60" s="170" t="s">
        <v>448</v>
      </c>
      <c r="D60" s="180" t="s">
        <v>449</v>
      </c>
      <c r="E60" s="170">
        <v>2</v>
      </c>
      <c r="F60" s="170" t="s">
        <v>331</v>
      </c>
      <c r="G60" s="226">
        <v>1.77</v>
      </c>
      <c r="H60" s="227"/>
      <c r="I60" s="227"/>
      <c r="J60" s="180"/>
      <c r="K60" s="180"/>
      <c r="L60" s="178">
        <f t="shared" si="0"/>
        <v>0</v>
      </c>
      <c r="M60" s="238">
        <f t="shared" si="2"/>
        <v>3.54</v>
      </c>
      <c r="N60" s="239"/>
    </row>
    <row r="61" ht="28.5" customHeight="1" spans="1:14">
      <c r="A61" s="38">
        <v>56</v>
      </c>
      <c r="B61" s="127" t="s">
        <v>450</v>
      </c>
      <c r="C61" s="170" t="s">
        <v>451</v>
      </c>
      <c r="D61" s="180" t="s">
        <v>411</v>
      </c>
      <c r="E61" s="170">
        <v>1</v>
      </c>
      <c r="F61" s="170" t="s">
        <v>331</v>
      </c>
      <c r="G61" s="226">
        <v>4.43</v>
      </c>
      <c r="H61" s="227"/>
      <c r="I61" s="227"/>
      <c r="J61" s="180"/>
      <c r="K61" s="180"/>
      <c r="L61" s="178">
        <f t="shared" si="0"/>
        <v>0</v>
      </c>
      <c r="M61" s="238">
        <f t="shared" si="2"/>
        <v>4.43</v>
      </c>
      <c r="N61" s="239"/>
    </row>
    <row r="62" ht="28.5" customHeight="1" spans="1:14">
      <c r="A62" s="38">
        <v>57</v>
      </c>
      <c r="B62" s="127" t="s">
        <v>452</v>
      </c>
      <c r="C62" s="170" t="s">
        <v>453</v>
      </c>
      <c r="D62" s="180" t="s">
        <v>393</v>
      </c>
      <c r="E62" s="170">
        <v>2</v>
      </c>
      <c r="F62" s="170" t="s">
        <v>331</v>
      </c>
      <c r="G62" s="226">
        <v>0.23</v>
      </c>
      <c r="H62" s="227"/>
      <c r="I62" s="227"/>
      <c r="J62" s="180"/>
      <c r="K62" s="180"/>
      <c r="L62" s="178">
        <f t="shared" si="0"/>
        <v>0</v>
      </c>
      <c r="M62" s="238">
        <f t="shared" si="2"/>
        <v>0.46</v>
      </c>
      <c r="N62" s="239"/>
    </row>
    <row r="63" ht="28.5" customHeight="1" spans="1:14">
      <c r="A63" s="38">
        <v>58</v>
      </c>
      <c r="B63" s="127" t="s">
        <v>434</v>
      </c>
      <c r="C63" s="170" t="s">
        <v>435</v>
      </c>
      <c r="D63" s="180" t="s">
        <v>436</v>
      </c>
      <c r="E63" s="170">
        <v>1</v>
      </c>
      <c r="F63" s="170" t="s">
        <v>331</v>
      </c>
      <c r="G63" s="226">
        <v>3.19</v>
      </c>
      <c r="H63" s="227"/>
      <c r="I63" s="227"/>
      <c r="J63" s="180"/>
      <c r="K63" s="180"/>
      <c r="L63" s="178">
        <f t="shared" si="0"/>
        <v>0</v>
      </c>
      <c r="M63" s="238">
        <f t="shared" si="2"/>
        <v>3.19</v>
      </c>
      <c r="N63" s="239"/>
    </row>
    <row r="64" ht="28.5" customHeight="1" spans="1:14">
      <c r="A64" s="38">
        <v>59</v>
      </c>
      <c r="B64" s="127" t="s">
        <v>437</v>
      </c>
      <c r="C64" s="170" t="s">
        <v>438</v>
      </c>
      <c r="D64" s="180" t="s">
        <v>436</v>
      </c>
      <c r="E64" s="170">
        <v>1</v>
      </c>
      <c r="F64" s="170" t="s">
        <v>331</v>
      </c>
      <c r="G64" s="226">
        <v>3.01</v>
      </c>
      <c r="H64" s="227"/>
      <c r="I64" s="227"/>
      <c r="J64" s="180"/>
      <c r="K64" s="180"/>
      <c r="L64" s="178">
        <f t="shared" si="0"/>
        <v>0</v>
      </c>
      <c r="M64" s="238">
        <f t="shared" si="2"/>
        <v>3.01</v>
      </c>
      <c r="N64" s="239"/>
    </row>
    <row r="65" ht="28.5" customHeight="1" spans="1:14">
      <c r="A65" s="38">
        <v>60</v>
      </c>
      <c r="B65" s="127" t="s">
        <v>439</v>
      </c>
      <c r="C65" s="170" t="s">
        <v>440</v>
      </c>
      <c r="D65" s="180" t="s">
        <v>393</v>
      </c>
      <c r="E65" s="170">
        <v>1</v>
      </c>
      <c r="F65" s="170" t="s">
        <v>331</v>
      </c>
      <c r="G65" s="226">
        <v>0.04</v>
      </c>
      <c r="H65" s="227"/>
      <c r="I65" s="227"/>
      <c r="J65" s="180"/>
      <c r="K65" s="180"/>
      <c r="L65" s="178">
        <f t="shared" si="0"/>
        <v>0</v>
      </c>
      <c r="M65" s="238">
        <f t="shared" si="2"/>
        <v>0.04</v>
      </c>
      <c r="N65" s="239"/>
    </row>
    <row r="66" ht="28.5" customHeight="1" spans="1:14">
      <c r="A66" s="38">
        <v>61</v>
      </c>
      <c r="B66" s="127" t="s">
        <v>441</v>
      </c>
      <c r="C66" s="170" t="s">
        <v>442</v>
      </c>
      <c r="D66" s="180" t="s">
        <v>366</v>
      </c>
      <c r="E66" s="170">
        <v>1</v>
      </c>
      <c r="F66" s="170" t="s">
        <v>331</v>
      </c>
      <c r="G66" s="226">
        <v>0.19</v>
      </c>
      <c r="H66" s="227"/>
      <c r="I66" s="170"/>
      <c r="J66" s="180"/>
      <c r="K66" s="180"/>
      <c r="L66" s="178">
        <f t="shared" si="0"/>
        <v>0</v>
      </c>
      <c r="M66" s="238">
        <f t="shared" si="2"/>
        <v>0.19</v>
      </c>
      <c r="N66" s="239"/>
    </row>
    <row r="67" ht="28.5" customHeight="1" spans="1:14">
      <c r="A67" s="38">
        <v>62</v>
      </c>
      <c r="B67" s="127" t="s">
        <v>443</v>
      </c>
      <c r="C67" s="170" t="s">
        <v>444</v>
      </c>
      <c r="D67" s="180" t="s">
        <v>366</v>
      </c>
      <c r="E67" s="170">
        <v>1</v>
      </c>
      <c r="F67" s="170" t="s">
        <v>331</v>
      </c>
      <c r="G67" s="226">
        <v>5.44</v>
      </c>
      <c r="H67" s="227"/>
      <c r="I67" s="170"/>
      <c r="J67" s="180"/>
      <c r="K67" s="180"/>
      <c r="L67" s="178">
        <f t="shared" si="0"/>
        <v>0</v>
      </c>
      <c r="M67" s="238">
        <f t="shared" si="2"/>
        <v>5.44</v>
      </c>
      <c r="N67" s="239"/>
    </row>
    <row r="68" ht="28.5" customHeight="1" spans="1:14">
      <c r="A68" s="38">
        <v>63</v>
      </c>
      <c r="B68" s="127" t="s">
        <v>445</v>
      </c>
      <c r="C68" s="170" t="s">
        <v>446</v>
      </c>
      <c r="D68" s="180" t="s">
        <v>366</v>
      </c>
      <c r="E68" s="170">
        <v>1</v>
      </c>
      <c r="F68" s="170" t="s">
        <v>331</v>
      </c>
      <c r="G68" s="226">
        <v>0.21</v>
      </c>
      <c r="H68" s="227"/>
      <c r="I68" s="170"/>
      <c r="J68" s="180"/>
      <c r="K68" s="180"/>
      <c r="L68" s="178">
        <f t="shared" si="0"/>
        <v>0</v>
      </c>
      <c r="M68" s="238">
        <f t="shared" si="2"/>
        <v>0.21</v>
      </c>
      <c r="N68" s="239"/>
    </row>
    <row r="69" ht="28.5" customHeight="1" spans="1:14">
      <c r="A69" s="38">
        <v>64</v>
      </c>
      <c r="B69" s="127" t="s">
        <v>454</v>
      </c>
      <c r="C69" s="170" t="s">
        <v>455</v>
      </c>
      <c r="D69" s="170" t="s">
        <v>456</v>
      </c>
      <c r="E69" s="170">
        <v>1</v>
      </c>
      <c r="F69" s="170" t="s">
        <v>331</v>
      </c>
      <c r="G69" s="226">
        <v>4.42</v>
      </c>
      <c r="H69" s="227"/>
      <c r="I69" s="227"/>
      <c r="J69" s="180"/>
      <c r="K69" s="180"/>
      <c r="L69" s="178">
        <f t="shared" si="0"/>
        <v>0</v>
      </c>
      <c r="M69" s="238">
        <f t="shared" si="2"/>
        <v>4.42</v>
      </c>
      <c r="N69" s="239"/>
    </row>
    <row r="70" ht="28.5" customHeight="1" spans="1:14">
      <c r="A70" s="38">
        <v>65</v>
      </c>
      <c r="B70" s="127" t="s">
        <v>452</v>
      </c>
      <c r="C70" s="170" t="s">
        <v>453</v>
      </c>
      <c r="D70" s="180" t="s">
        <v>393</v>
      </c>
      <c r="E70" s="170">
        <v>2</v>
      </c>
      <c r="F70" s="170" t="s">
        <v>331</v>
      </c>
      <c r="G70" s="226">
        <v>0.23</v>
      </c>
      <c r="H70" s="227"/>
      <c r="I70" s="170"/>
      <c r="J70" s="180"/>
      <c r="K70" s="180"/>
      <c r="L70" s="178">
        <f t="shared" ref="L70:L81" si="3">IFERROR(E70*K70,"")</f>
        <v>0</v>
      </c>
      <c r="M70" s="238">
        <f t="shared" si="2"/>
        <v>0.46</v>
      </c>
      <c r="N70" s="239"/>
    </row>
    <row r="71" ht="28.5" customHeight="1" spans="1:14">
      <c r="A71" s="38">
        <v>66</v>
      </c>
      <c r="B71" s="127" t="s">
        <v>457</v>
      </c>
      <c r="C71" s="170" t="s">
        <v>458</v>
      </c>
      <c r="D71" s="127" t="s">
        <v>149</v>
      </c>
      <c r="E71" s="170">
        <v>1</v>
      </c>
      <c r="F71" s="170" t="s">
        <v>331</v>
      </c>
      <c r="G71" s="226">
        <v>50</v>
      </c>
      <c r="H71" s="227"/>
      <c r="I71" s="227"/>
      <c r="J71" s="180"/>
      <c r="K71" s="180"/>
      <c r="L71" s="178">
        <f t="shared" si="3"/>
        <v>0</v>
      </c>
      <c r="M71" s="238">
        <f t="shared" ref="M71:M81" si="4">E71*G71</f>
        <v>50</v>
      </c>
      <c r="N71" s="239"/>
    </row>
    <row r="72" ht="28.5" customHeight="1" spans="1:14">
      <c r="A72" s="38">
        <v>67</v>
      </c>
      <c r="B72" s="127" t="s">
        <v>346</v>
      </c>
      <c r="C72" s="170" t="s">
        <v>347</v>
      </c>
      <c r="D72" s="127" t="s">
        <v>149</v>
      </c>
      <c r="E72" s="170">
        <v>1</v>
      </c>
      <c r="F72" s="170" t="s">
        <v>331</v>
      </c>
      <c r="G72" s="226">
        <v>0.1111</v>
      </c>
      <c r="H72" s="227"/>
      <c r="I72" s="170"/>
      <c r="J72" s="180"/>
      <c r="K72" s="180"/>
      <c r="L72" s="178">
        <f t="shared" si="3"/>
        <v>0</v>
      </c>
      <c r="M72" s="238">
        <f t="shared" si="4"/>
        <v>0.1111</v>
      </c>
      <c r="N72" s="239"/>
    </row>
    <row r="73" ht="28.5" customHeight="1" spans="1:14">
      <c r="A73" s="38">
        <v>68</v>
      </c>
      <c r="B73" s="127" t="s">
        <v>348</v>
      </c>
      <c r="C73" s="170" t="s">
        <v>349</v>
      </c>
      <c r="D73" s="127" t="s">
        <v>149</v>
      </c>
      <c r="E73" s="170">
        <v>1</v>
      </c>
      <c r="F73" s="170" t="s">
        <v>331</v>
      </c>
      <c r="G73" s="226">
        <v>0.188</v>
      </c>
      <c r="H73" s="227"/>
      <c r="I73" s="227"/>
      <c r="J73" s="180"/>
      <c r="K73" s="180"/>
      <c r="L73" s="178">
        <f t="shared" si="3"/>
        <v>0</v>
      </c>
      <c r="M73" s="238">
        <f t="shared" si="4"/>
        <v>0.188</v>
      </c>
      <c r="N73" s="239"/>
    </row>
    <row r="74" ht="28.5" customHeight="1" spans="1:14">
      <c r="A74" s="38">
        <v>69</v>
      </c>
      <c r="B74" s="127" t="s">
        <v>459</v>
      </c>
      <c r="C74" s="170" t="s">
        <v>460</v>
      </c>
      <c r="D74" s="127" t="s">
        <v>149</v>
      </c>
      <c r="E74" s="170">
        <v>1</v>
      </c>
      <c r="F74" s="170" t="s">
        <v>331</v>
      </c>
      <c r="G74" s="226">
        <v>27.93</v>
      </c>
      <c r="H74" s="227"/>
      <c r="I74" s="227"/>
      <c r="J74" s="180"/>
      <c r="K74" s="180"/>
      <c r="L74" s="178">
        <f t="shared" si="3"/>
        <v>0</v>
      </c>
      <c r="M74" s="238">
        <f t="shared" si="4"/>
        <v>27.93</v>
      </c>
      <c r="N74" s="239"/>
    </row>
    <row r="75" ht="28.5" customHeight="1" spans="1:14">
      <c r="A75" s="38">
        <v>70</v>
      </c>
      <c r="B75" s="127" t="s">
        <v>461</v>
      </c>
      <c r="C75" s="170" t="s">
        <v>462</v>
      </c>
      <c r="D75" s="170" t="s">
        <v>366</v>
      </c>
      <c r="E75" s="170">
        <v>1</v>
      </c>
      <c r="F75" s="170" t="s">
        <v>331</v>
      </c>
      <c r="G75" s="226">
        <v>3.616</v>
      </c>
      <c r="H75" s="227"/>
      <c r="I75" s="170"/>
      <c r="J75" s="180"/>
      <c r="K75" s="180"/>
      <c r="L75" s="178">
        <f t="shared" si="3"/>
        <v>0</v>
      </c>
      <c r="M75" s="238">
        <f t="shared" si="4"/>
        <v>3.616</v>
      </c>
      <c r="N75" s="239"/>
    </row>
    <row r="76" ht="28.5" customHeight="1" spans="1:14">
      <c r="A76" s="38">
        <v>71</v>
      </c>
      <c r="B76" s="127" t="s">
        <v>463</v>
      </c>
      <c r="C76" s="170" t="s">
        <v>464</v>
      </c>
      <c r="D76" s="170" t="s">
        <v>369</v>
      </c>
      <c r="E76" s="170">
        <v>1</v>
      </c>
      <c r="F76" s="170" t="s">
        <v>331</v>
      </c>
      <c r="G76" s="226">
        <v>0.56</v>
      </c>
      <c r="H76" s="227"/>
      <c r="I76" s="227"/>
      <c r="J76" s="180"/>
      <c r="K76" s="180"/>
      <c r="L76" s="178">
        <f t="shared" si="3"/>
        <v>0</v>
      </c>
      <c r="M76" s="238">
        <f t="shared" si="4"/>
        <v>0.56</v>
      </c>
      <c r="N76" s="239"/>
    </row>
    <row r="77" ht="28.5" customHeight="1" spans="1:14">
      <c r="A77" s="38">
        <v>72</v>
      </c>
      <c r="B77" s="127" t="s">
        <v>465</v>
      </c>
      <c r="C77" s="170" t="s">
        <v>466</v>
      </c>
      <c r="D77" s="170" t="s">
        <v>393</v>
      </c>
      <c r="E77" s="170">
        <v>1</v>
      </c>
      <c r="F77" s="170" t="s">
        <v>331</v>
      </c>
      <c r="G77" s="226">
        <v>0.0822</v>
      </c>
      <c r="H77" s="227"/>
      <c r="I77" s="227"/>
      <c r="J77" s="180"/>
      <c r="K77" s="180"/>
      <c r="L77" s="178">
        <f t="shared" si="3"/>
        <v>0</v>
      </c>
      <c r="M77" s="238">
        <f t="shared" si="4"/>
        <v>0.0822</v>
      </c>
      <c r="N77" s="239"/>
    </row>
    <row r="78" ht="28.5" customHeight="1" spans="1:14">
      <c r="A78" s="38">
        <v>73</v>
      </c>
      <c r="B78" s="127" t="s">
        <v>467</v>
      </c>
      <c r="C78" s="170" t="s">
        <v>468</v>
      </c>
      <c r="D78" s="170" t="s">
        <v>393</v>
      </c>
      <c r="E78" s="170">
        <v>1</v>
      </c>
      <c r="F78" s="170" t="s">
        <v>331</v>
      </c>
      <c r="G78" s="226">
        <v>0.12</v>
      </c>
      <c r="H78" s="227"/>
      <c r="I78" s="227"/>
      <c r="J78" s="180"/>
      <c r="K78" s="180"/>
      <c r="L78" s="178">
        <f t="shared" si="3"/>
        <v>0</v>
      </c>
      <c r="M78" s="238">
        <f t="shared" si="4"/>
        <v>0.12</v>
      </c>
      <c r="N78" s="239"/>
    </row>
    <row r="79" ht="28.5" customHeight="1" spans="1:14">
      <c r="A79" s="38">
        <v>74</v>
      </c>
      <c r="B79" s="127" t="s">
        <v>338</v>
      </c>
      <c r="C79" s="170" t="s">
        <v>339</v>
      </c>
      <c r="D79" s="170" t="s">
        <v>469</v>
      </c>
      <c r="E79" s="170">
        <v>12</v>
      </c>
      <c r="F79" s="170" t="s">
        <v>331</v>
      </c>
      <c r="G79" s="226">
        <v>0.0058</v>
      </c>
      <c r="H79" s="227"/>
      <c r="I79" s="227"/>
      <c r="J79" s="180"/>
      <c r="K79" s="180"/>
      <c r="L79" s="178">
        <f t="shared" si="3"/>
        <v>0</v>
      </c>
      <c r="M79" s="238">
        <f t="shared" si="4"/>
        <v>0.0696</v>
      </c>
      <c r="N79" s="239"/>
    </row>
    <row r="80" ht="28.5" customHeight="1" spans="1:14">
      <c r="A80" s="38">
        <v>75</v>
      </c>
      <c r="B80" s="127" t="s">
        <v>470</v>
      </c>
      <c r="C80" s="170" t="s">
        <v>471</v>
      </c>
      <c r="D80" s="170" t="s">
        <v>472</v>
      </c>
      <c r="E80" s="170">
        <v>6</v>
      </c>
      <c r="F80" s="170" t="s">
        <v>331</v>
      </c>
      <c r="G80" s="226">
        <v>1.315</v>
      </c>
      <c r="H80" s="227"/>
      <c r="I80" s="227"/>
      <c r="J80" s="180"/>
      <c r="K80" s="180"/>
      <c r="L80" s="178">
        <f t="shared" si="3"/>
        <v>0</v>
      </c>
      <c r="M80" s="238">
        <f t="shared" si="4"/>
        <v>7.89</v>
      </c>
      <c r="N80" s="239"/>
    </row>
    <row r="81" ht="28.5" customHeight="1" spans="1:14">
      <c r="A81" s="38">
        <v>76</v>
      </c>
      <c r="B81" s="127" t="s">
        <v>473</v>
      </c>
      <c r="C81" s="170" t="s">
        <v>474</v>
      </c>
      <c r="D81" s="170" t="s">
        <v>475</v>
      </c>
      <c r="E81" s="170">
        <v>2</v>
      </c>
      <c r="F81" s="170" t="s">
        <v>331</v>
      </c>
      <c r="G81" s="226">
        <v>0.55</v>
      </c>
      <c r="H81" s="227"/>
      <c r="I81" s="227"/>
      <c r="J81" s="180"/>
      <c r="K81" s="180"/>
      <c r="L81" s="178">
        <f t="shared" si="3"/>
        <v>0</v>
      </c>
      <c r="M81" s="238">
        <f t="shared" si="4"/>
        <v>1.1</v>
      </c>
      <c r="N81" s="239"/>
    </row>
    <row r="82" ht="28.5" customHeight="1" spans="1:14">
      <c r="A82" s="38">
        <v>77</v>
      </c>
      <c r="B82" s="127" t="s">
        <v>476</v>
      </c>
      <c r="C82" s="170" t="s">
        <v>477</v>
      </c>
      <c r="D82" s="170" t="s">
        <v>456</v>
      </c>
      <c r="E82" s="170">
        <v>1</v>
      </c>
      <c r="F82" s="170" t="s">
        <v>331</v>
      </c>
      <c r="G82" s="226">
        <v>0.6407</v>
      </c>
      <c r="H82" s="227"/>
      <c r="I82" s="227"/>
      <c r="J82" s="180"/>
      <c r="K82" s="180"/>
      <c r="L82" s="178">
        <f t="shared" ref="L82:L113" si="5">IFERROR(E82*K82,"")</f>
        <v>0</v>
      </c>
      <c r="M82" s="238">
        <f t="shared" ref="M82:M113" si="6">E82*G82</f>
        <v>0.6407</v>
      </c>
      <c r="N82" s="239"/>
    </row>
    <row r="83" ht="28.5" customHeight="1" spans="1:14">
      <c r="A83" s="38">
        <v>78</v>
      </c>
      <c r="B83" s="127" t="s">
        <v>478</v>
      </c>
      <c r="C83" s="170" t="s">
        <v>479</v>
      </c>
      <c r="D83" s="170" t="s">
        <v>366</v>
      </c>
      <c r="E83" s="170">
        <v>1</v>
      </c>
      <c r="F83" s="170" t="s">
        <v>331</v>
      </c>
      <c r="G83" s="226">
        <v>0.2195</v>
      </c>
      <c r="H83" s="227"/>
      <c r="I83" s="227"/>
      <c r="J83" s="180"/>
      <c r="K83" s="180"/>
      <c r="L83" s="178">
        <f t="shared" si="5"/>
        <v>0</v>
      </c>
      <c r="M83" s="238">
        <f t="shared" si="6"/>
        <v>0.2195</v>
      </c>
      <c r="N83" s="239"/>
    </row>
    <row r="84" ht="28.5" customHeight="1" spans="1:14">
      <c r="A84" s="38">
        <v>79</v>
      </c>
      <c r="B84" s="127" t="s">
        <v>480</v>
      </c>
      <c r="C84" s="170" t="s">
        <v>481</v>
      </c>
      <c r="D84" s="170" t="s">
        <v>482</v>
      </c>
      <c r="E84" s="170">
        <v>1</v>
      </c>
      <c r="F84" s="170" t="s">
        <v>331</v>
      </c>
      <c r="G84" s="226">
        <v>40</v>
      </c>
      <c r="H84" s="227"/>
      <c r="I84" s="227"/>
      <c r="J84" s="180"/>
      <c r="K84" s="180"/>
      <c r="L84" s="178">
        <f t="shared" si="5"/>
        <v>0</v>
      </c>
      <c r="M84" s="238">
        <f t="shared" si="6"/>
        <v>40</v>
      </c>
      <c r="N84" s="239"/>
    </row>
    <row r="85" ht="28.5" customHeight="1" spans="1:14">
      <c r="A85" s="38">
        <v>80</v>
      </c>
      <c r="B85" s="127" t="s">
        <v>483</v>
      </c>
      <c r="C85" s="170" t="s">
        <v>484</v>
      </c>
      <c r="D85" s="180" t="s">
        <v>485</v>
      </c>
      <c r="E85" s="170">
        <v>1</v>
      </c>
      <c r="F85" s="170" t="s">
        <v>331</v>
      </c>
      <c r="G85" s="226">
        <v>5.42</v>
      </c>
      <c r="H85" s="227"/>
      <c r="I85" s="227"/>
      <c r="J85" s="180"/>
      <c r="K85" s="180"/>
      <c r="L85" s="178">
        <f t="shared" si="5"/>
        <v>0</v>
      </c>
      <c r="M85" s="238">
        <f t="shared" si="6"/>
        <v>5.42</v>
      </c>
      <c r="N85" s="239"/>
    </row>
    <row r="86" ht="28.5" customHeight="1" spans="1:14">
      <c r="A86" s="38">
        <v>81</v>
      </c>
      <c r="B86" s="127" t="s">
        <v>486</v>
      </c>
      <c r="C86" s="170" t="s">
        <v>487</v>
      </c>
      <c r="D86" s="170" t="s">
        <v>482</v>
      </c>
      <c r="E86" s="170">
        <v>1</v>
      </c>
      <c r="F86" s="170" t="s">
        <v>331</v>
      </c>
      <c r="G86" s="226">
        <v>82.24</v>
      </c>
      <c r="H86" s="227"/>
      <c r="I86" s="227"/>
      <c r="J86" s="180"/>
      <c r="K86" s="180"/>
      <c r="L86" s="178">
        <f t="shared" si="5"/>
        <v>0</v>
      </c>
      <c r="M86" s="238">
        <f t="shared" si="6"/>
        <v>82.24</v>
      </c>
      <c r="N86" s="239"/>
    </row>
    <row r="87" ht="28.5" customHeight="1" spans="1:14">
      <c r="A87" s="38">
        <v>82</v>
      </c>
      <c r="B87" s="127" t="s">
        <v>488</v>
      </c>
      <c r="C87" s="170" t="s">
        <v>489</v>
      </c>
      <c r="D87" s="170" t="s">
        <v>374</v>
      </c>
      <c r="E87" s="170">
        <v>1</v>
      </c>
      <c r="F87" s="170" t="s">
        <v>331</v>
      </c>
      <c r="G87" s="226">
        <v>1.1</v>
      </c>
      <c r="H87" s="227"/>
      <c r="I87" s="227"/>
      <c r="J87" s="180"/>
      <c r="K87" s="180"/>
      <c r="L87" s="178">
        <f t="shared" si="5"/>
        <v>0</v>
      </c>
      <c r="M87" s="238">
        <f t="shared" si="6"/>
        <v>1.1</v>
      </c>
      <c r="N87" s="239"/>
    </row>
    <row r="88" ht="28.5" customHeight="1" spans="1:14">
      <c r="A88" s="38">
        <v>83</v>
      </c>
      <c r="B88" s="127" t="s">
        <v>490</v>
      </c>
      <c r="C88" s="170" t="s">
        <v>491</v>
      </c>
      <c r="D88" s="170" t="s">
        <v>482</v>
      </c>
      <c r="E88" s="170">
        <v>1</v>
      </c>
      <c r="F88" s="170" t="s">
        <v>331</v>
      </c>
      <c r="G88" s="226">
        <v>11.58</v>
      </c>
      <c r="H88" s="227"/>
      <c r="I88" s="227"/>
      <c r="J88" s="180"/>
      <c r="K88" s="180"/>
      <c r="L88" s="178">
        <f t="shared" si="5"/>
        <v>0</v>
      </c>
      <c r="M88" s="238">
        <f t="shared" si="6"/>
        <v>11.58</v>
      </c>
      <c r="N88" s="239"/>
    </row>
    <row r="89" ht="28.5" customHeight="1" spans="1:14">
      <c r="A89" s="38">
        <v>84</v>
      </c>
      <c r="B89" s="127" t="s">
        <v>492</v>
      </c>
      <c r="C89" s="170" t="s">
        <v>493</v>
      </c>
      <c r="D89" s="170" t="s">
        <v>393</v>
      </c>
      <c r="E89" s="170">
        <v>13</v>
      </c>
      <c r="F89" s="170" t="s">
        <v>331</v>
      </c>
      <c r="G89" s="226">
        <v>0.14</v>
      </c>
      <c r="H89" s="227"/>
      <c r="I89" s="227"/>
      <c r="J89" s="180"/>
      <c r="K89" s="180"/>
      <c r="L89" s="178">
        <f t="shared" si="5"/>
        <v>0</v>
      </c>
      <c r="M89" s="238">
        <f t="shared" si="6"/>
        <v>1.82</v>
      </c>
      <c r="N89" s="239"/>
    </row>
    <row r="90" ht="28.5" customHeight="1" spans="1:14">
      <c r="A90" s="38">
        <v>85</v>
      </c>
      <c r="B90" s="127" t="s">
        <v>494</v>
      </c>
      <c r="C90" s="170" t="s">
        <v>495</v>
      </c>
      <c r="D90" s="170" t="s">
        <v>393</v>
      </c>
      <c r="E90" s="170">
        <v>10</v>
      </c>
      <c r="F90" s="170" t="s">
        <v>331</v>
      </c>
      <c r="G90" s="226">
        <v>0.18</v>
      </c>
      <c r="H90" s="227"/>
      <c r="I90" s="227"/>
      <c r="J90" s="180"/>
      <c r="K90" s="180"/>
      <c r="L90" s="178">
        <f t="shared" si="5"/>
        <v>0</v>
      </c>
      <c r="M90" s="238">
        <f t="shared" si="6"/>
        <v>1.8</v>
      </c>
      <c r="N90" s="239"/>
    </row>
    <row r="91" ht="28.5" customHeight="1" spans="1:14">
      <c r="A91" s="38">
        <v>86</v>
      </c>
      <c r="B91" s="127" t="s">
        <v>496</v>
      </c>
      <c r="C91" s="170" t="s">
        <v>497</v>
      </c>
      <c r="D91" s="170" t="s">
        <v>393</v>
      </c>
      <c r="E91" s="170">
        <v>4</v>
      </c>
      <c r="F91" s="170" t="s">
        <v>331</v>
      </c>
      <c r="G91" s="226">
        <v>0.95</v>
      </c>
      <c r="H91" s="227"/>
      <c r="I91" s="227"/>
      <c r="J91" s="180"/>
      <c r="K91" s="180"/>
      <c r="L91" s="178">
        <f t="shared" si="5"/>
        <v>0</v>
      </c>
      <c r="M91" s="238">
        <f t="shared" si="6"/>
        <v>3.8</v>
      </c>
      <c r="N91" s="239"/>
    </row>
    <row r="92" ht="28.5" customHeight="1" spans="1:14">
      <c r="A92" s="38">
        <v>87</v>
      </c>
      <c r="B92" s="127" t="s">
        <v>498</v>
      </c>
      <c r="C92" s="170" t="s">
        <v>499</v>
      </c>
      <c r="D92" s="170" t="s">
        <v>500</v>
      </c>
      <c r="E92" s="170">
        <v>4</v>
      </c>
      <c r="F92" s="170" t="s">
        <v>331</v>
      </c>
      <c r="G92" s="226">
        <v>0.23</v>
      </c>
      <c r="H92" s="227"/>
      <c r="I92" s="227"/>
      <c r="J92" s="180"/>
      <c r="K92" s="180"/>
      <c r="L92" s="178">
        <f t="shared" si="5"/>
        <v>0</v>
      </c>
      <c r="M92" s="238">
        <f t="shared" si="6"/>
        <v>0.92</v>
      </c>
      <c r="N92" s="239"/>
    </row>
    <row r="93" ht="28.5" customHeight="1" spans="1:14">
      <c r="A93" s="38">
        <v>88</v>
      </c>
      <c r="B93" s="127" t="s">
        <v>501</v>
      </c>
      <c r="C93" s="170" t="s">
        <v>502</v>
      </c>
      <c r="D93" s="170" t="s">
        <v>503</v>
      </c>
      <c r="E93" s="170">
        <v>1</v>
      </c>
      <c r="F93" s="170" t="s">
        <v>331</v>
      </c>
      <c r="G93" s="226">
        <v>2.95</v>
      </c>
      <c r="H93" s="227"/>
      <c r="I93" s="227"/>
      <c r="J93" s="180"/>
      <c r="K93" s="180"/>
      <c r="L93" s="178">
        <f t="shared" si="5"/>
        <v>0</v>
      </c>
      <c r="M93" s="238">
        <f t="shared" si="6"/>
        <v>2.95</v>
      </c>
      <c r="N93" s="239"/>
    </row>
    <row r="94" ht="28.5" customHeight="1" spans="1:14">
      <c r="A94" s="38">
        <v>89</v>
      </c>
      <c r="B94" s="127" t="s">
        <v>504</v>
      </c>
      <c r="C94" s="170" t="s">
        <v>505</v>
      </c>
      <c r="D94" s="170" t="s">
        <v>503</v>
      </c>
      <c r="E94" s="170">
        <v>1</v>
      </c>
      <c r="F94" s="170" t="s">
        <v>331</v>
      </c>
      <c r="G94" s="226">
        <v>2.13</v>
      </c>
      <c r="H94" s="227"/>
      <c r="I94" s="227"/>
      <c r="J94" s="180"/>
      <c r="K94" s="180"/>
      <c r="L94" s="178">
        <f t="shared" si="5"/>
        <v>0</v>
      </c>
      <c r="M94" s="238">
        <f t="shared" si="6"/>
        <v>2.13</v>
      </c>
      <c r="N94" s="239"/>
    </row>
    <row r="95" ht="28.5" customHeight="1" spans="1:14">
      <c r="A95" s="38">
        <v>90</v>
      </c>
      <c r="B95" s="127" t="s">
        <v>506</v>
      </c>
      <c r="C95" s="170" t="s">
        <v>507</v>
      </c>
      <c r="D95" s="170" t="s">
        <v>508</v>
      </c>
      <c r="E95" s="170">
        <v>4</v>
      </c>
      <c r="F95" s="170" t="s">
        <v>331</v>
      </c>
      <c r="G95" s="226">
        <v>0.0375</v>
      </c>
      <c r="H95" s="227"/>
      <c r="I95" s="227"/>
      <c r="J95" s="180"/>
      <c r="K95" s="180"/>
      <c r="L95" s="178">
        <f t="shared" si="5"/>
        <v>0</v>
      </c>
      <c r="M95" s="238">
        <f t="shared" si="6"/>
        <v>0.15</v>
      </c>
      <c r="N95" s="239"/>
    </row>
    <row r="96" ht="28.5" customHeight="1" spans="1:14">
      <c r="A96" s="38">
        <v>91</v>
      </c>
      <c r="B96" s="127" t="s">
        <v>509</v>
      </c>
      <c r="C96" s="170" t="s">
        <v>510</v>
      </c>
      <c r="D96" s="170" t="s">
        <v>511</v>
      </c>
      <c r="E96" s="170">
        <v>2</v>
      </c>
      <c r="F96" s="170" t="s">
        <v>331</v>
      </c>
      <c r="G96" s="226">
        <v>0.0564</v>
      </c>
      <c r="H96" s="227"/>
      <c r="I96" s="227"/>
      <c r="J96" s="180"/>
      <c r="K96" s="180"/>
      <c r="L96" s="178">
        <f t="shared" si="5"/>
        <v>0</v>
      </c>
      <c r="M96" s="238">
        <f t="shared" si="6"/>
        <v>0.1128</v>
      </c>
      <c r="N96" s="239"/>
    </row>
    <row r="97" ht="28.5" customHeight="1" spans="1:14">
      <c r="A97" s="38">
        <v>92</v>
      </c>
      <c r="B97" s="127" t="s">
        <v>512</v>
      </c>
      <c r="C97" s="170" t="s">
        <v>513</v>
      </c>
      <c r="D97" s="170" t="s">
        <v>514</v>
      </c>
      <c r="E97" s="170">
        <v>1</v>
      </c>
      <c r="F97" s="170" t="s">
        <v>331</v>
      </c>
      <c r="G97" s="226">
        <v>62.5</v>
      </c>
      <c r="H97" s="227"/>
      <c r="I97" s="227"/>
      <c r="J97" s="180"/>
      <c r="K97" s="180"/>
      <c r="L97" s="178">
        <f t="shared" si="5"/>
        <v>0</v>
      </c>
      <c r="M97" s="238">
        <f t="shared" si="6"/>
        <v>62.5</v>
      </c>
      <c r="N97" s="239"/>
    </row>
    <row r="98" ht="28.5" customHeight="1" spans="1:14">
      <c r="A98" s="38">
        <v>93</v>
      </c>
      <c r="B98" s="127" t="s">
        <v>515</v>
      </c>
      <c r="C98" s="170" t="s">
        <v>516</v>
      </c>
      <c r="D98" s="180" t="s">
        <v>411</v>
      </c>
      <c r="E98" s="170">
        <v>1</v>
      </c>
      <c r="F98" s="170" t="s">
        <v>331</v>
      </c>
      <c r="G98" s="226">
        <v>5.31</v>
      </c>
      <c r="H98" s="227"/>
      <c r="I98" s="227"/>
      <c r="J98" s="180"/>
      <c r="K98" s="180"/>
      <c r="L98" s="178">
        <f t="shared" si="5"/>
        <v>0</v>
      </c>
      <c r="M98" s="238">
        <f t="shared" si="6"/>
        <v>5.31</v>
      </c>
      <c r="N98" s="239"/>
    </row>
    <row r="99" ht="28.5" customHeight="1" spans="1:14">
      <c r="A99" s="38">
        <v>94</v>
      </c>
      <c r="B99" s="127" t="s">
        <v>517</v>
      </c>
      <c r="C99" s="170" t="s">
        <v>518</v>
      </c>
      <c r="D99" s="180" t="s">
        <v>411</v>
      </c>
      <c r="E99" s="170">
        <v>1</v>
      </c>
      <c r="F99" s="170" t="s">
        <v>331</v>
      </c>
      <c r="G99" s="226">
        <v>5.31</v>
      </c>
      <c r="H99" s="227"/>
      <c r="I99" s="227"/>
      <c r="J99" s="180"/>
      <c r="K99" s="180"/>
      <c r="L99" s="178">
        <f t="shared" si="5"/>
        <v>0</v>
      </c>
      <c r="M99" s="238">
        <f t="shared" si="6"/>
        <v>5.31</v>
      </c>
      <c r="N99" s="239"/>
    </row>
    <row r="100" ht="28.5" customHeight="1" spans="1:14">
      <c r="A100" s="38">
        <v>95</v>
      </c>
      <c r="B100" s="127" t="s">
        <v>519</v>
      </c>
      <c r="C100" s="170" t="s">
        <v>520</v>
      </c>
      <c r="D100" s="180" t="s">
        <v>429</v>
      </c>
      <c r="E100" s="170">
        <v>1</v>
      </c>
      <c r="F100" s="170" t="s">
        <v>331</v>
      </c>
      <c r="G100" s="226">
        <v>1.62</v>
      </c>
      <c r="H100" s="227"/>
      <c r="I100" s="227"/>
      <c r="J100" s="180"/>
      <c r="K100" s="180"/>
      <c r="L100" s="178">
        <f t="shared" si="5"/>
        <v>0</v>
      </c>
      <c r="M100" s="238">
        <f t="shared" si="6"/>
        <v>1.62</v>
      </c>
      <c r="N100" s="239"/>
    </row>
    <row r="101" ht="28.5" customHeight="1" spans="1:14">
      <c r="A101" s="38">
        <v>96</v>
      </c>
      <c r="B101" s="127" t="s">
        <v>521</v>
      </c>
      <c r="C101" s="170" t="s">
        <v>522</v>
      </c>
      <c r="D101" s="180" t="s">
        <v>411</v>
      </c>
      <c r="E101" s="170">
        <v>1</v>
      </c>
      <c r="F101" s="170" t="s">
        <v>331</v>
      </c>
      <c r="G101" s="226">
        <v>2.66</v>
      </c>
      <c r="H101" s="227"/>
      <c r="I101" s="227"/>
      <c r="J101" s="180"/>
      <c r="K101" s="180"/>
      <c r="L101" s="178">
        <f t="shared" si="5"/>
        <v>0</v>
      </c>
      <c r="M101" s="238">
        <f t="shared" si="6"/>
        <v>2.66</v>
      </c>
      <c r="N101" s="239"/>
    </row>
    <row r="102" ht="28.5" customHeight="1" spans="1:14">
      <c r="A102" s="38">
        <v>97</v>
      </c>
      <c r="B102" s="127" t="s">
        <v>519</v>
      </c>
      <c r="C102" s="170" t="s">
        <v>520</v>
      </c>
      <c r="D102" s="180" t="s">
        <v>429</v>
      </c>
      <c r="E102" s="170">
        <v>1</v>
      </c>
      <c r="F102" s="170" t="s">
        <v>331</v>
      </c>
      <c r="G102" s="226">
        <v>1.62</v>
      </c>
      <c r="H102" s="227"/>
      <c r="I102" s="227"/>
      <c r="J102" s="180"/>
      <c r="K102" s="180"/>
      <c r="L102" s="178">
        <f t="shared" si="5"/>
        <v>0</v>
      </c>
      <c r="M102" s="238">
        <f t="shared" si="6"/>
        <v>1.62</v>
      </c>
      <c r="N102" s="239"/>
    </row>
    <row r="103" ht="28.5" customHeight="1" spans="1:14">
      <c r="A103" s="38">
        <v>98</v>
      </c>
      <c r="B103" s="127" t="s">
        <v>523</v>
      </c>
      <c r="C103" s="170" t="s">
        <v>524</v>
      </c>
      <c r="D103" s="180" t="s">
        <v>525</v>
      </c>
      <c r="E103" s="170">
        <v>2</v>
      </c>
      <c r="F103" s="170" t="s">
        <v>331</v>
      </c>
      <c r="G103" s="226">
        <v>2.01</v>
      </c>
      <c r="H103" s="227"/>
      <c r="I103" s="227"/>
      <c r="J103" s="180"/>
      <c r="K103" s="180"/>
      <c r="L103" s="178">
        <f t="shared" si="5"/>
        <v>0</v>
      </c>
      <c r="M103" s="238">
        <f t="shared" si="6"/>
        <v>4.02</v>
      </c>
      <c r="N103" s="239"/>
    </row>
    <row r="104" ht="28.5" customHeight="1" spans="1:14">
      <c r="A104" s="38">
        <v>99</v>
      </c>
      <c r="B104" s="127" t="s">
        <v>526</v>
      </c>
      <c r="C104" s="170" t="s">
        <v>527</v>
      </c>
      <c r="D104" s="180" t="s">
        <v>411</v>
      </c>
      <c r="E104" s="170">
        <v>1</v>
      </c>
      <c r="F104" s="170" t="s">
        <v>331</v>
      </c>
      <c r="G104" s="226">
        <v>4.43</v>
      </c>
      <c r="H104" s="227"/>
      <c r="I104" s="227"/>
      <c r="J104" s="180"/>
      <c r="K104" s="180"/>
      <c r="L104" s="178">
        <f t="shared" si="5"/>
        <v>0</v>
      </c>
      <c r="M104" s="238">
        <f t="shared" si="6"/>
        <v>4.43</v>
      </c>
      <c r="N104" s="239"/>
    </row>
    <row r="105" ht="28.5" customHeight="1" spans="1:14">
      <c r="A105" s="38">
        <v>100</v>
      </c>
      <c r="B105" s="127" t="s">
        <v>528</v>
      </c>
      <c r="C105" s="170" t="s">
        <v>529</v>
      </c>
      <c r="D105" s="180" t="s">
        <v>429</v>
      </c>
      <c r="E105" s="170">
        <v>1</v>
      </c>
      <c r="F105" s="170" t="s">
        <v>331</v>
      </c>
      <c r="G105" s="226">
        <v>0.83</v>
      </c>
      <c r="H105" s="227"/>
      <c r="I105" s="227"/>
      <c r="J105" s="180"/>
      <c r="K105" s="180"/>
      <c r="L105" s="178">
        <f t="shared" si="5"/>
        <v>0</v>
      </c>
      <c r="M105" s="238">
        <f t="shared" si="6"/>
        <v>0.83</v>
      </c>
      <c r="N105" s="239"/>
    </row>
    <row r="106" ht="28.5" customHeight="1" spans="1:14">
      <c r="A106" s="38">
        <v>101</v>
      </c>
      <c r="B106" s="127" t="s">
        <v>515</v>
      </c>
      <c r="C106" s="170" t="s">
        <v>516</v>
      </c>
      <c r="D106" s="180" t="s">
        <v>411</v>
      </c>
      <c r="E106" s="170">
        <v>1</v>
      </c>
      <c r="F106" s="170" t="s">
        <v>331</v>
      </c>
      <c r="G106" s="226">
        <v>5.31</v>
      </c>
      <c r="H106" s="227"/>
      <c r="I106" s="227"/>
      <c r="J106" s="180"/>
      <c r="K106" s="180"/>
      <c r="L106" s="178">
        <f t="shared" si="5"/>
        <v>0</v>
      </c>
      <c r="M106" s="238">
        <f t="shared" si="6"/>
        <v>5.31</v>
      </c>
      <c r="N106" s="239"/>
    </row>
    <row r="107" ht="28.5" customHeight="1" spans="1:14">
      <c r="A107" s="38">
        <v>102</v>
      </c>
      <c r="B107" s="127" t="s">
        <v>517</v>
      </c>
      <c r="C107" s="170" t="s">
        <v>518</v>
      </c>
      <c r="D107" s="180" t="s">
        <v>411</v>
      </c>
      <c r="E107" s="170">
        <v>1</v>
      </c>
      <c r="F107" s="170" t="s">
        <v>331</v>
      </c>
      <c r="G107" s="226">
        <v>5.31</v>
      </c>
      <c r="H107" s="227"/>
      <c r="I107" s="227"/>
      <c r="J107" s="180"/>
      <c r="K107" s="180"/>
      <c r="L107" s="178">
        <f t="shared" si="5"/>
        <v>0</v>
      </c>
      <c r="M107" s="238">
        <f t="shared" si="6"/>
        <v>5.31</v>
      </c>
      <c r="N107" s="239"/>
    </row>
    <row r="108" ht="28.5" customHeight="1" spans="1:14">
      <c r="A108" s="38">
        <v>103</v>
      </c>
      <c r="B108" s="127" t="s">
        <v>530</v>
      </c>
      <c r="C108" s="170" t="s">
        <v>531</v>
      </c>
      <c r="D108" s="180" t="s">
        <v>374</v>
      </c>
      <c r="E108" s="170">
        <v>2</v>
      </c>
      <c r="F108" s="170" t="s">
        <v>331</v>
      </c>
      <c r="G108" s="226">
        <v>2.48</v>
      </c>
      <c r="H108" s="227"/>
      <c r="I108" s="227"/>
      <c r="J108" s="180"/>
      <c r="K108" s="180"/>
      <c r="L108" s="178">
        <f t="shared" si="5"/>
        <v>0</v>
      </c>
      <c r="M108" s="238">
        <f t="shared" si="6"/>
        <v>4.96</v>
      </c>
      <c r="N108" s="239"/>
    </row>
    <row r="109" ht="28.5" customHeight="1" spans="1:14">
      <c r="A109" s="38">
        <v>104</v>
      </c>
      <c r="B109" s="127" t="s">
        <v>532</v>
      </c>
      <c r="C109" s="170" t="s">
        <v>533</v>
      </c>
      <c r="D109" s="180" t="s">
        <v>374</v>
      </c>
      <c r="E109" s="170">
        <v>2</v>
      </c>
      <c r="F109" s="170" t="s">
        <v>331</v>
      </c>
      <c r="G109" s="226">
        <v>1.59</v>
      </c>
      <c r="H109" s="227"/>
      <c r="I109" s="227"/>
      <c r="J109" s="180"/>
      <c r="K109" s="180"/>
      <c r="L109" s="178">
        <f t="shared" si="5"/>
        <v>0</v>
      </c>
      <c r="M109" s="238">
        <f t="shared" si="6"/>
        <v>3.18</v>
      </c>
      <c r="N109" s="239"/>
    </row>
    <row r="110" ht="28.5" customHeight="1" spans="1:14">
      <c r="A110" s="38">
        <v>105</v>
      </c>
      <c r="B110" s="127" t="s">
        <v>534</v>
      </c>
      <c r="C110" s="170" t="s">
        <v>535</v>
      </c>
      <c r="D110" s="180" t="s">
        <v>411</v>
      </c>
      <c r="E110" s="170">
        <v>2</v>
      </c>
      <c r="F110" s="170" t="s">
        <v>331</v>
      </c>
      <c r="G110" s="226">
        <v>1.6</v>
      </c>
      <c r="H110" s="227"/>
      <c r="I110" s="227"/>
      <c r="J110" s="180"/>
      <c r="K110" s="180"/>
      <c r="L110" s="178">
        <f t="shared" si="5"/>
        <v>0</v>
      </c>
      <c r="M110" s="238">
        <f t="shared" si="6"/>
        <v>3.2</v>
      </c>
      <c r="N110" s="239"/>
    </row>
    <row r="111" ht="28.5" customHeight="1" spans="1:14">
      <c r="A111" s="38">
        <v>106</v>
      </c>
      <c r="B111" s="127" t="s">
        <v>536</v>
      </c>
      <c r="C111" s="170" t="s">
        <v>537</v>
      </c>
      <c r="D111" s="180" t="s">
        <v>374</v>
      </c>
      <c r="E111" s="170">
        <v>4</v>
      </c>
      <c r="F111" s="170" t="s">
        <v>331</v>
      </c>
      <c r="G111" s="226">
        <v>2.79</v>
      </c>
      <c r="H111" s="227"/>
      <c r="I111" s="227"/>
      <c r="J111" s="180"/>
      <c r="K111" s="180"/>
      <c r="L111" s="178">
        <f t="shared" si="5"/>
        <v>0</v>
      </c>
      <c r="M111" s="238">
        <f t="shared" si="6"/>
        <v>11.16</v>
      </c>
      <c r="N111" s="239"/>
    </row>
    <row r="112" ht="28.5" customHeight="1" spans="1:14">
      <c r="A112" s="38">
        <v>107</v>
      </c>
      <c r="B112" s="127" t="s">
        <v>538</v>
      </c>
      <c r="C112" s="170" t="s">
        <v>539</v>
      </c>
      <c r="D112" s="180" t="s">
        <v>540</v>
      </c>
      <c r="E112" s="170">
        <v>1</v>
      </c>
      <c r="F112" s="170" t="s">
        <v>331</v>
      </c>
      <c r="G112" s="226">
        <v>2.6</v>
      </c>
      <c r="H112" s="227"/>
      <c r="I112" s="227"/>
      <c r="J112" s="180"/>
      <c r="K112" s="180"/>
      <c r="L112" s="178">
        <f t="shared" si="5"/>
        <v>0</v>
      </c>
      <c r="M112" s="238">
        <f t="shared" si="6"/>
        <v>2.6</v>
      </c>
      <c r="N112" s="239"/>
    </row>
    <row r="113" ht="28.5" customHeight="1" spans="1:14">
      <c r="A113" s="38">
        <v>108</v>
      </c>
      <c r="B113" s="127" t="s">
        <v>541</v>
      </c>
      <c r="C113" s="170" t="s">
        <v>542</v>
      </c>
      <c r="D113" s="180" t="s">
        <v>369</v>
      </c>
      <c r="E113" s="170">
        <v>1</v>
      </c>
      <c r="F113" s="170" t="s">
        <v>331</v>
      </c>
      <c r="G113" s="226">
        <v>0.54</v>
      </c>
      <c r="H113" s="227"/>
      <c r="I113" s="227"/>
      <c r="J113" s="180"/>
      <c r="K113" s="180"/>
      <c r="L113" s="178">
        <f t="shared" si="5"/>
        <v>0</v>
      </c>
      <c r="M113" s="238">
        <f t="shared" si="6"/>
        <v>0.54</v>
      </c>
      <c r="N113" s="239"/>
    </row>
    <row r="114" ht="28.5" customHeight="1" spans="1:14">
      <c r="A114" s="38">
        <v>109</v>
      </c>
      <c r="B114" s="127" t="s">
        <v>543</v>
      </c>
      <c r="C114" s="170" t="s">
        <v>544</v>
      </c>
      <c r="D114" s="180" t="s">
        <v>393</v>
      </c>
      <c r="E114" s="170">
        <v>4</v>
      </c>
      <c r="F114" s="170" t="s">
        <v>331</v>
      </c>
      <c r="G114" s="226">
        <v>0.3</v>
      </c>
      <c r="H114" s="227"/>
      <c r="I114" s="227"/>
      <c r="J114" s="227"/>
      <c r="K114" s="180"/>
      <c r="L114" s="178">
        <f t="shared" ref="L114:L145" si="7">IFERROR(E114*K114,"")</f>
        <v>0</v>
      </c>
      <c r="M114" s="238">
        <f t="shared" ref="M114:M149" si="8">E114*G114</f>
        <v>1.2</v>
      </c>
      <c r="N114" s="239"/>
    </row>
    <row r="115" ht="28.5" customHeight="1" spans="1:14">
      <c r="A115" s="38">
        <v>110</v>
      </c>
      <c r="B115" s="127" t="s">
        <v>545</v>
      </c>
      <c r="C115" s="170" t="s">
        <v>468</v>
      </c>
      <c r="D115" s="180" t="s">
        <v>393</v>
      </c>
      <c r="E115" s="170">
        <v>4</v>
      </c>
      <c r="F115" s="170" t="s">
        <v>331</v>
      </c>
      <c r="G115" s="226">
        <v>0.2</v>
      </c>
      <c r="H115" s="227"/>
      <c r="I115" s="227"/>
      <c r="J115" s="227"/>
      <c r="K115" s="180"/>
      <c r="L115" s="178">
        <f t="shared" si="7"/>
        <v>0</v>
      </c>
      <c r="M115" s="238">
        <f t="shared" si="8"/>
        <v>0.8</v>
      </c>
      <c r="N115" s="239"/>
    </row>
    <row r="116" ht="28.5" customHeight="1" spans="1:14">
      <c r="A116" s="38">
        <v>111</v>
      </c>
      <c r="B116" s="127" t="s">
        <v>546</v>
      </c>
      <c r="C116" s="170" t="s">
        <v>547</v>
      </c>
      <c r="D116" s="180" t="s">
        <v>525</v>
      </c>
      <c r="E116" s="170">
        <v>2</v>
      </c>
      <c r="F116" s="170" t="s">
        <v>331</v>
      </c>
      <c r="G116" s="226">
        <v>1.52</v>
      </c>
      <c r="H116" s="227"/>
      <c r="I116" s="227"/>
      <c r="J116" s="180"/>
      <c r="K116" s="180"/>
      <c r="L116" s="178">
        <f t="shared" si="7"/>
        <v>0</v>
      </c>
      <c r="M116" s="238">
        <f t="shared" si="8"/>
        <v>3.04</v>
      </c>
      <c r="N116" s="239"/>
    </row>
    <row r="117" ht="28.5" customHeight="1" spans="1:14">
      <c r="A117" s="38">
        <v>112</v>
      </c>
      <c r="B117" s="127" t="s">
        <v>548</v>
      </c>
      <c r="C117" s="170" t="s">
        <v>549</v>
      </c>
      <c r="D117" s="180" t="s">
        <v>540</v>
      </c>
      <c r="E117" s="170">
        <v>1</v>
      </c>
      <c r="F117" s="170" t="s">
        <v>331</v>
      </c>
      <c r="G117" s="226">
        <v>0.7</v>
      </c>
      <c r="H117" s="227"/>
      <c r="I117" s="227"/>
      <c r="J117" s="180"/>
      <c r="K117" s="180"/>
      <c r="L117" s="178">
        <f t="shared" si="7"/>
        <v>0</v>
      </c>
      <c r="M117" s="238">
        <f t="shared" si="8"/>
        <v>0.7</v>
      </c>
      <c r="N117" s="239"/>
    </row>
    <row r="118" ht="28.5" customHeight="1" spans="1:14">
      <c r="A118" s="38">
        <v>113</v>
      </c>
      <c r="B118" s="127" t="s">
        <v>550</v>
      </c>
      <c r="C118" s="170" t="s">
        <v>551</v>
      </c>
      <c r="D118" s="180" t="s">
        <v>429</v>
      </c>
      <c r="E118" s="170">
        <v>1</v>
      </c>
      <c r="F118" s="170" t="s">
        <v>331</v>
      </c>
      <c r="G118" s="226">
        <v>1.59</v>
      </c>
      <c r="H118" s="227"/>
      <c r="I118" s="227"/>
      <c r="J118" s="227"/>
      <c r="K118" s="180"/>
      <c r="L118" s="178">
        <f t="shared" si="7"/>
        <v>0</v>
      </c>
      <c r="M118" s="238">
        <f t="shared" si="8"/>
        <v>1.59</v>
      </c>
      <c r="N118" s="239"/>
    </row>
    <row r="119" ht="28.5" customHeight="1" spans="1:14">
      <c r="A119" s="38">
        <v>114</v>
      </c>
      <c r="B119" s="127" t="s">
        <v>548</v>
      </c>
      <c r="C119" s="170" t="s">
        <v>549</v>
      </c>
      <c r="D119" s="180" t="s">
        <v>540</v>
      </c>
      <c r="E119" s="170">
        <v>1</v>
      </c>
      <c r="F119" s="170" t="s">
        <v>331</v>
      </c>
      <c r="G119" s="226">
        <v>0.7</v>
      </c>
      <c r="H119" s="227"/>
      <c r="I119" s="227"/>
      <c r="J119" s="227"/>
      <c r="K119" s="180"/>
      <c r="L119" s="178">
        <f t="shared" si="7"/>
        <v>0</v>
      </c>
      <c r="M119" s="238">
        <f t="shared" si="8"/>
        <v>0.7</v>
      </c>
      <c r="N119" s="239"/>
    </row>
    <row r="120" ht="28.5" customHeight="1" spans="1:14">
      <c r="A120" s="38">
        <v>115</v>
      </c>
      <c r="B120" s="127" t="s">
        <v>552</v>
      </c>
      <c r="C120" s="170" t="s">
        <v>553</v>
      </c>
      <c r="D120" s="180" t="s">
        <v>429</v>
      </c>
      <c r="E120" s="170">
        <v>1</v>
      </c>
      <c r="F120" s="170" t="s">
        <v>331</v>
      </c>
      <c r="G120" s="226">
        <v>1.59</v>
      </c>
      <c r="H120" s="227"/>
      <c r="I120" s="227"/>
      <c r="J120" s="227"/>
      <c r="K120" s="180"/>
      <c r="L120" s="178">
        <f t="shared" si="7"/>
        <v>0</v>
      </c>
      <c r="M120" s="238">
        <f t="shared" si="8"/>
        <v>1.59</v>
      </c>
      <c r="N120" s="239"/>
    </row>
    <row r="121" ht="28.5" customHeight="1" spans="1:14">
      <c r="A121" s="38">
        <v>116</v>
      </c>
      <c r="B121" s="127" t="s">
        <v>554</v>
      </c>
      <c r="C121" s="170" t="s">
        <v>555</v>
      </c>
      <c r="D121" s="180" t="s">
        <v>406</v>
      </c>
      <c r="E121" s="170">
        <v>1</v>
      </c>
      <c r="F121" s="170" t="s">
        <v>331</v>
      </c>
      <c r="G121" s="226">
        <v>4.59</v>
      </c>
      <c r="H121" s="227"/>
      <c r="I121" s="227"/>
      <c r="J121" s="227"/>
      <c r="K121" s="180"/>
      <c r="L121" s="178">
        <f t="shared" si="7"/>
        <v>0</v>
      </c>
      <c r="M121" s="238">
        <f t="shared" si="8"/>
        <v>4.59</v>
      </c>
      <c r="N121" s="239"/>
    </row>
    <row r="122" ht="28.5" customHeight="1" spans="1:14">
      <c r="A122" s="38">
        <v>117</v>
      </c>
      <c r="B122" s="127" t="s">
        <v>556</v>
      </c>
      <c r="C122" s="170" t="s">
        <v>557</v>
      </c>
      <c r="D122" s="180" t="s">
        <v>429</v>
      </c>
      <c r="E122" s="170">
        <v>2</v>
      </c>
      <c r="F122" s="170" t="s">
        <v>331</v>
      </c>
      <c r="G122" s="226">
        <v>0.6</v>
      </c>
      <c r="H122" s="227"/>
      <c r="I122" s="227"/>
      <c r="J122" s="227"/>
      <c r="K122" s="180"/>
      <c r="L122" s="178">
        <f t="shared" si="7"/>
        <v>0</v>
      </c>
      <c r="M122" s="238">
        <f t="shared" si="8"/>
        <v>1.2</v>
      </c>
      <c r="N122" s="239"/>
    </row>
    <row r="123" ht="28.5" customHeight="1" spans="1:14">
      <c r="A123" s="38">
        <v>118</v>
      </c>
      <c r="B123" s="127" t="s">
        <v>558</v>
      </c>
      <c r="C123" s="170" t="s">
        <v>559</v>
      </c>
      <c r="D123" s="180" t="s">
        <v>374</v>
      </c>
      <c r="E123" s="170">
        <v>4</v>
      </c>
      <c r="F123" s="170" t="s">
        <v>331</v>
      </c>
      <c r="G123" s="226">
        <v>0.17</v>
      </c>
      <c r="H123" s="227"/>
      <c r="I123" s="227"/>
      <c r="J123" s="227"/>
      <c r="K123" s="180"/>
      <c r="L123" s="178">
        <f t="shared" si="7"/>
        <v>0</v>
      </c>
      <c r="M123" s="238">
        <f t="shared" si="8"/>
        <v>0.68</v>
      </c>
      <c r="N123" s="239"/>
    </row>
    <row r="124" ht="28.5" customHeight="1" spans="1:14">
      <c r="A124" s="38">
        <v>119</v>
      </c>
      <c r="B124" s="127" t="s">
        <v>560</v>
      </c>
      <c r="C124" s="170" t="s">
        <v>561</v>
      </c>
      <c r="D124" s="180" t="s">
        <v>374</v>
      </c>
      <c r="E124" s="170">
        <v>4</v>
      </c>
      <c r="F124" s="170" t="s">
        <v>331</v>
      </c>
      <c r="G124" s="226">
        <v>0.1</v>
      </c>
      <c r="H124" s="227"/>
      <c r="I124" s="227"/>
      <c r="J124" s="227"/>
      <c r="K124" s="180"/>
      <c r="L124" s="178">
        <f t="shared" si="7"/>
        <v>0</v>
      </c>
      <c r="M124" s="238">
        <f t="shared" si="8"/>
        <v>0.4</v>
      </c>
      <c r="N124" s="239"/>
    </row>
    <row r="125" ht="28.5" customHeight="1" spans="1:14">
      <c r="A125" s="38">
        <v>120</v>
      </c>
      <c r="B125" s="127" t="s">
        <v>562</v>
      </c>
      <c r="C125" s="170" t="s">
        <v>563</v>
      </c>
      <c r="D125" s="180" t="s">
        <v>393</v>
      </c>
      <c r="E125" s="170">
        <v>2</v>
      </c>
      <c r="F125" s="170" t="s">
        <v>331</v>
      </c>
      <c r="G125" s="226">
        <v>0.25</v>
      </c>
      <c r="H125" s="227"/>
      <c r="I125" s="227"/>
      <c r="J125" s="227"/>
      <c r="K125" s="180"/>
      <c r="L125" s="178">
        <f t="shared" si="7"/>
        <v>0</v>
      </c>
      <c r="M125" s="238">
        <f t="shared" si="8"/>
        <v>0.5</v>
      </c>
      <c r="N125" s="239"/>
    </row>
    <row r="126" ht="28.5" customHeight="1" spans="1:14">
      <c r="A126" s="38">
        <v>121</v>
      </c>
      <c r="B126" s="127" t="s">
        <v>564</v>
      </c>
      <c r="C126" s="170" t="s">
        <v>565</v>
      </c>
      <c r="D126" s="180" t="s">
        <v>393</v>
      </c>
      <c r="E126" s="170">
        <v>2</v>
      </c>
      <c r="F126" s="170" t="s">
        <v>331</v>
      </c>
      <c r="G126" s="226">
        <v>0.2</v>
      </c>
      <c r="H126" s="227"/>
      <c r="I126" s="227"/>
      <c r="J126" s="227"/>
      <c r="K126" s="180"/>
      <c r="L126" s="178">
        <f t="shared" si="7"/>
        <v>0</v>
      </c>
      <c r="M126" s="238">
        <f t="shared" si="8"/>
        <v>0.4</v>
      </c>
      <c r="N126" s="239"/>
    </row>
    <row r="127" ht="28.5" customHeight="1" spans="1:14">
      <c r="A127" s="38">
        <v>122</v>
      </c>
      <c r="B127" s="127" t="s">
        <v>566</v>
      </c>
      <c r="C127" s="170" t="s">
        <v>466</v>
      </c>
      <c r="D127" s="180" t="s">
        <v>393</v>
      </c>
      <c r="E127" s="170">
        <v>4</v>
      </c>
      <c r="F127" s="170" t="s">
        <v>331</v>
      </c>
      <c r="G127" s="226">
        <v>0.08</v>
      </c>
      <c r="H127" s="227"/>
      <c r="I127" s="227"/>
      <c r="J127" s="227"/>
      <c r="K127" s="180"/>
      <c r="L127" s="178">
        <f t="shared" si="7"/>
        <v>0</v>
      </c>
      <c r="M127" s="238">
        <f t="shared" si="8"/>
        <v>0.32</v>
      </c>
      <c r="N127" s="239"/>
    </row>
    <row r="128" ht="28.5" customHeight="1" spans="1:14">
      <c r="A128" s="38">
        <v>123</v>
      </c>
      <c r="B128" s="127" t="s">
        <v>567</v>
      </c>
      <c r="C128" s="170" t="s">
        <v>568</v>
      </c>
      <c r="D128" s="180" t="s">
        <v>569</v>
      </c>
      <c r="E128" s="170">
        <v>2</v>
      </c>
      <c r="F128" s="170" t="s">
        <v>331</v>
      </c>
      <c r="G128" s="226">
        <v>1.44</v>
      </c>
      <c r="H128" s="227"/>
      <c r="I128" s="227"/>
      <c r="J128" s="227"/>
      <c r="K128" s="180"/>
      <c r="L128" s="178">
        <f t="shared" si="7"/>
        <v>0</v>
      </c>
      <c r="M128" s="238">
        <f t="shared" si="8"/>
        <v>2.88</v>
      </c>
      <c r="N128" s="239"/>
    </row>
    <row r="129" ht="28.5" customHeight="1" spans="1:14">
      <c r="A129" s="38">
        <v>124</v>
      </c>
      <c r="B129" s="127" t="s">
        <v>534</v>
      </c>
      <c r="C129" s="170" t="s">
        <v>570</v>
      </c>
      <c r="D129" s="180" t="s">
        <v>411</v>
      </c>
      <c r="E129" s="170">
        <v>4</v>
      </c>
      <c r="F129" s="170" t="s">
        <v>331</v>
      </c>
      <c r="G129" s="226">
        <v>1.6</v>
      </c>
      <c r="H129" s="227"/>
      <c r="I129" s="227"/>
      <c r="J129" s="227"/>
      <c r="K129" s="180"/>
      <c r="L129" s="178">
        <f t="shared" si="7"/>
        <v>0</v>
      </c>
      <c r="M129" s="238">
        <f t="shared" si="8"/>
        <v>6.4</v>
      </c>
      <c r="N129" s="239"/>
    </row>
    <row r="130" ht="28.5" customHeight="1" spans="1:14">
      <c r="A130" s="38">
        <v>125</v>
      </c>
      <c r="B130" s="127" t="s">
        <v>571</v>
      </c>
      <c r="C130" s="170" t="s">
        <v>572</v>
      </c>
      <c r="D130" s="180" t="s">
        <v>569</v>
      </c>
      <c r="E130" s="170">
        <v>2</v>
      </c>
      <c r="F130" s="170" t="s">
        <v>331</v>
      </c>
      <c r="G130" s="226">
        <v>2.24</v>
      </c>
      <c r="H130" s="227"/>
      <c r="I130" s="227"/>
      <c r="J130" s="227"/>
      <c r="K130" s="180"/>
      <c r="L130" s="178">
        <f t="shared" si="7"/>
        <v>0</v>
      </c>
      <c r="M130" s="238">
        <f t="shared" si="8"/>
        <v>4.48</v>
      </c>
      <c r="N130" s="239"/>
    </row>
    <row r="131" ht="28.5" customHeight="1" spans="1:14">
      <c r="A131" s="38">
        <v>126</v>
      </c>
      <c r="B131" s="127" t="s">
        <v>391</v>
      </c>
      <c r="C131" s="170" t="s">
        <v>424</v>
      </c>
      <c r="D131" s="180" t="s">
        <v>393</v>
      </c>
      <c r="E131" s="170">
        <v>3</v>
      </c>
      <c r="F131" s="170" t="s">
        <v>331</v>
      </c>
      <c r="G131" s="226">
        <v>0.15</v>
      </c>
      <c r="H131" s="227"/>
      <c r="I131" s="227"/>
      <c r="J131" s="227"/>
      <c r="K131" s="180"/>
      <c r="L131" s="178">
        <f t="shared" si="7"/>
        <v>0</v>
      </c>
      <c r="M131" s="238">
        <f t="shared" si="8"/>
        <v>0.45</v>
      </c>
      <c r="N131" s="239"/>
    </row>
    <row r="132" ht="28.5" customHeight="1" spans="1:14">
      <c r="A132" s="38">
        <v>127</v>
      </c>
      <c r="B132" s="127" t="s">
        <v>573</v>
      </c>
      <c r="C132" s="170" t="s">
        <v>574</v>
      </c>
      <c r="D132" s="127" t="s">
        <v>575</v>
      </c>
      <c r="E132" s="170">
        <v>1</v>
      </c>
      <c r="F132" s="170" t="s">
        <v>331</v>
      </c>
      <c r="G132" s="226">
        <v>1.405</v>
      </c>
      <c r="H132" s="227"/>
      <c r="I132" s="227"/>
      <c r="J132" s="180"/>
      <c r="K132" s="180"/>
      <c r="L132" s="178">
        <f t="shared" si="7"/>
        <v>0</v>
      </c>
      <c r="M132" s="238">
        <f t="shared" si="8"/>
        <v>1.405</v>
      </c>
      <c r="N132" s="239"/>
    </row>
    <row r="133" ht="28.5" customHeight="1" spans="1:14">
      <c r="A133" s="38">
        <v>128</v>
      </c>
      <c r="B133" s="127" t="s">
        <v>576</v>
      </c>
      <c r="C133" s="170" t="s">
        <v>577</v>
      </c>
      <c r="D133" s="180" t="s">
        <v>393</v>
      </c>
      <c r="E133" s="170">
        <v>3</v>
      </c>
      <c r="F133" s="170" t="s">
        <v>331</v>
      </c>
      <c r="G133" s="226">
        <v>0.48</v>
      </c>
      <c r="H133" s="227"/>
      <c r="I133" s="227"/>
      <c r="J133" s="227"/>
      <c r="K133" s="180"/>
      <c r="L133" s="178">
        <f t="shared" si="7"/>
        <v>0</v>
      </c>
      <c r="M133" s="238">
        <f t="shared" si="8"/>
        <v>1.44</v>
      </c>
      <c r="N133" s="239"/>
    </row>
    <row r="134" ht="28.5" customHeight="1" spans="1:14">
      <c r="A134" s="38">
        <v>129</v>
      </c>
      <c r="B134" s="127" t="s">
        <v>578</v>
      </c>
      <c r="C134" s="170" t="s">
        <v>579</v>
      </c>
      <c r="D134" s="180" t="s">
        <v>456</v>
      </c>
      <c r="E134" s="170">
        <v>2</v>
      </c>
      <c r="F134" s="170" t="s">
        <v>331</v>
      </c>
      <c r="G134" s="226">
        <v>0.9</v>
      </c>
      <c r="H134" s="227"/>
      <c r="I134" s="227"/>
      <c r="J134" s="227"/>
      <c r="K134" s="180"/>
      <c r="L134" s="178">
        <f t="shared" si="7"/>
        <v>0</v>
      </c>
      <c r="M134" s="238">
        <f t="shared" si="8"/>
        <v>1.8</v>
      </c>
      <c r="N134" s="239"/>
    </row>
    <row r="135" ht="28.5" customHeight="1" spans="1:14">
      <c r="A135" s="38">
        <v>130</v>
      </c>
      <c r="B135" s="127" t="s">
        <v>580</v>
      </c>
      <c r="C135" s="170" t="s">
        <v>581</v>
      </c>
      <c r="D135" s="180" t="s">
        <v>569</v>
      </c>
      <c r="E135" s="170">
        <v>2</v>
      </c>
      <c r="F135" s="170" t="s">
        <v>331</v>
      </c>
      <c r="G135" s="226">
        <v>2.34</v>
      </c>
      <c r="H135" s="227"/>
      <c r="I135" s="227"/>
      <c r="J135" s="180"/>
      <c r="K135" s="180"/>
      <c r="L135" s="178">
        <f t="shared" si="7"/>
        <v>0</v>
      </c>
      <c r="M135" s="238">
        <f t="shared" si="8"/>
        <v>4.68</v>
      </c>
      <c r="N135" s="239"/>
    </row>
    <row r="136" ht="28.5" customHeight="1" spans="1:14">
      <c r="A136" s="38">
        <v>131</v>
      </c>
      <c r="B136" s="127" t="s">
        <v>582</v>
      </c>
      <c r="C136" s="170" t="s">
        <v>583</v>
      </c>
      <c r="D136" s="180" t="s">
        <v>418</v>
      </c>
      <c r="E136" s="170">
        <v>4</v>
      </c>
      <c r="F136" s="170" t="s">
        <v>331</v>
      </c>
      <c r="G136" s="226">
        <v>0.24</v>
      </c>
      <c r="H136" s="227"/>
      <c r="I136" s="227"/>
      <c r="J136" s="180"/>
      <c r="K136" s="180"/>
      <c r="L136" s="178">
        <f t="shared" si="7"/>
        <v>0</v>
      </c>
      <c r="M136" s="238">
        <f t="shared" si="8"/>
        <v>0.96</v>
      </c>
      <c r="N136" s="239"/>
    </row>
    <row r="137" ht="28.5" customHeight="1" spans="1:14">
      <c r="A137" s="38">
        <v>132</v>
      </c>
      <c r="B137" s="127" t="s">
        <v>584</v>
      </c>
      <c r="C137" s="170" t="s">
        <v>585</v>
      </c>
      <c r="D137" s="180" t="s">
        <v>393</v>
      </c>
      <c r="E137" s="170">
        <v>4</v>
      </c>
      <c r="F137" s="170" t="s">
        <v>331</v>
      </c>
      <c r="G137" s="226">
        <v>0.1</v>
      </c>
      <c r="H137" s="227"/>
      <c r="I137" s="227"/>
      <c r="J137" s="227"/>
      <c r="K137" s="180"/>
      <c r="L137" s="178">
        <f t="shared" si="7"/>
        <v>0</v>
      </c>
      <c r="M137" s="238">
        <f t="shared" si="8"/>
        <v>0.4</v>
      </c>
      <c r="N137" s="239"/>
    </row>
    <row r="138" ht="28.5" customHeight="1" spans="1:14">
      <c r="A138" s="38">
        <v>133</v>
      </c>
      <c r="B138" s="127" t="s">
        <v>586</v>
      </c>
      <c r="C138" s="170" t="s">
        <v>587</v>
      </c>
      <c r="D138" s="180" t="s">
        <v>369</v>
      </c>
      <c r="E138" s="170">
        <v>14</v>
      </c>
      <c r="F138" s="170" t="s">
        <v>331</v>
      </c>
      <c r="G138" s="226">
        <v>0.65</v>
      </c>
      <c r="H138" s="227"/>
      <c r="I138" s="227"/>
      <c r="J138" s="227"/>
      <c r="K138" s="180"/>
      <c r="L138" s="178">
        <f t="shared" si="7"/>
        <v>0</v>
      </c>
      <c r="M138" s="238">
        <f t="shared" si="8"/>
        <v>9.1</v>
      </c>
      <c r="N138" s="239"/>
    </row>
    <row r="139" ht="28.5" customHeight="1" spans="1:14">
      <c r="A139" s="38">
        <v>134</v>
      </c>
      <c r="B139" s="127" t="s">
        <v>588</v>
      </c>
      <c r="C139" s="170" t="s">
        <v>589</v>
      </c>
      <c r="D139" s="180" t="s">
        <v>369</v>
      </c>
      <c r="E139" s="170">
        <v>6</v>
      </c>
      <c r="F139" s="170" t="s">
        <v>331</v>
      </c>
      <c r="G139" s="226">
        <v>1.05</v>
      </c>
      <c r="H139" s="227"/>
      <c r="I139" s="227"/>
      <c r="J139" s="227"/>
      <c r="K139" s="180"/>
      <c r="L139" s="178">
        <f t="shared" si="7"/>
        <v>0</v>
      </c>
      <c r="M139" s="238">
        <f t="shared" si="8"/>
        <v>6.3</v>
      </c>
      <c r="N139" s="239"/>
    </row>
    <row r="140" ht="28.5" customHeight="1" spans="1:14">
      <c r="A140" s="38">
        <v>135</v>
      </c>
      <c r="B140" s="127" t="s">
        <v>590</v>
      </c>
      <c r="C140" s="170" t="s">
        <v>591</v>
      </c>
      <c r="D140" s="180" t="s">
        <v>482</v>
      </c>
      <c r="E140" s="170">
        <v>1</v>
      </c>
      <c r="F140" s="170" t="s">
        <v>331</v>
      </c>
      <c r="G140" s="226">
        <v>61.09</v>
      </c>
      <c r="H140" s="227"/>
      <c r="I140" s="227"/>
      <c r="J140" s="227"/>
      <c r="K140" s="180"/>
      <c r="L140" s="178">
        <f t="shared" si="7"/>
        <v>0</v>
      </c>
      <c r="M140" s="238">
        <f t="shared" si="8"/>
        <v>61.09</v>
      </c>
      <c r="N140" s="239"/>
    </row>
    <row r="141" ht="28.5" customHeight="1" spans="1:14">
      <c r="A141" s="38">
        <v>136</v>
      </c>
      <c r="B141" s="127" t="s">
        <v>592</v>
      </c>
      <c r="C141" s="170" t="s">
        <v>593</v>
      </c>
      <c r="D141" s="180" t="s">
        <v>393</v>
      </c>
      <c r="E141" s="170">
        <v>1</v>
      </c>
      <c r="F141" s="170" t="s">
        <v>331</v>
      </c>
      <c r="G141" s="226">
        <v>0.42</v>
      </c>
      <c r="H141" s="227"/>
      <c r="I141" s="227"/>
      <c r="J141" s="227"/>
      <c r="K141" s="180"/>
      <c r="L141" s="178">
        <f t="shared" si="7"/>
        <v>0</v>
      </c>
      <c r="M141" s="238">
        <f t="shared" si="8"/>
        <v>0.42</v>
      </c>
      <c r="N141" s="239"/>
    </row>
    <row r="142" ht="28.5" customHeight="1" spans="1:14">
      <c r="A142" s="38">
        <v>137</v>
      </c>
      <c r="B142" s="127" t="s">
        <v>594</v>
      </c>
      <c r="C142" s="170" t="s">
        <v>595</v>
      </c>
      <c r="D142" s="180" t="s">
        <v>596</v>
      </c>
      <c r="E142" s="170">
        <v>2</v>
      </c>
      <c r="F142" s="170" t="s">
        <v>331</v>
      </c>
      <c r="G142" s="226">
        <v>2</v>
      </c>
      <c r="H142" s="227"/>
      <c r="I142" s="227"/>
      <c r="J142" s="227"/>
      <c r="K142" s="180"/>
      <c r="L142" s="178">
        <f t="shared" si="7"/>
        <v>0</v>
      </c>
      <c r="M142" s="238">
        <f t="shared" si="8"/>
        <v>4</v>
      </c>
      <c r="N142" s="239"/>
    </row>
    <row r="143" ht="28.5" customHeight="1" spans="1:14">
      <c r="A143" s="38">
        <v>138</v>
      </c>
      <c r="B143" s="127" t="s">
        <v>597</v>
      </c>
      <c r="C143" s="170" t="s">
        <v>598</v>
      </c>
      <c r="D143" s="180" t="s">
        <v>482</v>
      </c>
      <c r="E143" s="170">
        <v>1</v>
      </c>
      <c r="F143" s="170" t="s">
        <v>331</v>
      </c>
      <c r="G143" s="226">
        <v>720.58</v>
      </c>
      <c r="H143" s="227"/>
      <c r="I143" s="227"/>
      <c r="J143" s="227"/>
      <c r="K143" s="180"/>
      <c r="L143" s="178">
        <f t="shared" si="7"/>
        <v>0</v>
      </c>
      <c r="M143" s="238">
        <f t="shared" si="8"/>
        <v>720.58</v>
      </c>
      <c r="N143" s="239"/>
    </row>
    <row r="144" ht="28.5" customHeight="1" spans="1:14">
      <c r="A144" s="38">
        <v>139</v>
      </c>
      <c r="B144" s="127" t="s">
        <v>599</v>
      </c>
      <c r="C144" s="170" t="s">
        <v>600</v>
      </c>
      <c r="D144" s="180" t="s">
        <v>369</v>
      </c>
      <c r="E144" s="170">
        <v>1</v>
      </c>
      <c r="F144" s="170" t="s">
        <v>331</v>
      </c>
      <c r="G144" s="226">
        <v>1.4</v>
      </c>
      <c r="H144" s="227"/>
      <c r="I144" s="227"/>
      <c r="J144" s="227"/>
      <c r="K144" s="180"/>
      <c r="L144" s="178">
        <f t="shared" si="7"/>
        <v>0</v>
      </c>
      <c r="M144" s="238">
        <f t="shared" si="8"/>
        <v>1.4</v>
      </c>
      <c r="N144" s="239"/>
    </row>
    <row r="145" ht="28.5" customHeight="1" spans="1:14">
      <c r="A145" s="38">
        <v>140</v>
      </c>
      <c r="B145" s="127" t="s">
        <v>601</v>
      </c>
      <c r="C145" s="170" t="s">
        <v>602</v>
      </c>
      <c r="D145" s="180" t="s">
        <v>369</v>
      </c>
      <c r="E145" s="170">
        <v>1</v>
      </c>
      <c r="F145" s="170" t="s">
        <v>331</v>
      </c>
      <c r="G145" s="226">
        <v>0.85</v>
      </c>
      <c r="H145" s="227"/>
      <c r="I145" s="227"/>
      <c r="J145" s="227"/>
      <c r="K145" s="180"/>
      <c r="L145" s="178">
        <f t="shared" si="7"/>
        <v>0</v>
      </c>
      <c r="M145" s="238">
        <f t="shared" si="8"/>
        <v>0.85</v>
      </c>
      <c r="N145" s="239"/>
    </row>
    <row r="146" ht="28.5" customHeight="1" spans="1:14">
      <c r="A146" s="38">
        <v>141</v>
      </c>
      <c r="B146" s="127" t="s">
        <v>603</v>
      </c>
      <c r="C146" s="170" t="s">
        <v>604</v>
      </c>
      <c r="D146" s="180" t="s">
        <v>605</v>
      </c>
      <c r="E146" s="170">
        <v>1</v>
      </c>
      <c r="F146" s="170" t="s">
        <v>331</v>
      </c>
      <c r="G146" s="226">
        <v>0.08</v>
      </c>
      <c r="H146" s="227"/>
      <c r="I146" s="227"/>
      <c r="J146" s="227"/>
      <c r="K146" s="180"/>
      <c r="L146" s="178">
        <f t="shared" ref="L146:L149" si="9">IFERROR(E146*K146,"")</f>
        <v>0</v>
      </c>
      <c r="M146" s="238">
        <f t="shared" si="8"/>
        <v>0.08</v>
      </c>
      <c r="N146" s="239"/>
    </row>
    <row r="147" ht="28.5" customHeight="1" spans="1:14">
      <c r="A147" s="38">
        <v>142</v>
      </c>
      <c r="B147" s="127" t="s">
        <v>606</v>
      </c>
      <c r="C147" s="170" t="s">
        <v>607</v>
      </c>
      <c r="D147" s="227" t="s">
        <v>608</v>
      </c>
      <c r="E147" s="170">
        <v>1</v>
      </c>
      <c r="F147" s="170" t="s">
        <v>331</v>
      </c>
      <c r="G147" s="226">
        <v>0.3</v>
      </c>
      <c r="H147" s="227"/>
      <c r="I147" s="227"/>
      <c r="J147" s="227"/>
      <c r="K147" s="180"/>
      <c r="L147" s="178">
        <f t="shared" si="9"/>
        <v>0</v>
      </c>
      <c r="M147" s="238">
        <f t="shared" si="8"/>
        <v>0.3</v>
      </c>
      <c r="N147" s="239"/>
    </row>
    <row r="148" ht="28.5" customHeight="1" spans="1:14">
      <c r="A148" s="38">
        <v>143</v>
      </c>
      <c r="B148" s="127" t="s">
        <v>609</v>
      </c>
      <c r="C148" s="170" t="s">
        <v>610</v>
      </c>
      <c r="D148" s="227" t="s">
        <v>482</v>
      </c>
      <c r="E148" s="170">
        <v>1</v>
      </c>
      <c r="F148" s="170" t="s">
        <v>331</v>
      </c>
      <c r="G148" s="226">
        <v>128.4</v>
      </c>
      <c r="H148" s="227"/>
      <c r="I148" s="227"/>
      <c r="J148" s="227"/>
      <c r="K148" s="180"/>
      <c r="L148" s="178">
        <f t="shared" si="9"/>
        <v>0</v>
      </c>
      <c r="M148" s="238">
        <f t="shared" si="8"/>
        <v>128.4</v>
      </c>
      <c r="N148" s="239"/>
    </row>
    <row r="149" ht="28.5" customHeight="1" spans="1:14">
      <c r="A149" s="38">
        <v>144</v>
      </c>
      <c r="B149" s="127" t="s">
        <v>611</v>
      </c>
      <c r="C149" s="170" t="s">
        <v>612</v>
      </c>
      <c r="D149" s="180" t="s">
        <v>482</v>
      </c>
      <c r="E149" s="170">
        <v>1</v>
      </c>
      <c r="F149" s="170" t="s">
        <v>331</v>
      </c>
      <c r="G149" s="226">
        <v>49.5</v>
      </c>
      <c r="H149" s="227"/>
      <c r="I149" s="227"/>
      <c r="J149" s="227"/>
      <c r="K149" s="180"/>
      <c r="L149" s="178">
        <f t="shared" si="9"/>
        <v>0</v>
      </c>
      <c r="M149" s="238">
        <f t="shared" si="8"/>
        <v>49.5</v>
      </c>
      <c r="N149" s="239"/>
    </row>
    <row r="150" ht="28.5" customHeight="1" spans="1:14">
      <c r="A150" s="38">
        <v>145</v>
      </c>
      <c r="B150" s="127" t="s">
        <v>613</v>
      </c>
      <c r="C150" s="170" t="s">
        <v>440</v>
      </c>
      <c r="D150" s="180" t="s">
        <v>393</v>
      </c>
      <c r="E150" s="170">
        <v>1</v>
      </c>
      <c r="F150" s="170" t="s">
        <v>331</v>
      </c>
      <c r="G150" s="226">
        <v>0.05</v>
      </c>
      <c r="H150" s="227"/>
      <c r="I150" s="227"/>
      <c r="J150" s="227"/>
      <c r="K150" s="180"/>
      <c r="L150" s="178">
        <f t="shared" ref="L150:L154" si="10">IFERROR(E150*K150,"")</f>
        <v>0</v>
      </c>
      <c r="M150" s="238">
        <f t="shared" ref="M150:M154" si="11">E150*G150</f>
        <v>0.05</v>
      </c>
      <c r="N150" s="239"/>
    </row>
    <row r="151" ht="28.5" customHeight="1" spans="1:14">
      <c r="A151" s="38">
        <v>146</v>
      </c>
      <c r="B151" s="127" t="s">
        <v>614</v>
      </c>
      <c r="C151" s="170" t="s">
        <v>615</v>
      </c>
      <c r="D151" s="180" t="s">
        <v>569</v>
      </c>
      <c r="E151" s="170">
        <v>1</v>
      </c>
      <c r="F151" s="170" t="s">
        <v>331</v>
      </c>
      <c r="G151" s="226">
        <v>66.33</v>
      </c>
      <c r="H151" s="227"/>
      <c r="I151" s="227"/>
      <c r="J151" s="227"/>
      <c r="K151" s="180"/>
      <c r="L151" s="178">
        <f t="shared" si="10"/>
        <v>0</v>
      </c>
      <c r="M151" s="238">
        <f t="shared" si="11"/>
        <v>66.33</v>
      </c>
      <c r="N151" s="239"/>
    </row>
    <row r="152" ht="28.5" customHeight="1" spans="1:14">
      <c r="A152" s="38">
        <v>147</v>
      </c>
      <c r="B152" s="127" t="s">
        <v>616</v>
      </c>
      <c r="C152" s="170" t="s">
        <v>617</v>
      </c>
      <c r="D152" s="170" t="s">
        <v>618</v>
      </c>
      <c r="E152" s="170">
        <v>28</v>
      </c>
      <c r="F152" s="170" t="s">
        <v>331</v>
      </c>
      <c r="G152" s="226">
        <v>0.0679</v>
      </c>
      <c r="H152" s="227"/>
      <c r="I152" s="227"/>
      <c r="J152" s="227"/>
      <c r="K152" s="180"/>
      <c r="L152" s="178">
        <f t="shared" si="10"/>
        <v>0</v>
      </c>
      <c r="M152" s="238">
        <f t="shared" si="11"/>
        <v>1.9012</v>
      </c>
      <c r="N152" s="239"/>
    </row>
    <row r="153" ht="28.5" customHeight="1" spans="1:14">
      <c r="A153" s="38">
        <v>148</v>
      </c>
      <c r="B153" s="127" t="s">
        <v>619</v>
      </c>
      <c r="C153" s="170" t="s">
        <v>620</v>
      </c>
      <c r="D153" s="170" t="s">
        <v>621</v>
      </c>
      <c r="E153" s="170">
        <v>1</v>
      </c>
      <c r="F153" s="170" t="s">
        <v>331</v>
      </c>
      <c r="G153" s="226">
        <v>4.47</v>
      </c>
      <c r="H153" s="227"/>
      <c r="I153" s="227"/>
      <c r="J153" s="227"/>
      <c r="K153" s="180"/>
      <c r="L153" s="178">
        <f t="shared" si="10"/>
        <v>0</v>
      </c>
      <c r="M153" s="238">
        <f t="shared" si="11"/>
        <v>4.47</v>
      </c>
      <c r="N153" s="239"/>
    </row>
    <row r="154" ht="28.5" customHeight="1" spans="1:14">
      <c r="A154" s="38">
        <v>149</v>
      </c>
      <c r="B154" s="127" t="s">
        <v>622</v>
      </c>
      <c r="C154" s="170" t="s">
        <v>623</v>
      </c>
      <c r="D154" s="170" t="s">
        <v>406</v>
      </c>
      <c r="E154" s="170">
        <v>1</v>
      </c>
      <c r="F154" s="170" t="s">
        <v>331</v>
      </c>
      <c r="G154" s="226">
        <v>4.05</v>
      </c>
      <c r="H154" s="227"/>
      <c r="I154" s="227"/>
      <c r="J154" s="227"/>
      <c r="K154" s="180"/>
      <c r="L154" s="178">
        <f t="shared" si="10"/>
        <v>0</v>
      </c>
      <c r="M154" s="238">
        <f t="shared" si="11"/>
        <v>4.05</v>
      </c>
      <c r="N154" s="239"/>
    </row>
    <row r="155" ht="28.5" customHeight="1" spans="1:14">
      <c r="A155" s="38">
        <v>150</v>
      </c>
      <c r="B155" s="127" t="s">
        <v>624</v>
      </c>
      <c r="C155" s="170" t="s">
        <v>625</v>
      </c>
      <c r="D155" s="170" t="s">
        <v>393</v>
      </c>
      <c r="E155" s="170">
        <v>2</v>
      </c>
      <c r="F155" s="170" t="s">
        <v>331</v>
      </c>
      <c r="G155" s="226">
        <v>0.36</v>
      </c>
      <c r="H155" s="227"/>
      <c r="I155" s="227"/>
      <c r="J155" s="227"/>
      <c r="K155" s="180"/>
      <c r="L155" s="178">
        <f t="shared" ref="L155:L218" si="12">IFERROR(E155*K155,"")</f>
        <v>0</v>
      </c>
      <c r="M155" s="238">
        <f t="shared" ref="M155:M218" si="13">E155*G155</f>
        <v>0.72</v>
      </c>
      <c r="N155" s="239"/>
    </row>
    <row r="156" ht="28.5" customHeight="1" spans="1:14">
      <c r="A156" s="38">
        <v>151</v>
      </c>
      <c r="B156" s="127" t="s">
        <v>626</v>
      </c>
      <c r="C156" s="170" t="s">
        <v>627</v>
      </c>
      <c r="D156" s="170" t="s">
        <v>369</v>
      </c>
      <c r="E156" s="170">
        <v>2</v>
      </c>
      <c r="F156" s="170" t="s">
        <v>331</v>
      </c>
      <c r="G156" s="226">
        <v>0.75</v>
      </c>
      <c r="H156" s="227"/>
      <c r="I156" s="227"/>
      <c r="J156" s="227"/>
      <c r="K156" s="180"/>
      <c r="L156" s="178">
        <f t="shared" si="12"/>
        <v>0</v>
      </c>
      <c r="M156" s="238">
        <f t="shared" si="13"/>
        <v>1.5</v>
      </c>
      <c r="N156" s="239"/>
    </row>
    <row r="157" ht="28.5" customHeight="1" spans="1:14">
      <c r="A157" s="38">
        <v>152</v>
      </c>
      <c r="B157" s="127" t="s">
        <v>628</v>
      </c>
      <c r="C157" s="170" t="s">
        <v>440</v>
      </c>
      <c r="D157" s="170" t="s">
        <v>393</v>
      </c>
      <c r="E157" s="170">
        <v>1</v>
      </c>
      <c r="F157" s="170" t="s">
        <v>331</v>
      </c>
      <c r="G157" s="226">
        <v>0.05</v>
      </c>
      <c r="H157" s="227"/>
      <c r="I157" s="227"/>
      <c r="J157" s="227"/>
      <c r="K157" s="180"/>
      <c r="L157" s="178">
        <f t="shared" si="12"/>
        <v>0</v>
      </c>
      <c r="M157" s="238">
        <f t="shared" si="13"/>
        <v>0.05</v>
      </c>
      <c r="N157" s="239"/>
    </row>
    <row r="158" ht="28.5" customHeight="1" spans="1:14">
      <c r="A158" s="38">
        <v>153</v>
      </c>
      <c r="B158" s="127" t="s">
        <v>629</v>
      </c>
      <c r="C158" s="170" t="s">
        <v>630</v>
      </c>
      <c r="D158" s="170" t="s">
        <v>366</v>
      </c>
      <c r="E158" s="170">
        <v>1</v>
      </c>
      <c r="F158" s="170" t="s">
        <v>331</v>
      </c>
      <c r="G158" s="226">
        <v>0.23</v>
      </c>
      <c r="H158" s="227"/>
      <c r="I158" s="227"/>
      <c r="J158" s="227"/>
      <c r="K158" s="180"/>
      <c r="L158" s="178">
        <f t="shared" si="12"/>
        <v>0</v>
      </c>
      <c r="M158" s="238">
        <f t="shared" si="13"/>
        <v>0.23</v>
      </c>
      <c r="N158" s="239"/>
    </row>
    <row r="159" ht="28.5" customHeight="1" spans="1:14">
      <c r="A159" s="38">
        <v>154</v>
      </c>
      <c r="B159" s="127" t="s">
        <v>631</v>
      </c>
      <c r="C159" s="170" t="s">
        <v>607</v>
      </c>
      <c r="D159" s="170" t="s">
        <v>608</v>
      </c>
      <c r="E159" s="170">
        <v>1</v>
      </c>
      <c r="F159" s="170" t="s">
        <v>331</v>
      </c>
      <c r="G159" s="226">
        <v>0.25</v>
      </c>
      <c r="H159" s="227"/>
      <c r="I159" s="227"/>
      <c r="J159" s="227"/>
      <c r="K159" s="180"/>
      <c r="L159" s="178">
        <f t="shared" si="12"/>
        <v>0</v>
      </c>
      <c r="M159" s="238">
        <f t="shared" si="13"/>
        <v>0.25</v>
      </c>
      <c r="N159" s="239"/>
    </row>
    <row r="160" ht="28.5" customHeight="1" spans="1:14">
      <c r="A160" s="38">
        <v>155</v>
      </c>
      <c r="B160" s="127" t="s">
        <v>632</v>
      </c>
      <c r="C160" s="170" t="s">
        <v>633</v>
      </c>
      <c r="D160" s="170" t="s">
        <v>634</v>
      </c>
      <c r="E160" s="170">
        <v>1</v>
      </c>
      <c r="F160" s="170" t="s">
        <v>331</v>
      </c>
      <c r="G160" s="226">
        <v>1.73</v>
      </c>
      <c r="H160" s="227"/>
      <c r="I160" s="227"/>
      <c r="J160" s="180"/>
      <c r="K160" s="180"/>
      <c r="L160" s="178">
        <f t="shared" si="12"/>
        <v>0</v>
      </c>
      <c r="M160" s="238">
        <f t="shared" si="13"/>
        <v>1.73</v>
      </c>
      <c r="N160" s="239"/>
    </row>
    <row r="161" ht="28.5" customHeight="1" spans="1:14">
      <c r="A161" s="38">
        <v>156</v>
      </c>
      <c r="B161" s="127" t="s">
        <v>635</v>
      </c>
      <c r="C161" s="170" t="s">
        <v>636</v>
      </c>
      <c r="D161" s="170" t="s">
        <v>393</v>
      </c>
      <c r="E161" s="170">
        <v>1</v>
      </c>
      <c r="F161" s="170" t="s">
        <v>331</v>
      </c>
      <c r="G161" s="226">
        <v>0.11</v>
      </c>
      <c r="H161" s="227"/>
      <c r="I161" s="227"/>
      <c r="J161" s="180"/>
      <c r="K161" s="180"/>
      <c r="L161" s="178">
        <f t="shared" si="12"/>
        <v>0</v>
      </c>
      <c r="M161" s="238">
        <f t="shared" si="13"/>
        <v>0.11</v>
      </c>
      <c r="N161" s="239"/>
    </row>
    <row r="162" ht="28.5" customHeight="1" spans="1:14">
      <c r="A162" s="38">
        <v>157</v>
      </c>
      <c r="B162" s="127" t="s">
        <v>546</v>
      </c>
      <c r="C162" s="170" t="s">
        <v>547</v>
      </c>
      <c r="D162" s="170" t="s">
        <v>525</v>
      </c>
      <c r="E162" s="170">
        <v>4</v>
      </c>
      <c r="F162" s="170" t="s">
        <v>331</v>
      </c>
      <c r="G162" s="226">
        <v>1.52</v>
      </c>
      <c r="H162" s="227"/>
      <c r="I162" s="227"/>
      <c r="J162" s="180"/>
      <c r="K162" s="180"/>
      <c r="L162" s="178">
        <f t="shared" si="12"/>
        <v>0</v>
      </c>
      <c r="M162" s="238">
        <f t="shared" si="13"/>
        <v>6.08</v>
      </c>
      <c r="N162" s="239"/>
    </row>
    <row r="163" ht="28.5" customHeight="1" spans="1:14">
      <c r="A163" s="38">
        <v>158</v>
      </c>
      <c r="B163" s="170" t="s">
        <v>637</v>
      </c>
      <c r="C163" s="170" t="s">
        <v>392</v>
      </c>
      <c r="D163" s="170" t="s">
        <v>500</v>
      </c>
      <c r="E163" s="170">
        <v>2</v>
      </c>
      <c r="F163" s="170" t="s">
        <v>331</v>
      </c>
      <c r="G163" s="226">
        <v>0.1137</v>
      </c>
      <c r="H163" s="227"/>
      <c r="I163" s="227"/>
      <c r="J163" s="180"/>
      <c r="K163" s="180"/>
      <c r="L163" s="178">
        <f t="shared" si="12"/>
        <v>0</v>
      </c>
      <c r="M163" s="238">
        <f t="shared" si="13"/>
        <v>0.2274</v>
      </c>
      <c r="N163" s="239"/>
    </row>
    <row r="164" ht="28.5" customHeight="1" spans="1:14">
      <c r="A164" s="38">
        <v>159</v>
      </c>
      <c r="B164" s="170" t="s">
        <v>638</v>
      </c>
      <c r="C164" s="170" t="s">
        <v>639</v>
      </c>
      <c r="D164" s="170" t="s">
        <v>393</v>
      </c>
      <c r="E164" s="170">
        <v>1</v>
      </c>
      <c r="F164" s="170" t="s">
        <v>331</v>
      </c>
      <c r="G164" s="226">
        <v>0.13</v>
      </c>
      <c r="H164" s="227"/>
      <c r="I164" s="227"/>
      <c r="J164" s="180"/>
      <c r="K164" s="180"/>
      <c r="L164" s="178">
        <f t="shared" si="12"/>
        <v>0</v>
      </c>
      <c r="M164" s="238">
        <f t="shared" si="13"/>
        <v>0.13</v>
      </c>
      <c r="N164" s="239"/>
    </row>
    <row r="165" ht="28.5" customHeight="1" spans="1:14">
      <c r="A165" s="38">
        <v>160</v>
      </c>
      <c r="B165" s="127" t="s">
        <v>640</v>
      </c>
      <c r="C165" s="170" t="s">
        <v>641</v>
      </c>
      <c r="D165" s="170" t="s">
        <v>456</v>
      </c>
      <c r="E165" s="170">
        <v>1</v>
      </c>
      <c r="F165" s="170" t="s">
        <v>331</v>
      </c>
      <c r="G165" s="226">
        <v>0.17</v>
      </c>
      <c r="H165" s="227"/>
      <c r="I165" s="227"/>
      <c r="J165" s="180"/>
      <c r="K165" s="180"/>
      <c r="L165" s="178">
        <f t="shared" si="12"/>
        <v>0</v>
      </c>
      <c r="M165" s="238">
        <f t="shared" si="13"/>
        <v>0.17</v>
      </c>
      <c r="N165" s="239"/>
    </row>
    <row r="166" ht="28.5" customHeight="1" spans="1:14">
      <c r="A166" s="38">
        <v>161</v>
      </c>
      <c r="B166" s="127" t="s">
        <v>642</v>
      </c>
      <c r="C166" s="170" t="s">
        <v>643</v>
      </c>
      <c r="D166" s="170" t="s">
        <v>644</v>
      </c>
      <c r="E166" s="170">
        <v>1</v>
      </c>
      <c r="F166" s="170" t="s">
        <v>331</v>
      </c>
      <c r="G166" s="226">
        <v>2.03</v>
      </c>
      <c r="H166" s="227"/>
      <c r="I166" s="227"/>
      <c r="J166" s="180"/>
      <c r="K166" s="180"/>
      <c r="L166" s="178">
        <f t="shared" si="12"/>
        <v>0</v>
      </c>
      <c r="M166" s="238">
        <f t="shared" si="13"/>
        <v>2.03</v>
      </c>
      <c r="N166" s="239"/>
    </row>
    <row r="167" ht="28.5" customHeight="1" spans="1:14">
      <c r="A167" s="38">
        <v>162</v>
      </c>
      <c r="B167" s="127" t="s">
        <v>637</v>
      </c>
      <c r="C167" s="170" t="s">
        <v>392</v>
      </c>
      <c r="D167" s="170" t="s">
        <v>500</v>
      </c>
      <c r="E167" s="170">
        <v>2</v>
      </c>
      <c r="F167" s="170" t="s">
        <v>331</v>
      </c>
      <c r="G167" s="226">
        <v>0.1137</v>
      </c>
      <c r="H167" s="227"/>
      <c r="I167" s="227"/>
      <c r="J167" s="180"/>
      <c r="K167" s="180"/>
      <c r="L167" s="178">
        <f t="shared" si="12"/>
        <v>0</v>
      </c>
      <c r="M167" s="238">
        <f t="shared" si="13"/>
        <v>0.2274</v>
      </c>
      <c r="N167" s="239"/>
    </row>
    <row r="168" ht="28.5" customHeight="1" spans="1:14">
      <c r="A168" s="38">
        <v>163</v>
      </c>
      <c r="B168" s="127" t="s">
        <v>638</v>
      </c>
      <c r="C168" s="170" t="s">
        <v>639</v>
      </c>
      <c r="D168" s="170" t="s">
        <v>393</v>
      </c>
      <c r="E168" s="170">
        <v>1</v>
      </c>
      <c r="F168" s="170" t="s">
        <v>331</v>
      </c>
      <c r="G168" s="226">
        <v>0.13</v>
      </c>
      <c r="H168" s="227"/>
      <c r="I168" s="227"/>
      <c r="J168" s="180"/>
      <c r="K168" s="180"/>
      <c r="L168" s="178">
        <f t="shared" si="12"/>
        <v>0</v>
      </c>
      <c r="M168" s="238">
        <f t="shared" si="13"/>
        <v>0.13</v>
      </c>
      <c r="N168" s="239"/>
    </row>
    <row r="169" ht="28.5" customHeight="1" spans="1:14">
      <c r="A169" s="38">
        <v>164</v>
      </c>
      <c r="B169" s="127" t="s">
        <v>645</v>
      </c>
      <c r="C169" s="170" t="s">
        <v>646</v>
      </c>
      <c r="D169" s="170" t="s">
        <v>418</v>
      </c>
      <c r="E169" s="170">
        <v>2</v>
      </c>
      <c r="F169" s="170" t="s">
        <v>331</v>
      </c>
      <c r="G169" s="226">
        <v>0.19</v>
      </c>
      <c r="H169" s="227"/>
      <c r="I169" s="227"/>
      <c r="J169" s="180"/>
      <c r="K169" s="180"/>
      <c r="L169" s="178">
        <f t="shared" si="12"/>
        <v>0</v>
      </c>
      <c r="M169" s="238">
        <f t="shared" si="13"/>
        <v>0.38</v>
      </c>
      <c r="N169" s="239"/>
    </row>
    <row r="170" ht="28.5" customHeight="1" spans="1:14">
      <c r="A170" s="38">
        <v>165</v>
      </c>
      <c r="B170" s="127" t="s">
        <v>642</v>
      </c>
      <c r="C170" s="170" t="s">
        <v>643</v>
      </c>
      <c r="D170" s="170" t="s">
        <v>644</v>
      </c>
      <c r="E170" s="170">
        <v>1</v>
      </c>
      <c r="F170" s="170" t="s">
        <v>331</v>
      </c>
      <c r="G170" s="226">
        <v>2.03</v>
      </c>
      <c r="H170" s="227"/>
      <c r="I170" s="227"/>
      <c r="J170" s="180"/>
      <c r="K170" s="180"/>
      <c r="L170" s="178">
        <f t="shared" si="12"/>
        <v>0</v>
      </c>
      <c r="M170" s="238">
        <f t="shared" si="13"/>
        <v>2.03</v>
      </c>
      <c r="N170" s="239"/>
    </row>
    <row r="171" ht="28.5" customHeight="1" spans="1:14">
      <c r="A171" s="38">
        <v>166</v>
      </c>
      <c r="B171" s="127" t="s">
        <v>647</v>
      </c>
      <c r="C171" s="170" t="s">
        <v>648</v>
      </c>
      <c r="D171" s="170" t="s">
        <v>429</v>
      </c>
      <c r="E171" s="170">
        <v>1</v>
      </c>
      <c r="F171" s="170" t="s">
        <v>331</v>
      </c>
      <c r="G171" s="226">
        <v>0.75</v>
      </c>
      <c r="H171" s="227"/>
      <c r="I171" s="227"/>
      <c r="J171" s="180"/>
      <c r="K171" s="180"/>
      <c r="L171" s="178">
        <f t="shared" si="12"/>
        <v>0</v>
      </c>
      <c r="M171" s="238">
        <f t="shared" si="13"/>
        <v>0.75</v>
      </c>
      <c r="N171" s="239"/>
    </row>
    <row r="172" ht="28.5" customHeight="1" spans="1:14">
      <c r="A172" s="38">
        <v>167</v>
      </c>
      <c r="B172" s="127" t="s">
        <v>649</v>
      </c>
      <c r="C172" s="170" t="s">
        <v>650</v>
      </c>
      <c r="D172" s="170" t="s">
        <v>418</v>
      </c>
      <c r="E172" s="170">
        <v>2</v>
      </c>
      <c r="F172" s="170" t="s">
        <v>331</v>
      </c>
      <c r="G172" s="226">
        <v>0.41</v>
      </c>
      <c r="H172" s="227"/>
      <c r="I172" s="227"/>
      <c r="J172" s="180"/>
      <c r="K172" s="180"/>
      <c r="L172" s="178">
        <f t="shared" si="12"/>
        <v>0</v>
      </c>
      <c r="M172" s="238">
        <f t="shared" si="13"/>
        <v>0.82</v>
      </c>
      <c r="N172" s="239"/>
    </row>
    <row r="173" ht="28.5" customHeight="1" spans="1:14">
      <c r="A173" s="38">
        <v>168</v>
      </c>
      <c r="B173" s="127" t="s">
        <v>651</v>
      </c>
      <c r="C173" s="170" t="s">
        <v>652</v>
      </c>
      <c r="D173" s="170" t="s">
        <v>393</v>
      </c>
      <c r="E173" s="170">
        <v>4</v>
      </c>
      <c r="F173" s="170" t="s">
        <v>331</v>
      </c>
      <c r="G173" s="226">
        <v>0.23</v>
      </c>
      <c r="H173" s="227"/>
      <c r="I173" s="227"/>
      <c r="J173" s="180"/>
      <c r="K173" s="180"/>
      <c r="L173" s="178">
        <f t="shared" si="12"/>
        <v>0</v>
      </c>
      <c r="M173" s="238">
        <f t="shared" si="13"/>
        <v>0.92</v>
      </c>
      <c r="N173" s="239"/>
    </row>
    <row r="174" ht="28.5" customHeight="1" spans="1:14">
      <c r="A174" s="38">
        <v>169</v>
      </c>
      <c r="B174" s="127" t="s">
        <v>653</v>
      </c>
      <c r="C174" s="170" t="s">
        <v>654</v>
      </c>
      <c r="D174" s="170" t="s">
        <v>369</v>
      </c>
      <c r="E174" s="170">
        <v>2</v>
      </c>
      <c r="F174" s="170" t="s">
        <v>331</v>
      </c>
      <c r="G174" s="226">
        <v>0.71</v>
      </c>
      <c r="H174" s="227"/>
      <c r="I174" s="227"/>
      <c r="J174" s="180"/>
      <c r="K174" s="180"/>
      <c r="L174" s="178">
        <f t="shared" si="12"/>
        <v>0</v>
      </c>
      <c r="M174" s="238">
        <f t="shared" si="13"/>
        <v>1.42</v>
      </c>
      <c r="N174" s="239"/>
    </row>
    <row r="175" ht="28.5" customHeight="1" spans="1:14">
      <c r="A175" s="38">
        <v>170</v>
      </c>
      <c r="B175" s="127" t="s">
        <v>655</v>
      </c>
      <c r="C175" s="170" t="s">
        <v>656</v>
      </c>
      <c r="D175" s="170" t="s">
        <v>369</v>
      </c>
      <c r="E175" s="170">
        <v>2</v>
      </c>
      <c r="F175" s="170" t="s">
        <v>331</v>
      </c>
      <c r="G175" s="226">
        <v>0.72</v>
      </c>
      <c r="H175" s="227"/>
      <c r="I175" s="227"/>
      <c r="J175" s="180"/>
      <c r="K175" s="180"/>
      <c r="L175" s="178">
        <f t="shared" si="12"/>
        <v>0</v>
      </c>
      <c r="M175" s="238">
        <f t="shared" si="13"/>
        <v>1.44</v>
      </c>
      <c r="N175" s="239"/>
    </row>
    <row r="176" ht="28.5" customHeight="1" spans="1:14">
      <c r="A176" s="38">
        <v>171</v>
      </c>
      <c r="B176" s="127" t="s">
        <v>657</v>
      </c>
      <c r="C176" s="170" t="s">
        <v>658</v>
      </c>
      <c r="D176" s="170" t="s">
        <v>369</v>
      </c>
      <c r="E176" s="170">
        <v>2</v>
      </c>
      <c r="F176" s="170" t="s">
        <v>331</v>
      </c>
      <c r="G176" s="226">
        <v>1.62</v>
      </c>
      <c r="H176" s="227"/>
      <c r="I176" s="227"/>
      <c r="J176" s="180"/>
      <c r="K176" s="180"/>
      <c r="L176" s="178">
        <f t="shared" si="12"/>
        <v>0</v>
      </c>
      <c r="M176" s="238">
        <f t="shared" si="13"/>
        <v>3.24</v>
      </c>
      <c r="N176" s="239"/>
    </row>
    <row r="177" ht="28.5" customHeight="1" spans="1:14">
      <c r="A177" s="38">
        <v>172</v>
      </c>
      <c r="B177" s="127" t="s">
        <v>659</v>
      </c>
      <c r="C177" s="170" t="s">
        <v>660</v>
      </c>
      <c r="D177" s="170" t="s">
        <v>456</v>
      </c>
      <c r="E177" s="170">
        <v>1</v>
      </c>
      <c r="F177" s="170" t="s">
        <v>331</v>
      </c>
      <c r="G177" s="226">
        <v>0.39</v>
      </c>
      <c r="H177" s="227"/>
      <c r="I177" s="227"/>
      <c r="J177" s="180"/>
      <c r="K177" s="180"/>
      <c r="L177" s="178">
        <f t="shared" si="12"/>
        <v>0</v>
      </c>
      <c r="M177" s="238">
        <f t="shared" si="13"/>
        <v>0.39</v>
      </c>
      <c r="N177" s="239"/>
    </row>
    <row r="178" ht="28.5" customHeight="1" spans="1:14">
      <c r="A178" s="38">
        <v>173</v>
      </c>
      <c r="B178" s="127" t="s">
        <v>661</v>
      </c>
      <c r="C178" s="170" t="s">
        <v>662</v>
      </c>
      <c r="D178" s="170" t="s">
        <v>456</v>
      </c>
      <c r="E178" s="170">
        <v>1</v>
      </c>
      <c r="F178" s="170" t="s">
        <v>331</v>
      </c>
      <c r="G178" s="226">
        <v>0.39</v>
      </c>
      <c r="H178" s="227"/>
      <c r="I178" s="227"/>
      <c r="J178" s="180"/>
      <c r="K178" s="180"/>
      <c r="L178" s="178">
        <f t="shared" si="12"/>
        <v>0</v>
      </c>
      <c r="M178" s="238">
        <f t="shared" si="13"/>
        <v>0.39</v>
      </c>
      <c r="N178" s="239"/>
    </row>
    <row r="179" ht="28.5" customHeight="1" spans="1:14">
      <c r="A179" s="38">
        <v>174</v>
      </c>
      <c r="B179" s="127" t="s">
        <v>663</v>
      </c>
      <c r="C179" s="170" t="s">
        <v>664</v>
      </c>
      <c r="D179" s="170" t="s">
        <v>608</v>
      </c>
      <c r="E179" s="170">
        <v>2</v>
      </c>
      <c r="F179" s="170" t="s">
        <v>331</v>
      </c>
      <c r="G179" s="226">
        <v>0.25</v>
      </c>
      <c r="H179" s="227"/>
      <c r="I179" s="227"/>
      <c r="J179" s="180"/>
      <c r="K179" s="180"/>
      <c r="L179" s="178">
        <f t="shared" si="12"/>
        <v>0</v>
      </c>
      <c r="M179" s="238">
        <f t="shared" si="13"/>
        <v>0.5</v>
      </c>
      <c r="N179" s="239"/>
    </row>
    <row r="180" ht="28.5" customHeight="1" spans="1:14">
      <c r="A180" s="38">
        <v>175</v>
      </c>
      <c r="B180" s="127" t="s">
        <v>562</v>
      </c>
      <c r="C180" s="170" t="s">
        <v>563</v>
      </c>
      <c r="D180" s="170" t="s">
        <v>393</v>
      </c>
      <c r="E180" s="170">
        <v>2</v>
      </c>
      <c r="F180" s="170" t="s">
        <v>331</v>
      </c>
      <c r="G180" s="226">
        <v>0.25</v>
      </c>
      <c r="H180" s="227"/>
      <c r="I180" s="227"/>
      <c r="J180" s="180"/>
      <c r="K180" s="180"/>
      <c r="L180" s="178">
        <f t="shared" si="12"/>
        <v>0</v>
      </c>
      <c r="M180" s="238">
        <f t="shared" si="13"/>
        <v>0.5</v>
      </c>
      <c r="N180" s="239"/>
    </row>
    <row r="181" ht="28.5" customHeight="1" spans="1:14">
      <c r="A181" s="38">
        <v>176</v>
      </c>
      <c r="B181" s="127"/>
      <c r="C181" s="170"/>
      <c r="D181" s="170"/>
      <c r="E181" s="170"/>
      <c r="F181" s="170"/>
      <c r="G181" s="226"/>
      <c r="H181" s="227"/>
      <c r="I181" s="227"/>
      <c r="J181" s="180"/>
      <c r="K181" s="180"/>
      <c r="L181" s="178">
        <f t="shared" si="12"/>
        <v>0</v>
      </c>
      <c r="M181" s="238">
        <f t="shared" si="13"/>
        <v>0</v>
      </c>
      <c r="N181" s="239"/>
    </row>
    <row r="182" ht="28.5" customHeight="1" spans="1:14">
      <c r="A182" s="38">
        <v>177</v>
      </c>
      <c r="B182" s="127"/>
      <c r="C182" s="170"/>
      <c r="D182" s="170"/>
      <c r="E182" s="170"/>
      <c r="F182" s="170"/>
      <c r="G182" s="226"/>
      <c r="H182" s="227"/>
      <c r="I182" s="227"/>
      <c r="J182" s="180"/>
      <c r="K182" s="180"/>
      <c r="L182" s="178">
        <f t="shared" si="12"/>
        <v>0</v>
      </c>
      <c r="M182" s="238">
        <f t="shared" si="13"/>
        <v>0</v>
      </c>
      <c r="N182" s="239"/>
    </row>
    <row r="183" ht="28.5" customHeight="1" spans="1:14">
      <c r="A183" s="38">
        <v>178</v>
      </c>
      <c r="B183" s="127"/>
      <c r="C183" s="170"/>
      <c r="D183" s="170"/>
      <c r="E183" s="170"/>
      <c r="F183" s="170"/>
      <c r="G183" s="226"/>
      <c r="H183" s="227"/>
      <c r="I183" s="227"/>
      <c r="J183" s="180"/>
      <c r="K183" s="180"/>
      <c r="L183" s="178">
        <f t="shared" si="12"/>
        <v>0</v>
      </c>
      <c r="M183" s="238">
        <f t="shared" si="13"/>
        <v>0</v>
      </c>
      <c r="N183" s="239"/>
    </row>
    <row r="184" ht="28.5" customHeight="1" spans="1:14">
      <c r="A184" s="38">
        <v>179</v>
      </c>
      <c r="B184" s="127"/>
      <c r="C184" s="170"/>
      <c r="D184" s="170"/>
      <c r="E184" s="170"/>
      <c r="F184" s="170"/>
      <c r="G184" s="226"/>
      <c r="H184" s="227"/>
      <c r="I184" s="227"/>
      <c r="J184" s="180"/>
      <c r="K184" s="180"/>
      <c r="L184" s="178">
        <f t="shared" si="12"/>
        <v>0</v>
      </c>
      <c r="M184" s="238">
        <f t="shared" si="13"/>
        <v>0</v>
      </c>
      <c r="N184" s="239"/>
    </row>
    <row r="185" ht="28.5" customHeight="1" spans="1:14">
      <c r="A185" s="38">
        <v>180</v>
      </c>
      <c r="B185" s="127"/>
      <c r="C185" s="170"/>
      <c r="D185" s="170"/>
      <c r="E185" s="170"/>
      <c r="F185" s="170"/>
      <c r="G185" s="226"/>
      <c r="H185" s="227"/>
      <c r="I185" s="227"/>
      <c r="J185" s="180"/>
      <c r="K185" s="180"/>
      <c r="L185" s="178">
        <f t="shared" si="12"/>
        <v>0</v>
      </c>
      <c r="M185" s="238">
        <f t="shared" si="13"/>
        <v>0</v>
      </c>
      <c r="N185" s="239"/>
    </row>
    <row r="186" ht="28.5" customHeight="1" spans="1:14">
      <c r="A186" s="38">
        <v>181</v>
      </c>
      <c r="B186" s="127"/>
      <c r="C186" s="170"/>
      <c r="D186" s="170"/>
      <c r="E186" s="170"/>
      <c r="F186" s="170"/>
      <c r="G186" s="226"/>
      <c r="H186" s="227"/>
      <c r="I186" s="227"/>
      <c r="J186" s="180"/>
      <c r="K186" s="180"/>
      <c r="L186" s="178">
        <f t="shared" si="12"/>
        <v>0</v>
      </c>
      <c r="M186" s="238">
        <f t="shared" si="13"/>
        <v>0</v>
      </c>
      <c r="N186" s="239"/>
    </row>
    <row r="187" ht="28.5" customHeight="1" spans="1:14">
      <c r="A187" s="38">
        <v>182</v>
      </c>
      <c r="B187" s="127"/>
      <c r="C187" s="170"/>
      <c r="D187" s="170"/>
      <c r="E187" s="170"/>
      <c r="F187" s="170"/>
      <c r="G187" s="226"/>
      <c r="H187" s="227"/>
      <c r="I187" s="227"/>
      <c r="J187" s="180"/>
      <c r="K187" s="180"/>
      <c r="L187" s="178">
        <f t="shared" si="12"/>
        <v>0</v>
      </c>
      <c r="M187" s="238">
        <f t="shared" si="13"/>
        <v>0</v>
      </c>
      <c r="N187" s="239"/>
    </row>
    <row r="188" ht="28.5" customHeight="1" spans="1:14">
      <c r="A188" s="38">
        <v>183</v>
      </c>
      <c r="B188" s="127"/>
      <c r="C188" s="170"/>
      <c r="D188" s="170"/>
      <c r="E188" s="170"/>
      <c r="F188" s="170"/>
      <c r="G188" s="226"/>
      <c r="H188" s="227"/>
      <c r="I188" s="227"/>
      <c r="J188" s="180"/>
      <c r="K188" s="180"/>
      <c r="L188" s="178">
        <f t="shared" si="12"/>
        <v>0</v>
      </c>
      <c r="M188" s="238">
        <f t="shared" si="13"/>
        <v>0</v>
      </c>
      <c r="N188" s="239"/>
    </row>
    <row r="189" ht="28.5" customHeight="1" spans="1:14">
      <c r="A189" s="38">
        <v>184</v>
      </c>
      <c r="B189" s="127"/>
      <c r="C189" s="170"/>
      <c r="D189" s="170"/>
      <c r="E189" s="170"/>
      <c r="F189" s="170"/>
      <c r="G189" s="226"/>
      <c r="H189" s="227"/>
      <c r="I189" s="227"/>
      <c r="J189" s="180"/>
      <c r="K189" s="180"/>
      <c r="L189" s="178">
        <f t="shared" si="12"/>
        <v>0</v>
      </c>
      <c r="M189" s="238">
        <f t="shared" si="13"/>
        <v>0</v>
      </c>
      <c r="N189" s="239"/>
    </row>
    <row r="190" ht="28.5" customHeight="1" spans="1:14">
      <c r="A190" s="38">
        <v>185</v>
      </c>
      <c r="B190" s="127"/>
      <c r="C190" s="170"/>
      <c r="D190" s="170"/>
      <c r="E190" s="170"/>
      <c r="F190" s="170"/>
      <c r="G190" s="226"/>
      <c r="H190" s="227"/>
      <c r="I190" s="227"/>
      <c r="J190" s="180"/>
      <c r="K190" s="180"/>
      <c r="L190" s="178">
        <f t="shared" si="12"/>
        <v>0</v>
      </c>
      <c r="M190" s="238">
        <f t="shared" si="13"/>
        <v>0</v>
      </c>
      <c r="N190" s="239"/>
    </row>
    <row r="191" ht="28.5" customHeight="1" spans="1:14">
      <c r="A191" s="38">
        <v>186</v>
      </c>
      <c r="B191" s="127"/>
      <c r="C191" s="170"/>
      <c r="D191" s="170"/>
      <c r="E191" s="170"/>
      <c r="F191" s="170"/>
      <c r="G191" s="226"/>
      <c r="H191" s="227"/>
      <c r="I191" s="227"/>
      <c r="J191" s="180"/>
      <c r="K191" s="180"/>
      <c r="L191" s="178">
        <f t="shared" si="12"/>
        <v>0</v>
      </c>
      <c r="M191" s="238">
        <f t="shared" si="13"/>
        <v>0</v>
      </c>
      <c r="N191" s="239"/>
    </row>
    <row r="192" ht="28.5" customHeight="1" spans="1:14">
      <c r="A192" s="38">
        <v>187</v>
      </c>
      <c r="B192" s="127"/>
      <c r="C192" s="170"/>
      <c r="D192" s="170"/>
      <c r="E192" s="170"/>
      <c r="F192" s="170"/>
      <c r="G192" s="226"/>
      <c r="H192" s="227"/>
      <c r="I192" s="227"/>
      <c r="J192" s="180"/>
      <c r="K192" s="180"/>
      <c r="L192" s="178">
        <f t="shared" si="12"/>
        <v>0</v>
      </c>
      <c r="M192" s="238">
        <f t="shared" si="13"/>
        <v>0</v>
      </c>
      <c r="N192" s="239"/>
    </row>
    <row r="193" ht="28.5" customHeight="1" spans="1:14">
      <c r="A193" s="38">
        <v>188</v>
      </c>
      <c r="B193" s="127"/>
      <c r="C193" s="170"/>
      <c r="D193" s="170"/>
      <c r="E193" s="170"/>
      <c r="F193" s="170"/>
      <c r="G193" s="226"/>
      <c r="H193" s="227"/>
      <c r="I193" s="227"/>
      <c r="J193" s="180"/>
      <c r="K193" s="180"/>
      <c r="L193" s="178">
        <f t="shared" si="12"/>
        <v>0</v>
      </c>
      <c r="M193" s="238">
        <f t="shared" si="13"/>
        <v>0</v>
      </c>
      <c r="N193" s="239"/>
    </row>
    <row r="194" ht="28.5" customHeight="1" spans="1:14">
      <c r="A194" s="38">
        <v>189</v>
      </c>
      <c r="B194" s="127"/>
      <c r="C194" s="170"/>
      <c r="D194" s="170"/>
      <c r="E194" s="170"/>
      <c r="F194" s="170"/>
      <c r="G194" s="226"/>
      <c r="H194" s="227"/>
      <c r="I194" s="227"/>
      <c r="J194" s="180"/>
      <c r="K194" s="180"/>
      <c r="L194" s="178">
        <f t="shared" si="12"/>
        <v>0</v>
      </c>
      <c r="M194" s="238">
        <f t="shared" si="13"/>
        <v>0</v>
      </c>
      <c r="N194" s="239"/>
    </row>
    <row r="195" ht="28.5" customHeight="1" spans="1:14">
      <c r="A195" s="38">
        <v>190</v>
      </c>
      <c r="B195" s="127"/>
      <c r="C195" s="170"/>
      <c r="D195" s="170"/>
      <c r="E195" s="170"/>
      <c r="F195" s="170"/>
      <c r="G195" s="226"/>
      <c r="H195" s="227"/>
      <c r="I195" s="227"/>
      <c r="J195" s="180"/>
      <c r="K195" s="180"/>
      <c r="L195" s="178">
        <f t="shared" si="12"/>
        <v>0</v>
      </c>
      <c r="M195" s="238">
        <f t="shared" si="13"/>
        <v>0</v>
      </c>
      <c r="N195" s="239"/>
    </row>
    <row r="196" ht="28.5" customHeight="1" spans="1:14">
      <c r="A196" s="38">
        <v>191</v>
      </c>
      <c r="B196" s="127"/>
      <c r="C196" s="170"/>
      <c r="D196" s="170"/>
      <c r="E196" s="170"/>
      <c r="F196" s="170"/>
      <c r="G196" s="226"/>
      <c r="H196" s="227"/>
      <c r="I196" s="227"/>
      <c r="J196" s="180"/>
      <c r="K196" s="180"/>
      <c r="L196" s="178">
        <f t="shared" si="12"/>
        <v>0</v>
      </c>
      <c r="M196" s="238">
        <f t="shared" si="13"/>
        <v>0</v>
      </c>
      <c r="N196" s="239"/>
    </row>
    <row r="197" ht="28.5" customHeight="1" spans="1:14">
      <c r="A197" s="38">
        <v>192</v>
      </c>
      <c r="B197" s="127"/>
      <c r="C197" s="170"/>
      <c r="D197" s="170"/>
      <c r="E197" s="170"/>
      <c r="F197" s="170"/>
      <c r="G197" s="226"/>
      <c r="H197" s="227"/>
      <c r="I197" s="227"/>
      <c r="J197" s="180"/>
      <c r="K197" s="180"/>
      <c r="L197" s="178">
        <f t="shared" si="12"/>
        <v>0</v>
      </c>
      <c r="M197" s="238">
        <f t="shared" si="13"/>
        <v>0</v>
      </c>
      <c r="N197" s="239"/>
    </row>
    <row r="198" ht="28.5" customHeight="1" spans="1:14">
      <c r="A198" s="38">
        <v>193</v>
      </c>
      <c r="B198" s="127"/>
      <c r="C198" s="170"/>
      <c r="D198" s="170"/>
      <c r="E198" s="170"/>
      <c r="F198" s="170"/>
      <c r="G198" s="226"/>
      <c r="H198" s="227"/>
      <c r="I198" s="227"/>
      <c r="J198" s="180"/>
      <c r="K198" s="180"/>
      <c r="L198" s="178">
        <f t="shared" si="12"/>
        <v>0</v>
      </c>
      <c r="M198" s="238">
        <f t="shared" si="13"/>
        <v>0</v>
      </c>
      <c r="N198" s="239"/>
    </row>
    <row r="199" ht="28.5" customHeight="1" spans="1:14">
      <c r="A199" s="38">
        <v>194</v>
      </c>
      <c r="B199" s="127"/>
      <c r="C199" s="170"/>
      <c r="D199" s="170"/>
      <c r="E199" s="170"/>
      <c r="F199" s="170"/>
      <c r="G199" s="226"/>
      <c r="H199" s="227"/>
      <c r="I199" s="227"/>
      <c r="J199" s="180"/>
      <c r="K199" s="180"/>
      <c r="L199" s="178">
        <f t="shared" si="12"/>
        <v>0</v>
      </c>
      <c r="M199" s="238">
        <f t="shared" si="13"/>
        <v>0</v>
      </c>
      <c r="N199" s="239"/>
    </row>
    <row r="200" ht="28.5" customHeight="1" spans="1:14">
      <c r="A200" s="38">
        <v>195</v>
      </c>
      <c r="B200" s="127"/>
      <c r="C200" s="170"/>
      <c r="D200" s="170"/>
      <c r="E200" s="170"/>
      <c r="F200" s="170"/>
      <c r="G200" s="226"/>
      <c r="H200" s="227"/>
      <c r="I200" s="227"/>
      <c r="J200" s="180"/>
      <c r="K200" s="180"/>
      <c r="L200" s="178">
        <f t="shared" si="12"/>
        <v>0</v>
      </c>
      <c r="M200" s="238">
        <f t="shared" si="13"/>
        <v>0</v>
      </c>
      <c r="N200" s="239"/>
    </row>
    <row r="201" ht="28.5" customHeight="1" spans="1:14">
      <c r="A201" s="38">
        <v>196</v>
      </c>
      <c r="B201" s="127"/>
      <c r="C201" s="170"/>
      <c r="D201" s="170"/>
      <c r="E201" s="170"/>
      <c r="F201" s="170"/>
      <c r="G201" s="226"/>
      <c r="H201" s="227"/>
      <c r="I201" s="227"/>
      <c r="J201" s="180"/>
      <c r="K201" s="180"/>
      <c r="L201" s="178">
        <f t="shared" si="12"/>
        <v>0</v>
      </c>
      <c r="M201" s="238">
        <f t="shared" si="13"/>
        <v>0</v>
      </c>
      <c r="N201" s="239"/>
    </row>
    <row r="202" ht="28.5" customHeight="1" spans="1:14">
      <c r="A202" s="38">
        <v>197</v>
      </c>
      <c r="B202" s="127"/>
      <c r="C202" s="170"/>
      <c r="D202" s="170"/>
      <c r="E202" s="170"/>
      <c r="F202" s="170"/>
      <c r="G202" s="226"/>
      <c r="H202" s="227"/>
      <c r="I202" s="227"/>
      <c r="J202" s="180"/>
      <c r="K202" s="180"/>
      <c r="L202" s="178">
        <f t="shared" si="12"/>
        <v>0</v>
      </c>
      <c r="M202" s="238">
        <f t="shared" si="13"/>
        <v>0</v>
      </c>
      <c r="N202" s="239"/>
    </row>
    <row r="203" ht="28.5" customHeight="1" spans="1:14">
      <c r="A203" s="38">
        <v>198</v>
      </c>
      <c r="B203" s="127"/>
      <c r="C203" s="170"/>
      <c r="D203" s="170"/>
      <c r="E203" s="170"/>
      <c r="F203" s="170"/>
      <c r="G203" s="226"/>
      <c r="H203" s="227"/>
      <c r="I203" s="227"/>
      <c r="J203" s="180"/>
      <c r="K203" s="180"/>
      <c r="L203" s="178">
        <f t="shared" si="12"/>
        <v>0</v>
      </c>
      <c r="M203" s="238">
        <f t="shared" si="13"/>
        <v>0</v>
      </c>
      <c r="N203" s="239"/>
    </row>
    <row r="204" ht="28.5" customHeight="1" spans="1:14">
      <c r="A204" s="38">
        <v>199</v>
      </c>
      <c r="B204" s="127"/>
      <c r="C204" s="170"/>
      <c r="D204" s="170"/>
      <c r="E204" s="170"/>
      <c r="F204" s="170"/>
      <c r="G204" s="226"/>
      <c r="H204" s="227"/>
      <c r="I204" s="227"/>
      <c r="J204" s="180"/>
      <c r="K204" s="180"/>
      <c r="L204" s="178">
        <f t="shared" si="12"/>
        <v>0</v>
      </c>
      <c r="M204" s="238">
        <f t="shared" si="13"/>
        <v>0</v>
      </c>
      <c r="N204" s="239" t="s">
        <v>149</v>
      </c>
    </row>
    <row r="205" ht="28.5" customHeight="1" spans="1:14">
      <c r="A205" s="38">
        <v>200</v>
      </c>
      <c r="B205" s="127"/>
      <c r="C205" s="170"/>
      <c r="D205" s="170"/>
      <c r="E205" s="170"/>
      <c r="F205" s="170"/>
      <c r="G205" s="226"/>
      <c r="H205" s="227"/>
      <c r="I205" s="227"/>
      <c r="J205" s="180"/>
      <c r="K205" s="180"/>
      <c r="L205" s="178">
        <f t="shared" si="12"/>
        <v>0</v>
      </c>
      <c r="M205" s="238">
        <f t="shared" si="13"/>
        <v>0</v>
      </c>
      <c r="N205" s="239" t="s">
        <v>149</v>
      </c>
    </row>
    <row r="206" ht="28.5" customHeight="1" spans="1:14">
      <c r="A206" s="38">
        <v>201</v>
      </c>
      <c r="B206" s="127"/>
      <c r="C206" s="170"/>
      <c r="D206" s="170"/>
      <c r="E206" s="170"/>
      <c r="F206" s="170"/>
      <c r="G206" s="226"/>
      <c r="H206" s="227"/>
      <c r="I206" s="227"/>
      <c r="J206" s="180"/>
      <c r="K206" s="180"/>
      <c r="L206" s="178">
        <f t="shared" si="12"/>
        <v>0</v>
      </c>
      <c r="M206" s="238">
        <f t="shared" si="13"/>
        <v>0</v>
      </c>
      <c r="N206" s="239" t="s">
        <v>149</v>
      </c>
    </row>
    <row r="207" ht="28.5" customHeight="1" spans="1:14">
      <c r="A207" s="38">
        <v>202</v>
      </c>
      <c r="B207" s="127"/>
      <c r="C207" s="170"/>
      <c r="D207" s="170"/>
      <c r="E207" s="170"/>
      <c r="F207" s="170"/>
      <c r="G207" s="226"/>
      <c r="H207" s="227"/>
      <c r="I207" s="227"/>
      <c r="J207" s="180"/>
      <c r="K207" s="180"/>
      <c r="L207" s="178">
        <f t="shared" si="12"/>
        <v>0</v>
      </c>
      <c r="M207" s="238">
        <f t="shared" si="13"/>
        <v>0</v>
      </c>
      <c r="N207" s="239" t="s">
        <v>149</v>
      </c>
    </row>
    <row r="208" ht="28.5" customHeight="1" spans="1:14">
      <c r="A208" s="38">
        <v>203</v>
      </c>
      <c r="B208" s="127"/>
      <c r="C208" s="170"/>
      <c r="D208" s="170"/>
      <c r="E208" s="170"/>
      <c r="F208" s="170"/>
      <c r="G208" s="226"/>
      <c r="H208" s="227"/>
      <c r="I208" s="227"/>
      <c r="J208" s="180"/>
      <c r="K208" s="180"/>
      <c r="L208" s="178">
        <f t="shared" si="12"/>
        <v>0</v>
      </c>
      <c r="M208" s="238">
        <f t="shared" si="13"/>
        <v>0</v>
      </c>
      <c r="N208" s="239" t="s">
        <v>149</v>
      </c>
    </row>
    <row r="209" ht="28.5" customHeight="1" spans="1:14">
      <c r="A209" s="38">
        <v>204</v>
      </c>
      <c r="B209" s="127"/>
      <c r="C209" s="170"/>
      <c r="D209" s="170"/>
      <c r="E209" s="170"/>
      <c r="F209" s="170"/>
      <c r="G209" s="226"/>
      <c r="H209" s="227"/>
      <c r="I209" s="227"/>
      <c r="J209" s="180"/>
      <c r="K209" s="180"/>
      <c r="L209" s="178">
        <f t="shared" si="12"/>
        <v>0</v>
      </c>
      <c r="M209" s="238">
        <f t="shared" si="13"/>
        <v>0</v>
      </c>
      <c r="N209" s="239" t="s">
        <v>149</v>
      </c>
    </row>
    <row r="210" ht="28.5" customHeight="1" spans="1:14">
      <c r="A210" s="38">
        <v>205</v>
      </c>
      <c r="B210" s="127"/>
      <c r="C210" s="170"/>
      <c r="D210" s="170"/>
      <c r="E210" s="170"/>
      <c r="F210" s="170"/>
      <c r="G210" s="226"/>
      <c r="H210" s="227"/>
      <c r="I210" s="227"/>
      <c r="J210" s="180"/>
      <c r="K210" s="180"/>
      <c r="L210" s="178">
        <f t="shared" si="12"/>
        <v>0</v>
      </c>
      <c r="M210" s="238">
        <f t="shared" si="13"/>
        <v>0</v>
      </c>
      <c r="N210" s="239" t="s">
        <v>149</v>
      </c>
    </row>
    <row r="211" ht="28.5" customHeight="1" spans="1:14">
      <c r="A211" s="38">
        <v>206</v>
      </c>
      <c r="B211" s="127"/>
      <c r="C211" s="170"/>
      <c r="D211" s="170"/>
      <c r="E211" s="170"/>
      <c r="F211" s="170"/>
      <c r="G211" s="226"/>
      <c r="H211" s="227"/>
      <c r="I211" s="227"/>
      <c r="J211" s="180"/>
      <c r="K211" s="180"/>
      <c r="L211" s="178">
        <f t="shared" si="12"/>
        <v>0</v>
      </c>
      <c r="M211" s="238">
        <f t="shared" si="13"/>
        <v>0</v>
      </c>
      <c r="N211" s="239" t="s">
        <v>149</v>
      </c>
    </row>
    <row r="212" ht="28.5" customHeight="1" spans="1:14">
      <c r="A212" s="38">
        <v>207</v>
      </c>
      <c r="B212" s="127"/>
      <c r="C212" s="170"/>
      <c r="D212" s="170"/>
      <c r="E212" s="170"/>
      <c r="F212" s="170"/>
      <c r="G212" s="226"/>
      <c r="H212" s="227"/>
      <c r="I212" s="227"/>
      <c r="J212" s="180"/>
      <c r="K212" s="180"/>
      <c r="L212" s="178">
        <f t="shared" si="12"/>
        <v>0</v>
      </c>
      <c r="M212" s="238">
        <f t="shared" si="13"/>
        <v>0</v>
      </c>
      <c r="N212" s="239" t="s">
        <v>149</v>
      </c>
    </row>
    <row r="213" ht="28.5" customHeight="1" spans="1:14">
      <c r="A213" s="38">
        <v>208</v>
      </c>
      <c r="B213" s="127"/>
      <c r="C213" s="170"/>
      <c r="D213" s="170"/>
      <c r="E213" s="170"/>
      <c r="F213" s="170"/>
      <c r="G213" s="226"/>
      <c r="H213" s="227"/>
      <c r="I213" s="227"/>
      <c r="J213" s="180"/>
      <c r="K213" s="180"/>
      <c r="L213" s="178">
        <f t="shared" si="12"/>
        <v>0</v>
      </c>
      <c r="M213" s="238">
        <f t="shared" si="13"/>
        <v>0</v>
      </c>
      <c r="N213" s="239" t="s">
        <v>149</v>
      </c>
    </row>
    <row r="214" ht="28.5" customHeight="1" spans="1:14">
      <c r="A214" s="38">
        <v>209</v>
      </c>
      <c r="B214" s="127"/>
      <c r="C214" s="170"/>
      <c r="D214" s="170"/>
      <c r="E214" s="170"/>
      <c r="F214" s="170"/>
      <c r="G214" s="226"/>
      <c r="H214" s="227"/>
      <c r="I214" s="227"/>
      <c r="J214" s="180"/>
      <c r="K214" s="180"/>
      <c r="L214" s="178">
        <f t="shared" si="12"/>
        <v>0</v>
      </c>
      <c r="M214" s="238">
        <f t="shared" si="13"/>
        <v>0</v>
      </c>
      <c r="N214" s="239" t="s">
        <v>149</v>
      </c>
    </row>
    <row r="215" ht="28.5" customHeight="1" spans="1:14">
      <c r="A215" s="38">
        <v>210</v>
      </c>
      <c r="B215" s="127"/>
      <c r="C215" s="170"/>
      <c r="D215" s="170"/>
      <c r="E215" s="170"/>
      <c r="F215" s="170"/>
      <c r="G215" s="226"/>
      <c r="H215" s="227"/>
      <c r="I215" s="227"/>
      <c r="J215" s="180"/>
      <c r="K215" s="180"/>
      <c r="L215" s="178">
        <f t="shared" si="12"/>
        <v>0</v>
      </c>
      <c r="M215" s="238">
        <f t="shared" si="13"/>
        <v>0</v>
      </c>
      <c r="N215" s="239" t="s">
        <v>149</v>
      </c>
    </row>
    <row r="216" ht="28.5" customHeight="1" spans="1:14">
      <c r="A216" s="38">
        <v>211</v>
      </c>
      <c r="B216" s="127"/>
      <c r="C216" s="170"/>
      <c r="D216" s="170"/>
      <c r="E216" s="170"/>
      <c r="F216" s="170"/>
      <c r="G216" s="226"/>
      <c r="H216" s="227"/>
      <c r="I216" s="227"/>
      <c r="J216" s="180"/>
      <c r="K216" s="180"/>
      <c r="L216" s="178">
        <f t="shared" si="12"/>
        <v>0</v>
      </c>
      <c r="M216" s="238">
        <f t="shared" si="13"/>
        <v>0</v>
      </c>
      <c r="N216" s="239" t="s">
        <v>149</v>
      </c>
    </row>
    <row r="217" ht="28.5" customHeight="1" spans="1:14">
      <c r="A217" s="38">
        <v>212</v>
      </c>
      <c r="B217" s="127"/>
      <c r="C217" s="170"/>
      <c r="D217" s="170"/>
      <c r="E217" s="170"/>
      <c r="F217" s="170"/>
      <c r="G217" s="226"/>
      <c r="H217" s="227"/>
      <c r="I217" s="227"/>
      <c r="J217" s="180"/>
      <c r="K217" s="180"/>
      <c r="L217" s="178">
        <f t="shared" si="12"/>
        <v>0</v>
      </c>
      <c r="M217" s="238">
        <f t="shared" si="13"/>
        <v>0</v>
      </c>
      <c r="N217" s="239" t="s">
        <v>149</v>
      </c>
    </row>
    <row r="218" ht="28.5" customHeight="1" spans="1:14">
      <c r="A218" s="38">
        <v>213</v>
      </c>
      <c r="B218" s="127"/>
      <c r="C218" s="170"/>
      <c r="D218" s="170"/>
      <c r="E218" s="170"/>
      <c r="F218" s="170"/>
      <c r="G218" s="226"/>
      <c r="H218" s="227"/>
      <c r="I218" s="227"/>
      <c r="J218" s="180"/>
      <c r="K218" s="180"/>
      <c r="L218" s="178">
        <f t="shared" si="12"/>
        <v>0</v>
      </c>
      <c r="M218" s="238">
        <f t="shared" si="13"/>
        <v>0</v>
      </c>
      <c r="N218" s="239" t="s">
        <v>149</v>
      </c>
    </row>
    <row r="219" ht="28.5" customHeight="1" spans="1:14">
      <c r="A219" s="38">
        <v>214</v>
      </c>
      <c r="B219" s="127"/>
      <c r="C219" s="170"/>
      <c r="D219" s="170"/>
      <c r="E219" s="170"/>
      <c r="F219" s="170"/>
      <c r="G219" s="226"/>
      <c r="H219" s="227"/>
      <c r="I219" s="227"/>
      <c r="J219" s="180"/>
      <c r="K219" s="180"/>
      <c r="L219" s="178">
        <f t="shared" ref="L219:L282" si="14">IFERROR(E219*K219,"")</f>
        <v>0</v>
      </c>
      <c r="M219" s="238">
        <f t="shared" ref="M219:M282" si="15">E219*G219</f>
        <v>0</v>
      </c>
      <c r="N219" s="239" t="s">
        <v>149</v>
      </c>
    </row>
    <row r="220" ht="28.5" customHeight="1" spans="1:14">
      <c r="A220" s="38">
        <v>215</v>
      </c>
      <c r="B220" s="127"/>
      <c r="C220" s="170"/>
      <c r="D220" s="170"/>
      <c r="E220" s="170"/>
      <c r="F220" s="170"/>
      <c r="G220" s="226"/>
      <c r="H220" s="227"/>
      <c r="I220" s="227"/>
      <c r="J220" s="180"/>
      <c r="K220" s="180"/>
      <c r="L220" s="178">
        <f t="shared" si="14"/>
        <v>0</v>
      </c>
      <c r="M220" s="238">
        <f t="shared" si="15"/>
        <v>0</v>
      </c>
      <c r="N220" s="239" t="s">
        <v>149</v>
      </c>
    </row>
    <row r="221" ht="28.5" customHeight="1" spans="1:14">
      <c r="A221" s="38">
        <v>216</v>
      </c>
      <c r="B221" s="127"/>
      <c r="C221" s="170"/>
      <c r="D221" s="170"/>
      <c r="E221" s="170"/>
      <c r="F221" s="170"/>
      <c r="G221" s="226"/>
      <c r="H221" s="227"/>
      <c r="I221" s="227"/>
      <c r="J221" s="180"/>
      <c r="K221" s="180"/>
      <c r="L221" s="178">
        <f t="shared" si="14"/>
        <v>0</v>
      </c>
      <c r="M221" s="238">
        <f t="shared" si="15"/>
        <v>0</v>
      </c>
      <c r="N221" s="239" t="s">
        <v>149</v>
      </c>
    </row>
    <row r="222" ht="28.5" customHeight="1" spans="1:14">
      <c r="A222" s="38">
        <v>217</v>
      </c>
      <c r="B222" s="127"/>
      <c r="C222" s="170"/>
      <c r="D222" s="170"/>
      <c r="E222" s="170"/>
      <c r="F222" s="170"/>
      <c r="G222" s="226"/>
      <c r="H222" s="227"/>
      <c r="I222" s="227"/>
      <c r="J222" s="180"/>
      <c r="K222" s="180"/>
      <c r="L222" s="178">
        <f t="shared" si="14"/>
        <v>0</v>
      </c>
      <c r="M222" s="238">
        <f t="shared" si="15"/>
        <v>0</v>
      </c>
      <c r="N222" s="239" t="s">
        <v>149</v>
      </c>
    </row>
    <row r="223" ht="28.5" customHeight="1" spans="1:14">
      <c r="A223" s="38">
        <v>218</v>
      </c>
      <c r="B223" s="127"/>
      <c r="C223" s="170"/>
      <c r="D223" s="170"/>
      <c r="E223" s="170"/>
      <c r="F223" s="170"/>
      <c r="G223" s="226"/>
      <c r="H223" s="227"/>
      <c r="I223" s="227"/>
      <c r="J223" s="180"/>
      <c r="K223" s="180"/>
      <c r="L223" s="178">
        <f t="shared" si="14"/>
        <v>0</v>
      </c>
      <c r="M223" s="238">
        <f t="shared" si="15"/>
        <v>0</v>
      </c>
      <c r="N223" s="239" t="s">
        <v>149</v>
      </c>
    </row>
    <row r="224" ht="28.5" customHeight="1" spans="1:14">
      <c r="A224" s="38">
        <v>219</v>
      </c>
      <c r="B224" s="127"/>
      <c r="C224" s="170"/>
      <c r="D224" s="170"/>
      <c r="E224" s="170"/>
      <c r="F224" s="170"/>
      <c r="G224" s="226"/>
      <c r="H224" s="227"/>
      <c r="I224" s="227"/>
      <c r="J224" s="180"/>
      <c r="K224" s="180"/>
      <c r="L224" s="178">
        <f t="shared" si="14"/>
        <v>0</v>
      </c>
      <c r="M224" s="238">
        <f t="shared" si="15"/>
        <v>0</v>
      </c>
      <c r="N224" s="239" t="s">
        <v>149</v>
      </c>
    </row>
    <row r="225" ht="28.5" customHeight="1" spans="1:14">
      <c r="A225" s="38">
        <v>220</v>
      </c>
      <c r="B225" s="127"/>
      <c r="C225" s="170"/>
      <c r="D225" s="170"/>
      <c r="E225" s="170"/>
      <c r="F225" s="170"/>
      <c r="G225" s="226"/>
      <c r="H225" s="227"/>
      <c r="I225" s="227"/>
      <c r="J225" s="180"/>
      <c r="K225" s="180"/>
      <c r="L225" s="178">
        <f t="shared" si="14"/>
        <v>0</v>
      </c>
      <c r="M225" s="238">
        <f t="shared" si="15"/>
        <v>0</v>
      </c>
      <c r="N225" s="239" t="s">
        <v>149</v>
      </c>
    </row>
    <row r="226" ht="28.5" customHeight="1" spans="1:14">
      <c r="A226" s="38">
        <v>221</v>
      </c>
      <c r="B226" s="127"/>
      <c r="C226" s="170"/>
      <c r="D226" s="170"/>
      <c r="E226" s="170"/>
      <c r="F226" s="170"/>
      <c r="G226" s="226"/>
      <c r="H226" s="227"/>
      <c r="I226" s="227"/>
      <c r="J226" s="180"/>
      <c r="K226" s="180"/>
      <c r="L226" s="178">
        <f t="shared" si="14"/>
        <v>0</v>
      </c>
      <c r="M226" s="238">
        <f t="shared" si="15"/>
        <v>0</v>
      </c>
      <c r="N226" s="239" t="s">
        <v>149</v>
      </c>
    </row>
    <row r="227" ht="28.5" customHeight="1" spans="1:14">
      <c r="A227" s="38">
        <v>222</v>
      </c>
      <c r="B227" s="127"/>
      <c r="C227" s="170"/>
      <c r="D227" s="170"/>
      <c r="E227" s="170"/>
      <c r="F227" s="170"/>
      <c r="G227" s="226"/>
      <c r="H227" s="227"/>
      <c r="I227" s="227"/>
      <c r="J227" s="180"/>
      <c r="K227" s="180"/>
      <c r="L227" s="178">
        <f t="shared" si="14"/>
        <v>0</v>
      </c>
      <c r="M227" s="238">
        <f t="shared" si="15"/>
        <v>0</v>
      </c>
      <c r="N227" s="239" t="s">
        <v>149</v>
      </c>
    </row>
    <row r="228" ht="28.5" customHeight="1" spans="1:14">
      <c r="A228" s="38">
        <v>223</v>
      </c>
      <c r="B228" s="127"/>
      <c r="C228" s="170"/>
      <c r="D228" s="170"/>
      <c r="E228" s="170"/>
      <c r="F228" s="170"/>
      <c r="G228" s="226"/>
      <c r="H228" s="227"/>
      <c r="I228" s="227"/>
      <c r="J228" s="180"/>
      <c r="K228" s="180"/>
      <c r="L228" s="178">
        <f t="shared" si="14"/>
        <v>0</v>
      </c>
      <c r="M228" s="238">
        <f t="shared" si="15"/>
        <v>0</v>
      </c>
      <c r="N228" s="239" t="s">
        <v>149</v>
      </c>
    </row>
    <row r="229" ht="28.5" customHeight="1" spans="1:14">
      <c r="A229" s="38">
        <v>224</v>
      </c>
      <c r="B229" s="127"/>
      <c r="C229" s="170"/>
      <c r="D229" s="170"/>
      <c r="E229" s="170"/>
      <c r="F229" s="170"/>
      <c r="G229" s="226"/>
      <c r="H229" s="227"/>
      <c r="I229" s="227"/>
      <c r="J229" s="180"/>
      <c r="K229" s="180"/>
      <c r="L229" s="178">
        <f t="shared" si="14"/>
        <v>0</v>
      </c>
      <c r="M229" s="238">
        <f t="shared" si="15"/>
        <v>0</v>
      </c>
      <c r="N229" s="239" t="s">
        <v>149</v>
      </c>
    </row>
    <row r="230" ht="28.5" customHeight="1" spans="1:14">
      <c r="A230" s="38">
        <v>225</v>
      </c>
      <c r="B230" s="127"/>
      <c r="C230" s="170"/>
      <c r="D230" s="170"/>
      <c r="E230" s="170"/>
      <c r="F230" s="170"/>
      <c r="G230" s="226"/>
      <c r="H230" s="227"/>
      <c r="I230" s="227"/>
      <c r="J230" s="180"/>
      <c r="K230" s="180"/>
      <c r="L230" s="178">
        <f t="shared" si="14"/>
        <v>0</v>
      </c>
      <c r="M230" s="238">
        <f t="shared" si="15"/>
        <v>0</v>
      </c>
      <c r="N230" s="239" t="s">
        <v>149</v>
      </c>
    </row>
    <row r="231" ht="28.5" customHeight="1" spans="1:14">
      <c r="A231" s="38">
        <v>226</v>
      </c>
      <c r="B231" s="127"/>
      <c r="C231" s="170"/>
      <c r="D231" s="170"/>
      <c r="E231" s="170"/>
      <c r="F231" s="170"/>
      <c r="G231" s="226"/>
      <c r="H231" s="227"/>
      <c r="I231" s="227"/>
      <c r="J231" s="180"/>
      <c r="K231" s="180"/>
      <c r="L231" s="178">
        <f t="shared" si="14"/>
        <v>0</v>
      </c>
      <c r="M231" s="238">
        <f t="shared" si="15"/>
        <v>0</v>
      </c>
      <c r="N231" s="239" t="s">
        <v>149</v>
      </c>
    </row>
    <row r="232" ht="28.5" customHeight="1" spans="1:14">
      <c r="A232" s="38">
        <v>227</v>
      </c>
      <c r="B232" s="127"/>
      <c r="C232" s="170"/>
      <c r="D232" s="170"/>
      <c r="E232" s="170"/>
      <c r="F232" s="170"/>
      <c r="G232" s="226"/>
      <c r="H232" s="227"/>
      <c r="I232" s="227"/>
      <c r="J232" s="180"/>
      <c r="K232" s="180"/>
      <c r="L232" s="178">
        <f t="shared" si="14"/>
        <v>0</v>
      </c>
      <c r="M232" s="238">
        <f t="shared" si="15"/>
        <v>0</v>
      </c>
      <c r="N232" s="239" t="s">
        <v>149</v>
      </c>
    </row>
    <row r="233" ht="28.5" customHeight="1" spans="1:14">
      <c r="A233" s="38">
        <v>228</v>
      </c>
      <c r="B233" s="127"/>
      <c r="C233" s="170"/>
      <c r="D233" s="170"/>
      <c r="E233" s="170"/>
      <c r="F233" s="170"/>
      <c r="G233" s="226"/>
      <c r="H233" s="227"/>
      <c r="I233" s="227"/>
      <c r="J233" s="180"/>
      <c r="K233" s="180"/>
      <c r="L233" s="178">
        <f t="shared" si="14"/>
        <v>0</v>
      </c>
      <c r="M233" s="238">
        <f t="shared" si="15"/>
        <v>0</v>
      </c>
      <c r="N233" s="239" t="s">
        <v>149</v>
      </c>
    </row>
    <row r="234" ht="28.5" customHeight="1" spans="1:14">
      <c r="A234" s="38">
        <v>229</v>
      </c>
      <c r="B234" s="127"/>
      <c r="C234" s="170"/>
      <c r="D234" s="170"/>
      <c r="E234" s="170"/>
      <c r="F234" s="170"/>
      <c r="G234" s="226"/>
      <c r="H234" s="227"/>
      <c r="I234" s="227"/>
      <c r="J234" s="180"/>
      <c r="K234" s="180"/>
      <c r="L234" s="178">
        <f t="shared" si="14"/>
        <v>0</v>
      </c>
      <c r="M234" s="238">
        <f t="shared" si="15"/>
        <v>0</v>
      </c>
      <c r="N234" s="239" t="s">
        <v>149</v>
      </c>
    </row>
    <row r="235" ht="28.5" customHeight="1" spans="1:14">
      <c r="A235" s="38">
        <v>230</v>
      </c>
      <c r="B235" s="127"/>
      <c r="C235" s="170"/>
      <c r="D235" s="170"/>
      <c r="E235" s="170"/>
      <c r="F235" s="170"/>
      <c r="G235" s="226"/>
      <c r="H235" s="227"/>
      <c r="I235" s="227"/>
      <c r="J235" s="180"/>
      <c r="K235" s="180"/>
      <c r="L235" s="178">
        <f t="shared" si="14"/>
        <v>0</v>
      </c>
      <c r="M235" s="238">
        <f t="shared" si="15"/>
        <v>0</v>
      </c>
      <c r="N235" s="239" t="s">
        <v>149</v>
      </c>
    </row>
    <row r="236" ht="28.5" customHeight="1" spans="1:14">
      <c r="A236" s="38">
        <v>231</v>
      </c>
      <c r="B236" s="127"/>
      <c r="C236" s="170"/>
      <c r="D236" s="170"/>
      <c r="E236" s="170"/>
      <c r="F236" s="170"/>
      <c r="G236" s="226"/>
      <c r="H236" s="227"/>
      <c r="I236" s="227"/>
      <c r="J236" s="180"/>
      <c r="K236" s="180"/>
      <c r="L236" s="178">
        <f t="shared" si="14"/>
        <v>0</v>
      </c>
      <c r="M236" s="238">
        <f t="shared" si="15"/>
        <v>0</v>
      </c>
      <c r="N236" s="239" t="s">
        <v>149</v>
      </c>
    </row>
    <row r="237" ht="28.5" customHeight="1" spans="1:14">
      <c r="A237" s="38">
        <v>232</v>
      </c>
      <c r="B237" s="127"/>
      <c r="C237" s="170"/>
      <c r="D237" s="170"/>
      <c r="E237" s="170"/>
      <c r="F237" s="170"/>
      <c r="G237" s="226"/>
      <c r="H237" s="227"/>
      <c r="I237" s="227"/>
      <c r="J237" s="180"/>
      <c r="K237" s="180"/>
      <c r="L237" s="178">
        <f t="shared" si="14"/>
        <v>0</v>
      </c>
      <c r="M237" s="238">
        <f t="shared" si="15"/>
        <v>0</v>
      </c>
      <c r="N237" s="239" t="s">
        <v>149</v>
      </c>
    </row>
    <row r="238" ht="28.5" customHeight="1" spans="1:14">
      <c r="A238" s="38">
        <v>233</v>
      </c>
      <c r="B238" s="127"/>
      <c r="C238" s="170"/>
      <c r="D238" s="170"/>
      <c r="E238" s="170"/>
      <c r="F238" s="170"/>
      <c r="G238" s="226"/>
      <c r="H238" s="227"/>
      <c r="I238" s="227"/>
      <c r="J238" s="180"/>
      <c r="K238" s="180"/>
      <c r="L238" s="178">
        <f t="shared" si="14"/>
        <v>0</v>
      </c>
      <c r="M238" s="238">
        <f t="shared" si="15"/>
        <v>0</v>
      </c>
      <c r="N238" s="239" t="s">
        <v>149</v>
      </c>
    </row>
    <row r="239" ht="28.5" customHeight="1" spans="1:14">
      <c r="A239" s="38">
        <v>234</v>
      </c>
      <c r="B239" s="127"/>
      <c r="C239" s="170"/>
      <c r="D239" s="170"/>
      <c r="E239" s="170"/>
      <c r="F239" s="170"/>
      <c r="G239" s="226"/>
      <c r="H239" s="227"/>
      <c r="I239" s="227"/>
      <c r="J239" s="180"/>
      <c r="K239" s="180"/>
      <c r="L239" s="178">
        <f t="shared" si="14"/>
        <v>0</v>
      </c>
      <c r="M239" s="238">
        <f t="shared" si="15"/>
        <v>0</v>
      </c>
      <c r="N239" s="239" t="s">
        <v>149</v>
      </c>
    </row>
    <row r="240" ht="28.5" customHeight="1" spans="1:14">
      <c r="A240" s="38">
        <v>235</v>
      </c>
      <c r="B240" s="127"/>
      <c r="C240" s="170"/>
      <c r="D240" s="170"/>
      <c r="E240" s="170"/>
      <c r="F240" s="170"/>
      <c r="G240" s="226"/>
      <c r="H240" s="227"/>
      <c r="I240" s="227"/>
      <c r="J240" s="180"/>
      <c r="K240" s="180"/>
      <c r="L240" s="178">
        <f t="shared" si="14"/>
        <v>0</v>
      </c>
      <c r="M240" s="238">
        <f t="shared" si="15"/>
        <v>0</v>
      </c>
      <c r="N240" s="239" t="s">
        <v>149</v>
      </c>
    </row>
    <row r="241" ht="28.5" customHeight="1" spans="1:14">
      <c r="A241" s="38">
        <v>236</v>
      </c>
      <c r="B241" s="127"/>
      <c r="C241" s="170"/>
      <c r="D241" s="170"/>
      <c r="E241" s="170"/>
      <c r="F241" s="170"/>
      <c r="G241" s="226"/>
      <c r="H241" s="227"/>
      <c r="I241" s="227"/>
      <c r="J241" s="180"/>
      <c r="K241" s="180"/>
      <c r="L241" s="178">
        <f t="shared" si="14"/>
        <v>0</v>
      </c>
      <c r="M241" s="238">
        <f t="shared" si="15"/>
        <v>0</v>
      </c>
      <c r="N241" s="239" t="s">
        <v>149</v>
      </c>
    </row>
    <row r="242" ht="28.5" customHeight="1" spans="1:14">
      <c r="A242" s="38">
        <v>237</v>
      </c>
      <c r="B242" s="127"/>
      <c r="C242" s="170"/>
      <c r="D242" s="170"/>
      <c r="E242" s="170"/>
      <c r="F242" s="170"/>
      <c r="G242" s="226"/>
      <c r="H242" s="227"/>
      <c r="I242" s="227"/>
      <c r="J242" s="180"/>
      <c r="K242" s="180"/>
      <c r="L242" s="178">
        <f t="shared" si="14"/>
        <v>0</v>
      </c>
      <c r="M242" s="238">
        <f t="shared" si="15"/>
        <v>0</v>
      </c>
      <c r="N242" s="239" t="s">
        <v>149</v>
      </c>
    </row>
    <row r="243" ht="28.5" customHeight="1" spans="1:14">
      <c r="A243" s="38">
        <v>238</v>
      </c>
      <c r="B243" s="127"/>
      <c r="C243" s="170"/>
      <c r="D243" s="170"/>
      <c r="E243" s="170"/>
      <c r="F243" s="170"/>
      <c r="G243" s="226"/>
      <c r="H243" s="227"/>
      <c r="I243" s="227"/>
      <c r="J243" s="180"/>
      <c r="K243" s="180"/>
      <c r="L243" s="178">
        <f t="shared" si="14"/>
        <v>0</v>
      </c>
      <c r="M243" s="238">
        <f t="shared" si="15"/>
        <v>0</v>
      </c>
      <c r="N243" s="239" t="s">
        <v>149</v>
      </c>
    </row>
    <row r="244" ht="28.5" customHeight="1" spans="1:14">
      <c r="A244" s="38">
        <v>239</v>
      </c>
      <c r="B244" s="127"/>
      <c r="C244" s="170"/>
      <c r="D244" s="170"/>
      <c r="E244" s="170"/>
      <c r="F244" s="170"/>
      <c r="G244" s="226"/>
      <c r="H244" s="227"/>
      <c r="I244" s="227"/>
      <c r="J244" s="180"/>
      <c r="K244" s="180"/>
      <c r="L244" s="178">
        <f t="shared" si="14"/>
        <v>0</v>
      </c>
      <c r="M244" s="238">
        <f t="shared" si="15"/>
        <v>0</v>
      </c>
      <c r="N244" s="239" t="s">
        <v>149</v>
      </c>
    </row>
    <row r="245" ht="28.5" customHeight="1" spans="1:14">
      <c r="A245" s="38">
        <v>240</v>
      </c>
      <c r="B245" s="127"/>
      <c r="C245" s="170"/>
      <c r="D245" s="170"/>
      <c r="E245" s="170"/>
      <c r="F245" s="170"/>
      <c r="G245" s="226"/>
      <c r="H245" s="227"/>
      <c r="I245" s="227"/>
      <c r="J245" s="180"/>
      <c r="K245" s="180"/>
      <c r="L245" s="178">
        <f t="shared" si="14"/>
        <v>0</v>
      </c>
      <c r="M245" s="238">
        <f t="shared" si="15"/>
        <v>0</v>
      </c>
      <c r="N245" s="239" t="s">
        <v>149</v>
      </c>
    </row>
    <row r="246" ht="28.5" customHeight="1" spans="1:14">
      <c r="A246" s="38">
        <v>241</v>
      </c>
      <c r="B246" s="127"/>
      <c r="C246" s="170"/>
      <c r="D246" s="170"/>
      <c r="E246" s="170"/>
      <c r="F246" s="170"/>
      <c r="G246" s="226"/>
      <c r="H246" s="227"/>
      <c r="I246" s="227"/>
      <c r="J246" s="180"/>
      <c r="K246" s="180"/>
      <c r="L246" s="178">
        <f t="shared" si="14"/>
        <v>0</v>
      </c>
      <c r="M246" s="238">
        <f t="shared" si="15"/>
        <v>0</v>
      </c>
      <c r="N246" s="239" t="s">
        <v>149</v>
      </c>
    </row>
    <row r="247" ht="28.5" customHeight="1" spans="1:14">
      <c r="A247" s="38">
        <v>242</v>
      </c>
      <c r="B247" s="127"/>
      <c r="C247" s="170"/>
      <c r="D247" s="170"/>
      <c r="E247" s="170"/>
      <c r="F247" s="170"/>
      <c r="G247" s="226"/>
      <c r="H247" s="227"/>
      <c r="I247" s="227"/>
      <c r="J247" s="180"/>
      <c r="K247" s="180"/>
      <c r="L247" s="178">
        <f t="shared" si="14"/>
        <v>0</v>
      </c>
      <c r="M247" s="238">
        <f t="shared" si="15"/>
        <v>0</v>
      </c>
      <c r="N247" s="239" t="s">
        <v>149</v>
      </c>
    </row>
    <row r="248" ht="28.5" customHeight="1" spans="1:14">
      <c r="A248" s="38">
        <v>243</v>
      </c>
      <c r="B248" s="127"/>
      <c r="C248" s="170"/>
      <c r="D248" s="170"/>
      <c r="E248" s="170"/>
      <c r="F248" s="170"/>
      <c r="G248" s="226"/>
      <c r="H248" s="227"/>
      <c r="I248" s="227"/>
      <c r="J248" s="180"/>
      <c r="K248" s="180"/>
      <c r="L248" s="178">
        <f t="shared" si="14"/>
        <v>0</v>
      </c>
      <c r="M248" s="238">
        <f t="shared" si="15"/>
        <v>0</v>
      </c>
      <c r="N248" s="239" t="s">
        <v>149</v>
      </c>
    </row>
    <row r="249" ht="28.5" customHeight="1" spans="1:14">
      <c r="A249" s="38">
        <v>244</v>
      </c>
      <c r="B249" s="127"/>
      <c r="C249" s="170"/>
      <c r="D249" s="170"/>
      <c r="E249" s="170"/>
      <c r="F249" s="170"/>
      <c r="G249" s="226"/>
      <c r="H249" s="227"/>
      <c r="I249" s="227"/>
      <c r="J249" s="180"/>
      <c r="K249" s="180"/>
      <c r="L249" s="178">
        <f t="shared" si="14"/>
        <v>0</v>
      </c>
      <c r="M249" s="238">
        <f t="shared" si="15"/>
        <v>0</v>
      </c>
      <c r="N249" s="239" t="s">
        <v>149</v>
      </c>
    </row>
    <row r="250" ht="28.5" customHeight="1" spans="1:14">
      <c r="A250" s="38">
        <v>245</v>
      </c>
      <c r="B250" s="127"/>
      <c r="C250" s="170"/>
      <c r="D250" s="170"/>
      <c r="E250" s="170"/>
      <c r="F250" s="170"/>
      <c r="G250" s="226"/>
      <c r="H250" s="227"/>
      <c r="I250" s="227"/>
      <c r="J250" s="180"/>
      <c r="K250" s="180"/>
      <c r="L250" s="178">
        <f t="shared" si="14"/>
        <v>0</v>
      </c>
      <c r="M250" s="238">
        <f t="shared" si="15"/>
        <v>0</v>
      </c>
      <c r="N250" s="239" t="s">
        <v>149</v>
      </c>
    </row>
    <row r="251" ht="28.5" customHeight="1" spans="1:14">
      <c r="A251" s="38">
        <v>246</v>
      </c>
      <c r="B251" s="127"/>
      <c r="C251" s="170"/>
      <c r="D251" s="170"/>
      <c r="E251" s="170"/>
      <c r="F251" s="170"/>
      <c r="G251" s="226"/>
      <c r="H251" s="227"/>
      <c r="I251" s="227"/>
      <c r="J251" s="180"/>
      <c r="K251" s="180"/>
      <c r="L251" s="178">
        <f t="shared" si="14"/>
        <v>0</v>
      </c>
      <c r="M251" s="238">
        <f t="shared" si="15"/>
        <v>0</v>
      </c>
      <c r="N251" s="239" t="s">
        <v>149</v>
      </c>
    </row>
    <row r="252" ht="28.5" customHeight="1" spans="1:14">
      <c r="A252" s="38">
        <v>247</v>
      </c>
      <c r="B252" s="127"/>
      <c r="C252" s="170"/>
      <c r="D252" s="170"/>
      <c r="E252" s="170"/>
      <c r="F252" s="170"/>
      <c r="G252" s="226"/>
      <c r="H252" s="227"/>
      <c r="I252" s="227"/>
      <c r="J252" s="180"/>
      <c r="K252" s="180"/>
      <c r="L252" s="178">
        <f t="shared" si="14"/>
        <v>0</v>
      </c>
      <c r="M252" s="238">
        <f t="shared" si="15"/>
        <v>0</v>
      </c>
      <c r="N252" s="239" t="s">
        <v>149</v>
      </c>
    </row>
    <row r="253" ht="28.5" customHeight="1" spans="1:14">
      <c r="A253" s="38">
        <v>248</v>
      </c>
      <c r="B253" s="127"/>
      <c r="C253" s="170"/>
      <c r="D253" s="170"/>
      <c r="E253" s="170"/>
      <c r="F253" s="170"/>
      <c r="G253" s="226"/>
      <c r="H253" s="227"/>
      <c r="I253" s="227"/>
      <c r="J253" s="180"/>
      <c r="K253" s="180"/>
      <c r="L253" s="178">
        <f t="shared" si="14"/>
        <v>0</v>
      </c>
      <c r="M253" s="238">
        <f t="shared" si="15"/>
        <v>0</v>
      </c>
      <c r="N253" s="239" t="s">
        <v>149</v>
      </c>
    </row>
    <row r="254" ht="28.5" customHeight="1" spans="1:14">
      <c r="A254" s="38">
        <v>249</v>
      </c>
      <c r="B254" s="127"/>
      <c r="C254" s="170"/>
      <c r="D254" s="170"/>
      <c r="E254" s="170"/>
      <c r="F254" s="170"/>
      <c r="G254" s="226"/>
      <c r="H254" s="227"/>
      <c r="I254" s="227"/>
      <c r="J254" s="180"/>
      <c r="K254" s="180"/>
      <c r="L254" s="178">
        <f t="shared" si="14"/>
        <v>0</v>
      </c>
      <c r="M254" s="238">
        <f t="shared" si="15"/>
        <v>0</v>
      </c>
      <c r="N254" s="239" t="s">
        <v>149</v>
      </c>
    </row>
    <row r="255" ht="28.5" customHeight="1" spans="1:14">
      <c r="A255" s="38">
        <v>250</v>
      </c>
      <c r="B255" s="127"/>
      <c r="C255" s="170"/>
      <c r="D255" s="170"/>
      <c r="E255" s="170"/>
      <c r="F255" s="170"/>
      <c r="G255" s="226"/>
      <c r="H255" s="227"/>
      <c r="I255" s="227"/>
      <c r="J255" s="180"/>
      <c r="K255" s="180"/>
      <c r="L255" s="178">
        <f t="shared" si="14"/>
        <v>0</v>
      </c>
      <c r="M255" s="238">
        <f t="shared" si="15"/>
        <v>0</v>
      </c>
      <c r="N255" s="239" t="s">
        <v>149</v>
      </c>
    </row>
    <row r="256" ht="28.5" customHeight="1" spans="1:14">
      <c r="A256" s="38">
        <v>251</v>
      </c>
      <c r="B256" s="127"/>
      <c r="C256" s="170"/>
      <c r="D256" s="170"/>
      <c r="E256" s="170"/>
      <c r="F256" s="170"/>
      <c r="G256" s="226"/>
      <c r="H256" s="227"/>
      <c r="I256" s="227"/>
      <c r="J256" s="180"/>
      <c r="K256" s="180"/>
      <c r="L256" s="178">
        <f t="shared" si="14"/>
        <v>0</v>
      </c>
      <c r="M256" s="238">
        <f t="shared" si="15"/>
        <v>0</v>
      </c>
      <c r="N256" s="239" t="s">
        <v>149</v>
      </c>
    </row>
    <row r="257" ht="28.5" customHeight="1" spans="1:14">
      <c r="A257" s="38">
        <v>252</v>
      </c>
      <c r="B257" s="127"/>
      <c r="C257" s="170"/>
      <c r="D257" s="170"/>
      <c r="E257" s="170"/>
      <c r="F257" s="170"/>
      <c r="G257" s="226"/>
      <c r="H257" s="227"/>
      <c r="I257" s="227"/>
      <c r="J257" s="180"/>
      <c r="K257" s="180"/>
      <c r="L257" s="178">
        <f t="shared" si="14"/>
        <v>0</v>
      </c>
      <c r="M257" s="238">
        <f t="shared" si="15"/>
        <v>0</v>
      </c>
      <c r="N257" s="239" t="s">
        <v>149</v>
      </c>
    </row>
    <row r="258" ht="28.5" customHeight="1" spans="1:14">
      <c r="A258" s="38">
        <v>253</v>
      </c>
      <c r="B258" s="127"/>
      <c r="C258" s="170"/>
      <c r="D258" s="170"/>
      <c r="E258" s="170"/>
      <c r="F258" s="170"/>
      <c r="G258" s="226"/>
      <c r="H258" s="227"/>
      <c r="I258" s="227"/>
      <c r="J258" s="180"/>
      <c r="K258" s="180"/>
      <c r="L258" s="178">
        <f t="shared" si="14"/>
        <v>0</v>
      </c>
      <c r="M258" s="238">
        <f t="shared" si="15"/>
        <v>0</v>
      </c>
      <c r="N258" s="239" t="s">
        <v>149</v>
      </c>
    </row>
    <row r="259" ht="28.5" customHeight="1" spans="1:14">
      <c r="A259" s="38">
        <v>254</v>
      </c>
      <c r="B259" s="127"/>
      <c r="C259" s="170"/>
      <c r="D259" s="170"/>
      <c r="E259" s="170"/>
      <c r="F259" s="170"/>
      <c r="G259" s="226"/>
      <c r="H259" s="227"/>
      <c r="I259" s="227"/>
      <c r="J259" s="180"/>
      <c r="K259" s="180"/>
      <c r="L259" s="178">
        <f t="shared" si="14"/>
        <v>0</v>
      </c>
      <c r="M259" s="238">
        <f t="shared" si="15"/>
        <v>0</v>
      </c>
      <c r="N259" s="239" t="s">
        <v>149</v>
      </c>
    </row>
    <row r="260" ht="28.5" customHeight="1" spans="1:14">
      <c r="A260" s="38">
        <v>255</v>
      </c>
      <c r="B260" s="127"/>
      <c r="C260" s="170"/>
      <c r="D260" s="170"/>
      <c r="E260" s="170"/>
      <c r="F260" s="170"/>
      <c r="G260" s="226"/>
      <c r="H260" s="227"/>
      <c r="I260" s="227"/>
      <c r="J260" s="180"/>
      <c r="K260" s="180"/>
      <c r="L260" s="178">
        <f t="shared" si="14"/>
        <v>0</v>
      </c>
      <c r="M260" s="238">
        <f t="shared" si="15"/>
        <v>0</v>
      </c>
      <c r="N260" s="239" t="s">
        <v>149</v>
      </c>
    </row>
    <row r="261" ht="28.5" customHeight="1" spans="1:14">
      <c r="A261" s="38">
        <v>256</v>
      </c>
      <c r="B261" s="127"/>
      <c r="C261" s="170"/>
      <c r="D261" s="170"/>
      <c r="E261" s="170"/>
      <c r="F261" s="170"/>
      <c r="G261" s="226"/>
      <c r="H261" s="227"/>
      <c r="I261" s="227"/>
      <c r="J261" s="180"/>
      <c r="K261" s="180"/>
      <c r="L261" s="178">
        <f t="shared" si="14"/>
        <v>0</v>
      </c>
      <c r="M261" s="238">
        <f t="shared" si="15"/>
        <v>0</v>
      </c>
      <c r="N261" s="239" t="s">
        <v>149</v>
      </c>
    </row>
    <row r="262" ht="28.5" customHeight="1" spans="1:14">
      <c r="A262" s="38">
        <v>257</v>
      </c>
      <c r="B262" s="127"/>
      <c r="C262" s="170"/>
      <c r="D262" s="170"/>
      <c r="E262" s="170"/>
      <c r="F262" s="170"/>
      <c r="G262" s="226"/>
      <c r="H262" s="227"/>
      <c r="I262" s="227"/>
      <c r="J262" s="180"/>
      <c r="K262" s="180"/>
      <c r="L262" s="178">
        <f t="shared" si="14"/>
        <v>0</v>
      </c>
      <c r="M262" s="238">
        <f t="shared" si="15"/>
        <v>0</v>
      </c>
      <c r="N262" s="239" t="s">
        <v>149</v>
      </c>
    </row>
    <row r="263" ht="28.5" customHeight="1" spans="1:14">
      <c r="A263" s="38">
        <v>258</v>
      </c>
      <c r="B263" s="127"/>
      <c r="C263" s="170"/>
      <c r="D263" s="170"/>
      <c r="E263" s="170"/>
      <c r="F263" s="170"/>
      <c r="G263" s="226"/>
      <c r="H263" s="227"/>
      <c r="I263" s="227"/>
      <c r="J263" s="180"/>
      <c r="K263" s="180"/>
      <c r="L263" s="178">
        <f t="shared" si="14"/>
        <v>0</v>
      </c>
      <c r="M263" s="238">
        <f t="shared" si="15"/>
        <v>0</v>
      </c>
      <c r="N263" s="239" t="s">
        <v>149</v>
      </c>
    </row>
    <row r="264" ht="28.5" customHeight="1" spans="1:14">
      <c r="A264" s="38">
        <v>259</v>
      </c>
      <c r="B264" s="127"/>
      <c r="C264" s="170"/>
      <c r="D264" s="170"/>
      <c r="E264" s="170"/>
      <c r="F264" s="170"/>
      <c r="G264" s="226"/>
      <c r="H264" s="227"/>
      <c r="I264" s="227"/>
      <c r="J264" s="180"/>
      <c r="K264" s="180"/>
      <c r="L264" s="178">
        <f t="shared" si="14"/>
        <v>0</v>
      </c>
      <c r="M264" s="238">
        <f t="shared" si="15"/>
        <v>0</v>
      </c>
      <c r="N264" s="239" t="s">
        <v>149</v>
      </c>
    </row>
    <row r="265" ht="28.5" customHeight="1" spans="1:14">
      <c r="A265" s="38">
        <v>260</v>
      </c>
      <c r="B265" s="127"/>
      <c r="C265" s="170"/>
      <c r="D265" s="170"/>
      <c r="E265" s="170"/>
      <c r="F265" s="170"/>
      <c r="G265" s="226"/>
      <c r="H265" s="227"/>
      <c r="I265" s="227"/>
      <c r="J265" s="180"/>
      <c r="K265" s="180"/>
      <c r="L265" s="178">
        <f t="shared" si="14"/>
        <v>0</v>
      </c>
      <c r="M265" s="238">
        <f t="shared" si="15"/>
        <v>0</v>
      </c>
      <c r="N265" s="239" t="s">
        <v>149</v>
      </c>
    </row>
    <row r="266" ht="28.5" customHeight="1" spans="1:14">
      <c r="A266" s="38">
        <v>261</v>
      </c>
      <c r="B266" s="127"/>
      <c r="C266" s="170"/>
      <c r="D266" s="170"/>
      <c r="E266" s="170"/>
      <c r="F266" s="170"/>
      <c r="G266" s="226"/>
      <c r="H266" s="227"/>
      <c r="I266" s="227"/>
      <c r="J266" s="180"/>
      <c r="K266" s="180"/>
      <c r="L266" s="178">
        <f t="shared" si="14"/>
        <v>0</v>
      </c>
      <c r="M266" s="238">
        <f t="shared" si="15"/>
        <v>0</v>
      </c>
      <c r="N266" s="239" t="s">
        <v>149</v>
      </c>
    </row>
    <row r="267" ht="28.5" customHeight="1" spans="1:14">
      <c r="A267" s="38">
        <v>262</v>
      </c>
      <c r="B267" s="127"/>
      <c r="C267" s="170"/>
      <c r="D267" s="170"/>
      <c r="E267" s="170"/>
      <c r="F267" s="170"/>
      <c r="G267" s="226"/>
      <c r="H267" s="227"/>
      <c r="I267" s="227"/>
      <c r="J267" s="180"/>
      <c r="K267" s="180"/>
      <c r="L267" s="178">
        <f t="shared" si="14"/>
        <v>0</v>
      </c>
      <c r="M267" s="238">
        <f t="shared" si="15"/>
        <v>0</v>
      </c>
      <c r="N267" s="239" t="s">
        <v>149</v>
      </c>
    </row>
    <row r="268" ht="28.5" customHeight="1" spans="1:14">
      <c r="A268" s="38">
        <v>263</v>
      </c>
      <c r="B268" s="127"/>
      <c r="C268" s="170"/>
      <c r="D268" s="170"/>
      <c r="E268" s="170"/>
      <c r="F268" s="170"/>
      <c r="G268" s="226"/>
      <c r="H268" s="227"/>
      <c r="I268" s="227"/>
      <c r="J268" s="180"/>
      <c r="K268" s="180"/>
      <c r="L268" s="178">
        <f t="shared" si="14"/>
        <v>0</v>
      </c>
      <c r="M268" s="238">
        <f t="shared" si="15"/>
        <v>0</v>
      </c>
      <c r="N268" s="239" t="s">
        <v>149</v>
      </c>
    </row>
    <row r="269" ht="28.5" customHeight="1" spans="1:14">
      <c r="A269" s="38">
        <v>264</v>
      </c>
      <c r="B269" s="127"/>
      <c r="C269" s="170"/>
      <c r="D269" s="170"/>
      <c r="E269" s="170"/>
      <c r="F269" s="170"/>
      <c r="G269" s="226"/>
      <c r="H269" s="227"/>
      <c r="I269" s="227"/>
      <c r="J269" s="180"/>
      <c r="K269" s="180"/>
      <c r="L269" s="178">
        <f t="shared" si="14"/>
        <v>0</v>
      </c>
      <c r="M269" s="238">
        <f t="shared" si="15"/>
        <v>0</v>
      </c>
      <c r="N269" s="239" t="s">
        <v>149</v>
      </c>
    </row>
    <row r="270" ht="28.5" customHeight="1" spans="1:14">
      <c r="A270" s="38">
        <v>265</v>
      </c>
      <c r="B270" s="127"/>
      <c r="C270" s="170"/>
      <c r="D270" s="170"/>
      <c r="E270" s="170"/>
      <c r="F270" s="170"/>
      <c r="G270" s="226"/>
      <c r="H270" s="227"/>
      <c r="I270" s="227"/>
      <c r="J270" s="180"/>
      <c r="K270" s="180"/>
      <c r="L270" s="178">
        <f t="shared" si="14"/>
        <v>0</v>
      </c>
      <c r="M270" s="238">
        <f t="shared" si="15"/>
        <v>0</v>
      </c>
      <c r="N270" s="239" t="s">
        <v>149</v>
      </c>
    </row>
    <row r="271" ht="28.5" customHeight="1" spans="1:14">
      <c r="A271" s="38">
        <v>266</v>
      </c>
      <c r="B271" s="127"/>
      <c r="C271" s="170"/>
      <c r="D271" s="170"/>
      <c r="E271" s="170"/>
      <c r="F271" s="170"/>
      <c r="G271" s="226"/>
      <c r="H271" s="227"/>
      <c r="I271" s="227"/>
      <c r="J271" s="180"/>
      <c r="K271" s="180"/>
      <c r="L271" s="178">
        <f t="shared" si="14"/>
        <v>0</v>
      </c>
      <c r="M271" s="238">
        <f t="shared" si="15"/>
        <v>0</v>
      </c>
      <c r="N271" s="239" t="s">
        <v>149</v>
      </c>
    </row>
    <row r="272" ht="28.5" customHeight="1" spans="1:14">
      <c r="A272" s="38">
        <v>267</v>
      </c>
      <c r="B272" s="127"/>
      <c r="C272" s="170"/>
      <c r="D272" s="170"/>
      <c r="E272" s="170"/>
      <c r="F272" s="170"/>
      <c r="G272" s="226"/>
      <c r="H272" s="227"/>
      <c r="I272" s="227"/>
      <c r="J272" s="180"/>
      <c r="K272" s="180"/>
      <c r="L272" s="178">
        <f t="shared" si="14"/>
        <v>0</v>
      </c>
      <c r="M272" s="238">
        <f t="shared" si="15"/>
        <v>0</v>
      </c>
      <c r="N272" s="239" t="s">
        <v>149</v>
      </c>
    </row>
    <row r="273" ht="28.5" customHeight="1" spans="1:14">
      <c r="A273" s="38">
        <v>268</v>
      </c>
      <c r="B273" s="127"/>
      <c r="C273" s="170"/>
      <c r="D273" s="170"/>
      <c r="E273" s="170"/>
      <c r="F273" s="170"/>
      <c r="G273" s="226"/>
      <c r="H273" s="227"/>
      <c r="I273" s="227"/>
      <c r="J273" s="180"/>
      <c r="K273" s="180"/>
      <c r="L273" s="178">
        <f t="shared" si="14"/>
        <v>0</v>
      </c>
      <c r="M273" s="238">
        <f t="shared" si="15"/>
        <v>0</v>
      </c>
      <c r="N273" s="239" t="s">
        <v>149</v>
      </c>
    </row>
    <row r="274" ht="28.5" customHeight="1" spans="1:14">
      <c r="A274" s="38">
        <v>269</v>
      </c>
      <c r="B274" s="127"/>
      <c r="C274" s="170"/>
      <c r="D274" s="170"/>
      <c r="E274" s="170"/>
      <c r="F274" s="170"/>
      <c r="G274" s="226"/>
      <c r="H274" s="227"/>
      <c r="I274" s="227"/>
      <c r="J274" s="180"/>
      <c r="K274" s="180"/>
      <c r="L274" s="178">
        <f t="shared" si="14"/>
        <v>0</v>
      </c>
      <c r="M274" s="238">
        <f t="shared" si="15"/>
        <v>0</v>
      </c>
      <c r="N274" s="239" t="s">
        <v>149</v>
      </c>
    </row>
    <row r="275" ht="28.5" customHeight="1" spans="1:14">
      <c r="A275" s="38">
        <v>270</v>
      </c>
      <c r="B275" s="127"/>
      <c r="C275" s="170"/>
      <c r="D275" s="170"/>
      <c r="E275" s="170"/>
      <c r="F275" s="170"/>
      <c r="G275" s="226"/>
      <c r="H275" s="227"/>
      <c r="I275" s="227"/>
      <c r="J275" s="180"/>
      <c r="K275" s="180"/>
      <c r="L275" s="178">
        <f t="shared" si="14"/>
        <v>0</v>
      </c>
      <c r="M275" s="238">
        <f t="shared" si="15"/>
        <v>0</v>
      </c>
      <c r="N275" s="239" t="s">
        <v>149</v>
      </c>
    </row>
    <row r="276" ht="28.5" customHeight="1" spans="1:14">
      <c r="A276" s="38">
        <v>271</v>
      </c>
      <c r="B276" s="127"/>
      <c r="C276" s="170"/>
      <c r="D276" s="170"/>
      <c r="E276" s="170"/>
      <c r="F276" s="170"/>
      <c r="G276" s="226"/>
      <c r="H276" s="227"/>
      <c r="I276" s="227"/>
      <c r="J276" s="180"/>
      <c r="K276" s="180"/>
      <c r="L276" s="178">
        <f t="shared" si="14"/>
        <v>0</v>
      </c>
      <c r="M276" s="238">
        <f t="shared" si="15"/>
        <v>0</v>
      </c>
      <c r="N276" s="239" t="s">
        <v>149</v>
      </c>
    </row>
    <row r="277" ht="28.5" customHeight="1" spans="1:14">
      <c r="A277" s="38">
        <v>272</v>
      </c>
      <c r="B277" s="127"/>
      <c r="C277" s="170"/>
      <c r="D277" s="170"/>
      <c r="E277" s="170"/>
      <c r="F277" s="170"/>
      <c r="G277" s="226"/>
      <c r="H277" s="227"/>
      <c r="I277" s="227"/>
      <c r="J277" s="180"/>
      <c r="K277" s="180"/>
      <c r="L277" s="178">
        <f t="shared" si="14"/>
        <v>0</v>
      </c>
      <c r="M277" s="238">
        <f t="shared" si="15"/>
        <v>0</v>
      </c>
      <c r="N277" s="239" t="s">
        <v>149</v>
      </c>
    </row>
    <row r="278" ht="28.5" customHeight="1" spans="1:14">
      <c r="A278" s="38">
        <v>273</v>
      </c>
      <c r="B278" s="127"/>
      <c r="C278" s="170"/>
      <c r="D278" s="170"/>
      <c r="E278" s="170"/>
      <c r="F278" s="170"/>
      <c r="G278" s="226"/>
      <c r="H278" s="227"/>
      <c r="I278" s="227"/>
      <c r="J278" s="180"/>
      <c r="K278" s="180"/>
      <c r="L278" s="178">
        <f t="shared" si="14"/>
        <v>0</v>
      </c>
      <c r="M278" s="238">
        <f t="shared" si="15"/>
        <v>0</v>
      </c>
      <c r="N278" s="239" t="s">
        <v>149</v>
      </c>
    </row>
    <row r="279" ht="28.5" customHeight="1" spans="1:14">
      <c r="A279" s="38">
        <v>274</v>
      </c>
      <c r="B279" s="127"/>
      <c r="C279" s="170"/>
      <c r="D279" s="170"/>
      <c r="E279" s="170"/>
      <c r="F279" s="170"/>
      <c r="G279" s="226"/>
      <c r="H279" s="227"/>
      <c r="I279" s="227"/>
      <c r="J279" s="180"/>
      <c r="K279" s="180"/>
      <c r="L279" s="178">
        <f t="shared" si="14"/>
        <v>0</v>
      </c>
      <c r="M279" s="238">
        <f t="shared" si="15"/>
        <v>0</v>
      </c>
      <c r="N279" s="239" t="s">
        <v>149</v>
      </c>
    </row>
    <row r="280" ht="28.5" customHeight="1" spans="1:14">
      <c r="A280" s="38">
        <v>275</v>
      </c>
      <c r="B280" s="127"/>
      <c r="C280" s="170"/>
      <c r="D280" s="170"/>
      <c r="E280" s="170"/>
      <c r="F280" s="170"/>
      <c r="G280" s="226"/>
      <c r="H280" s="227"/>
      <c r="I280" s="227"/>
      <c r="J280" s="180"/>
      <c r="K280" s="180"/>
      <c r="L280" s="178">
        <f t="shared" si="14"/>
        <v>0</v>
      </c>
      <c r="M280" s="238">
        <f t="shared" si="15"/>
        <v>0</v>
      </c>
      <c r="N280" s="239" t="s">
        <v>149</v>
      </c>
    </row>
    <row r="281" ht="28.5" customHeight="1" spans="1:14">
      <c r="A281" s="38">
        <v>276</v>
      </c>
      <c r="B281" s="127"/>
      <c r="C281" s="170"/>
      <c r="D281" s="170"/>
      <c r="E281" s="170"/>
      <c r="F281" s="170"/>
      <c r="G281" s="226"/>
      <c r="H281" s="227"/>
      <c r="I281" s="227"/>
      <c r="J281" s="180"/>
      <c r="K281" s="180"/>
      <c r="L281" s="178">
        <f t="shared" si="14"/>
        <v>0</v>
      </c>
      <c r="M281" s="238">
        <f t="shared" si="15"/>
        <v>0</v>
      </c>
      <c r="N281" s="239" t="s">
        <v>149</v>
      </c>
    </row>
    <row r="282" ht="28.5" customHeight="1" spans="1:14">
      <c r="A282" s="38">
        <v>277</v>
      </c>
      <c r="B282" s="127"/>
      <c r="C282" s="170"/>
      <c r="D282" s="170"/>
      <c r="E282" s="170"/>
      <c r="F282" s="170"/>
      <c r="G282" s="226"/>
      <c r="H282" s="227"/>
      <c r="I282" s="227"/>
      <c r="J282" s="180"/>
      <c r="K282" s="180"/>
      <c r="L282" s="178">
        <f t="shared" si="14"/>
        <v>0</v>
      </c>
      <c r="M282" s="238">
        <f t="shared" si="15"/>
        <v>0</v>
      </c>
      <c r="N282" s="239" t="s">
        <v>149</v>
      </c>
    </row>
    <row r="283" ht="28.5" customHeight="1" spans="1:14">
      <c r="A283" s="38">
        <v>278</v>
      </c>
      <c r="B283" s="127"/>
      <c r="C283" s="170"/>
      <c r="D283" s="170"/>
      <c r="E283" s="170"/>
      <c r="F283" s="170"/>
      <c r="G283" s="226"/>
      <c r="H283" s="227"/>
      <c r="I283" s="227"/>
      <c r="J283" s="180"/>
      <c r="K283" s="180"/>
      <c r="L283" s="178">
        <f t="shared" ref="L283:L346" si="16">IFERROR(E283*K283,"")</f>
        <v>0</v>
      </c>
      <c r="M283" s="238">
        <f t="shared" ref="M283:M346" si="17">E283*G283</f>
        <v>0</v>
      </c>
      <c r="N283" s="239" t="s">
        <v>149</v>
      </c>
    </row>
    <row r="284" ht="28.5" customHeight="1" spans="1:14">
      <c r="A284" s="38">
        <v>279</v>
      </c>
      <c r="B284" s="127"/>
      <c r="C284" s="170"/>
      <c r="D284" s="170"/>
      <c r="E284" s="170"/>
      <c r="F284" s="170"/>
      <c r="G284" s="226"/>
      <c r="H284" s="227"/>
      <c r="I284" s="227"/>
      <c r="J284" s="180"/>
      <c r="K284" s="180"/>
      <c r="L284" s="178">
        <f t="shared" si="16"/>
        <v>0</v>
      </c>
      <c r="M284" s="238">
        <f t="shared" si="17"/>
        <v>0</v>
      </c>
      <c r="N284" s="239" t="s">
        <v>149</v>
      </c>
    </row>
    <row r="285" ht="28.5" customHeight="1" spans="1:14">
      <c r="A285" s="38">
        <v>280</v>
      </c>
      <c r="B285" s="127"/>
      <c r="C285" s="170"/>
      <c r="D285" s="170"/>
      <c r="E285" s="170"/>
      <c r="F285" s="170"/>
      <c r="G285" s="226"/>
      <c r="H285" s="227"/>
      <c r="I285" s="227"/>
      <c r="J285" s="180"/>
      <c r="K285" s="180"/>
      <c r="L285" s="178">
        <f t="shared" si="16"/>
        <v>0</v>
      </c>
      <c r="M285" s="238">
        <f t="shared" si="17"/>
        <v>0</v>
      </c>
      <c r="N285" s="239" t="s">
        <v>149</v>
      </c>
    </row>
    <row r="286" ht="28.5" customHeight="1" spans="1:14">
      <c r="A286" s="38">
        <v>281</v>
      </c>
      <c r="B286" s="127"/>
      <c r="C286" s="170"/>
      <c r="D286" s="170"/>
      <c r="E286" s="170"/>
      <c r="F286" s="170"/>
      <c r="G286" s="226"/>
      <c r="H286" s="227"/>
      <c r="I286" s="227"/>
      <c r="J286" s="180"/>
      <c r="K286" s="180"/>
      <c r="L286" s="178">
        <f t="shared" si="16"/>
        <v>0</v>
      </c>
      <c r="M286" s="238">
        <f t="shared" si="17"/>
        <v>0</v>
      </c>
      <c r="N286" s="239" t="s">
        <v>149</v>
      </c>
    </row>
    <row r="287" ht="28.5" customHeight="1" spans="1:14">
      <c r="A287" s="38">
        <v>282</v>
      </c>
      <c r="B287" s="127"/>
      <c r="C287" s="170"/>
      <c r="D287" s="170"/>
      <c r="E287" s="170"/>
      <c r="F287" s="170"/>
      <c r="G287" s="226"/>
      <c r="H287" s="227"/>
      <c r="I287" s="227"/>
      <c r="J287" s="180"/>
      <c r="K287" s="180"/>
      <c r="L287" s="178">
        <f t="shared" si="16"/>
        <v>0</v>
      </c>
      <c r="M287" s="238">
        <f t="shared" si="17"/>
        <v>0</v>
      </c>
      <c r="N287" s="239" t="s">
        <v>149</v>
      </c>
    </row>
    <row r="288" ht="28.5" customHeight="1" spans="1:14">
      <c r="A288" s="38">
        <v>283</v>
      </c>
      <c r="B288" s="127"/>
      <c r="C288" s="170"/>
      <c r="D288" s="170"/>
      <c r="E288" s="170"/>
      <c r="F288" s="170"/>
      <c r="G288" s="226"/>
      <c r="H288" s="227"/>
      <c r="I288" s="227"/>
      <c r="J288" s="180"/>
      <c r="K288" s="180"/>
      <c r="L288" s="178">
        <f t="shared" si="16"/>
        <v>0</v>
      </c>
      <c r="M288" s="238">
        <f t="shared" si="17"/>
        <v>0</v>
      </c>
      <c r="N288" s="239" t="s">
        <v>149</v>
      </c>
    </row>
    <row r="289" ht="28.5" customHeight="1" spans="1:14">
      <c r="A289" s="38">
        <v>284</v>
      </c>
      <c r="B289" s="127"/>
      <c r="C289" s="170"/>
      <c r="D289" s="170"/>
      <c r="E289" s="170"/>
      <c r="F289" s="170"/>
      <c r="G289" s="226"/>
      <c r="H289" s="227"/>
      <c r="I289" s="227"/>
      <c r="J289" s="180"/>
      <c r="K289" s="180"/>
      <c r="L289" s="178">
        <f t="shared" si="16"/>
        <v>0</v>
      </c>
      <c r="M289" s="238">
        <f t="shared" si="17"/>
        <v>0</v>
      </c>
      <c r="N289" s="239" t="s">
        <v>149</v>
      </c>
    </row>
    <row r="290" ht="28.5" customHeight="1" spans="1:14">
      <c r="A290" s="38">
        <v>285</v>
      </c>
      <c r="B290" s="127"/>
      <c r="C290" s="170"/>
      <c r="D290" s="170"/>
      <c r="E290" s="170"/>
      <c r="F290" s="170"/>
      <c r="G290" s="226"/>
      <c r="H290" s="227"/>
      <c r="I290" s="227"/>
      <c r="J290" s="180"/>
      <c r="K290" s="180"/>
      <c r="L290" s="178">
        <f t="shared" si="16"/>
        <v>0</v>
      </c>
      <c r="M290" s="238">
        <f t="shared" si="17"/>
        <v>0</v>
      </c>
      <c r="N290" s="239" t="s">
        <v>149</v>
      </c>
    </row>
    <row r="291" ht="28.5" customHeight="1" spans="1:14">
      <c r="A291" s="38">
        <v>286</v>
      </c>
      <c r="B291" s="127"/>
      <c r="C291" s="170"/>
      <c r="D291" s="170"/>
      <c r="E291" s="170"/>
      <c r="F291" s="170"/>
      <c r="G291" s="226"/>
      <c r="H291" s="227"/>
      <c r="I291" s="227"/>
      <c r="J291" s="180"/>
      <c r="K291" s="180"/>
      <c r="L291" s="178">
        <f t="shared" si="16"/>
        <v>0</v>
      </c>
      <c r="M291" s="238">
        <f t="shared" si="17"/>
        <v>0</v>
      </c>
      <c r="N291" s="239" t="s">
        <v>149</v>
      </c>
    </row>
    <row r="292" ht="28.5" customHeight="1" spans="1:14">
      <c r="A292" s="38">
        <v>287</v>
      </c>
      <c r="B292" s="127"/>
      <c r="C292" s="170"/>
      <c r="D292" s="170"/>
      <c r="E292" s="170"/>
      <c r="F292" s="170"/>
      <c r="G292" s="226"/>
      <c r="H292" s="227"/>
      <c r="I292" s="227"/>
      <c r="J292" s="180"/>
      <c r="K292" s="180"/>
      <c r="L292" s="178">
        <f t="shared" si="16"/>
        <v>0</v>
      </c>
      <c r="M292" s="238">
        <f t="shared" si="17"/>
        <v>0</v>
      </c>
      <c r="N292" s="239" t="s">
        <v>149</v>
      </c>
    </row>
    <row r="293" ht="28.5" customHeight="1" spans="1:14">
      <c r="A293" s="38">
        <v>288</v>
      </c>
      <c r="B293" s="127"/>
      <c r="C293" s="170"/>
      <c r="D293" s="170"/>
      <c r="E293" s="170"/>
      <c r="F293" s="170"/>
      <c r="G293" s="226"/>
      <c r="H293" s="227"/>
      <c r="I293" s="227"/>
      <c r="J293" s="180"/>
      <c r="K293" s="180"/>
      <c r="L293" s="178">
        <f t="shared" si="16"/>
        <v>0</v>
      </c>
      <c r="M293" s="238">
        <f t="shared" si="17"/>
        <v>0</v>
      </c>
      <c r="N293" s="239" t="s">
        <v>149</v>
      </c>
    </row>
    <row r="294" ht="28.5" customHeight="1" spans="1:14">
      <c r="A294" s="38">
        <v>289</v>
      </c>
      <c r="B294" s="127"/>
      <c r="C294" s="170"/>
      <c r="D294" s="170"/>
      <c r="E294" s="170"/>
      <c r="F294" s="170"/>
      <c r="G294" s="226"/>
      <c r="H294" s="227"/>
      <c r="I294" s="227"/>
      <c r="J294" s="180"/>
      <c r="K294" s="180"/>
      <c r="L294" s="178">
        <f t="shared" si="16"/>
        <v>0</v>
      </c>
      <c r="M294" s="238">
        <f t="shared" si="17"/>
        <v>0</v>
      </c>
      <c r="N294" s="239" t="s">
        <v>149</v>
      </c>
    </row>
    <row r="295" ht="28.5" customHeight="1" spans="1:14">
      <c r="A295" s="38">
        <v>290</v>
      </c>
      <c r="B295" s="127"/>
      <c r="C295" s="170"/>
      <c r="D295" s="170"/>
      <c r="E295" s="170"/>
      <c r="F295" s="170"/>
      <c r="G295" s="226"/>
      <c r="H295" s="227"/>
      <c r="I295" s="227"/>
      <c r="J295" s="180"/>
      <c r="K295" s="180"/>
      <c r="L295" s="178">
        <f t="shared" si="16"/>
        <v>0</v>
      </c>
      <c r="M295" s="238">
        <f t="shared" si="17"/>
        <v>0</v>
      </c>
      <c r="N295" s="239" t="s">
        <v>149</v>
      </c>
    </row>
    <row r="296" ht="28.5" customHeight="1" spans="1:14">
      <c r="A296" s="38">
        <v>291</v>
      </c>
      <c r="B296" s="127"/>
      <c r="C296" s="170"/>
      <c r="D296" s="170"/>
      <c r="E296" s="170"/>
      <c r="F296" s="170"/>
      <c r="G296" s="226"/>
      <c r="H296" s="227"/>
      <c r="I296" s="227"/>
      <c r="J296" s="180"/>
      <c r="K296" s="180"/>
      <c r="L296" s="178">
        <f t="shared" si="16"/>
        <v>0</v>
      </c>
      <c r="M296" s="238">
        <f t="shared" si="17"/>
        <v>0</v>
      </c>
      <c r="N296" s="239" t="s">
        <v>149</v>
      </c>
    </row>
    <row r="297" ht="28.5" customHeight="1" spans="1:14">
      <c r="A297" s="38">
        <v>292</v>
      </c>
      <c r="B297" s="127"/>
      <c r="C297" s="170"/>
      <c r="D297" s="170"/>
      <c r="E297" s="170"/>
      <c r="F297" s="170"/>
      <c r="G297" s="226"/>
      <c r="H297" s="227"/>
      <c r="I297" s="227"/>
      <c r="J297" s="180"/>
      <c r="K297" s="180"/>
      <c r="L297" s="178">
        <f t="shared" si="16"/>
        <v>0</v>
      </c>
      <c r="M297" s="238">
        <f t="shared" si="17"/>
        <v>0</v>
      </c>
      <c r="N297" s="239" t="s">
        <v>149</v>
      </c>
    </row>
    <row r="298" ht="28.5" customHeight="1" spans="1:14">
      <c r="A298" s="38">
        <v>293</v>
      </c>
      <c r="B298" s="127"/>
      <c r="C298" s="170"/>
      <c r="D298" s="170"/>
      <c r="E298" s="170"/>
      <c r="F298" s="170"/>
      <c r="G298" s="226"/>
      <c r="H298" s="227"/>
      <c r="I298" s="227"/>
      <c r="J298" s="180"/>
      <c r="K298" s="180"/>
      <c r="L298" s="178">
        <f t="shared" si="16"/>
        <v>0</v>
      </c>
      <c r="M298" s="238">
        <f t="shared" si="17"/>
        <v>0</v>
      </c>
      <c r="N298" s="239" t="s">
        <v>149</v>
      </c>
    </row>
    <row r="299" ht="28.5" customHeight="1" spans="1:14">
      <c r="A299" s="38">
        <v>294</v>
      </c>
      <c r="B299" s="127"/>
      <c r="C299" s="170"/>
      <c r="D299" s="170"/>
      <c r="E299" s="170"/>
      <c r="F299" s="170"/>
      <c r="G299" s="226"/>
      <c r="H299" s="227"/>
      <c r="I299" s="227"/>
      <c r="J299" s="180"/>
      <c r="K299" s="180"/>
      <c r="L299" s="178">
        <f t="shared" si="16"/>
        <v>0</v>
      </c>
      <c r="M299" s="238">
        <f t="shared" si="17"/>
        <v>0</v>
      </c>
      <c r="N299" s="239" t="s">
        <v>149</v>
      </c>
    </row>
    <row r="300" ht="28.5" customHeight="1" spans="1:14">
      <c r="A300" s="38">
        <v>295</v>
      </c>
      <c r="B300" s="127"/>
      <c r="C300" s="170"/>
      <c r="D300" s="170"/>
      <c r="E300" s="170"/>
      <c r="F300" s="170"/>
      <c r="G300" s="226"/>
      <c r="H300" s="227"/>
      <c r="I300" s="227"/>
      <c r="J300" s="180"/>
      <c r="K300" s="180"/>
      <c r="L300" s="178">
        <f t="shared" si="16"/>
        <v>0</v>
      </c>
      <c r="M300" s="238">
        <f t="shared" si="17"/>
        <v>0</v>
      </c>
      <c r="N300" s="239" t="s">
        <v>149</v>
      </c>
    </row>
    <row r="301" ht="28.5" customHeight="1" spans="1:14">
      <c r="A301" s="38">
        <v>296</v>
      </c>
      <c r="B301" s="127"/>
      <c r="C301" s="170"/>
      <c r="D301" s="170"/>
      <c r="E301" s="170"/>
      <c r="F301" s="170"/>
      <c r="G301" s="226"/>
      <c r="H301" s="227"/>
      <c r="I301" s="227"/>
      <c r="J301" s="180"/>
      <c r="K301" s="180"/>
      <c r="L301" s="178">
        <f t="shared" si="16"/>
        <v>0</v>
      </c>
      <c r="M301" s="238">
        <f t="shared" si="17"/>
        <v>0</v>
      </c>
      <c r="N301" s="239" t="s">
        <v>149</v>
      </c>
    </row>
    <row r="302" ht="28.5" customHeight="1" spans="1:14">
      <c r="A302" s="38">
        <v>297</v>
      </c>
      <c r="B302" s="127"/>
      <c r="C302" s="170"/>
      <c r="D302" s="170"/>
      <c r="E302" s="170"/>
      <c r="F302" s="170"/>
      <c r="G302" s="226"/>
      <c r="H302" s="227"/>
      <c r="I302" s="227"/>
      <c r="J302" s="180"/>
      <c r="K302" s="180"/>
      <c r="L302" s="178">
        <f t="shared" si="16"/>
        <v>0</v>
      </c>
      <c r="M302" s="238">
        <f t="shared" si="17"/>
        <v>0</v>
      </c>
      <c r="N302" s="239" t="s">
        <v>149</v>
      </c>
    </row>
    <row r="303" ht="28.5" customHeight="1" spans="1:14">
      <c r="A303" s="38">
        <v>298</v>
      </c>
      <c r="B303" s="127"/>
      <c r="C303" s="170"/>
      <c r="D303" s="170"/>
      <c r="E303" s="170"/>
      <c r="F303" s="170"/>
      <c r="G303" s="226"/>
      <c r="H303" s="227"/>
      <c r="I303" s="227"/>
      <c r="J303" s="180"/>
      <c r="K303" s="180"/>
      <c r="L303" s="178">
        <f t="shared" si="16"/>
        <v>0</v>
      </c>
      <c r="M303" s="238">
        <f t="shared" si="17"/>
        <v>0</v>
      </c>
      <c r="N303" s="239" t="s">
        <v>149</v>
      </c>
    </row>
    <row r="304" ht="28.5" customHeight="1" spans="1:14">
      <c r="A304" s="38">
        <v>299</v>
      </c>
      <c r="B304" s="127"/>
      <c r="C304" s="170"/>
      <c r="D304" s="170"/>
      <c r="E304" s="170"/>
      <c r="F304" s="170"/>
      <c r="G304" s="226"/>
      <c r="H304" s="227"/>
      <c r="I304" s="227"/>
      <c r="J304" s="180"/>
      <c r="K304" s="180"/>
      <c r="L304" s="178">
        <f t="shared" si="16"/>
        <v>0</v>
      </c>
      <c r="M304" s="238">
        <f t="shared" si="17"/>
        <v>0</v>
      </c>
      <c r="N304" s="239" t="s">
        <v>149</v>
      </c>
    </row>
    <row r="305" ht="28.5" customHeight="1" spans="1:14">
      <c r="A305" s="38">
        <v>300</v>
      </c>
      <c r="B305" s="127"/>
      <c r="C305" s="170"/>
      <c r="D305" s="170"/>
      <c r="E305" s="170"/>
      <c r="F305" s="170"/>
      <c r="G305" s="226"/>
      <c r="H305" s="227"/>
      <c r="I305" s="227"/>
      <c r="J305" s="180"/>
      <c r="K305" s="180"/>
      <c r="L305" s="178">
        <f t="shared" si="16"/>
        <v>0</v>
      </c>
      <c r="M305" s="238">
        <f t="shared" si="17"/>
        <v>0</v>
      </c>
      <c r="N305" s="239" t="s">
        <v>149</v>
      </c>
    </row>
    <row r="306" ht="28.5" customHeight="1" spans="1:14">
      <c r="A306" s="38">
        <v>301</v>
      </c>
      <c r="B306" s="127"/>
      <c r="C306" s="170"/>
      <c r="D306" s="170"/>
      <c r="E306" s="170"/>
      <c r="F306" s="170"/>
      <c r="G306" s="226"/>
      <c r="H306" s="227"/>
      <c r="I306" s="227"/>
      <c r="J306" s="180"/>
      <c r="K306" s="180"/>
      <c r="L306" s="178">
        <f t="shared" si="16"/>
        <v>0</v>
      </c>
      <c r="M306" s="238">
        <f t="shared" si="17"/>
        <v>0</v>
      </c>
      <c r="N306" s="239" t="s">
        <v>149</v>
      </c>
    </row>
    <row r="307" ht="28.5" customHeight="1" spans="1:14">
      <c r="A307" s="38">
        <v>302</v>
      </c>
      <c r="B307" s="127"/>
      <c r="C307" s="170"/>
      <c r="D307" s="170"/>
      <c r="E307" s="170"/>
      <c r="F307" s="170"/>
      <c r="G307" s="226"/>
      <c r="H307" s="227"/>
      <c r="I307" s="227"/>
      <c r="J307" s="180"/>
      <c r="K307" s="180"/>
      <c r="L307" s="178">
        <f t="shared" si="16"/>
        <v>0</v>
      </c>
      <c r="M307" s="238">
        <f t="shared" si="17"/>
        <v>0</v>
      </c>
      <c r="N307" s="239" t="s">
        <v>149</v>
      </c>
    </row>
    <row r="308" ht="28.5" customHeight="1" spans="1:14">
      <c r="A308" s="38">
        <v>303</v>
      </c>
      <c r="B308" s="127"/>
      <c r="C308" s="170"/>
      <c r="D308" s="170"/>
      <c r="E308" s="170"/>
      <c r="F308" s="170"/>
      <c r="G308" s="226"/>
      <c r="H308" s="227"/>
      <c r="I308" s="227"/>
      <c r="J308" s="180"/>
      <c r="K308" s="180"/>
      <c r="L308" s="178">
        <f t="shared" si="16"/>
        <v>0</v>
      </c>
      <c r="M308" s="238">
        <f t="shared" si="17"/>
        <v>0</v>
      </c>
      <c r="N308" s="239" t="s">
        <v>149</v>
      </c>
    </row>
    <row r="309" ht="28.5" customHeight="1" spans="1:14">
      <c r="A309" s="38">
        <v>304</v>
      </c>
      <c r="B309" s="127"/>
      <c r="C309" s="170"/>
      <c r="D309" s="170"/>
      <c r="E309" s="170"/>
      <c r="F309" s="170"/>
      <c r="G309" s="226"/>
      <c r="H309" s="227"/>
      <c r="I309" s="227"/>
      <c r="J309" s="180"/>
      <c r="K309" s="180"/>
      <c r="L309" s="178">
        <f t="shared" si="16"/>
        <v>0</v>
      </c>
      <c r="M309" s="238">
        <f t="shared" si="17"/>
        <v>0</v>
      </c>
      <c r="N309" s="239" t="s">
        <v>149</v>
      </c>
    </row>
    <row r="310" ht="28.5" customHeight="1" spans="1:14">
      <c r="A310" s="38">
        <v>305</v>
      </c>
      <c r="B310" s="127"/>
      <c r="C310" s="170"/>
      <c r="D310" s="170"/>
      <c r="E310" s="170"/>
      <c r="F310" s="170"/>
      <c r="G310" s="226"/>
      <c r="H310" s="227"/>
      <c r="I310" s="227"/>
      <c r="J310" s="180"/>
      <c r="K310" s="180"/>
      <c r="L310" s="178">
        <f t="shared" si="16"/>
        <v>0</v>
      </c>
      <c r="M310" s="238">
        <f t="shared" si="17"/>
        <v>0</v>
      </c>
      <c r="N310" s="239" t="s">
        <v>149</v>
      </c>
    </row>
    <row r="311" ht="28.5" customHeight="1" spans="1:14">
      <c r="A311" s="38">
        <v>306</v>
      </c>
      <c r="B311" s="127"/>
      <c r="C311" s="170"/>
      <c r="D311" s="170"/>
      <c r="E311" s="170"/>
      <c r="F311" s="170"/>
      <c r="G311" s="226"/>
      <c r="H311" s="227"/>
      <c r="I311" s="227"/>
      <c r="J311" s="180"/>
      <c r="K311" s="180"/>
      <c r="L311" s="178">
        <f t="shared" si="16"/>
        <v>0</v>
      </c>
      <c r="M311" s="238">
        <f t="shared" si="17"/>
        <v>0</v>
      </c>
      <c r="N311" s="239" t="s">
        <v>149</v>
      </c>
    </row>
    <row r="312" ht="28.5" customHeight="1" spans="1:14">
      <c r="A312" s="38">
        <v>307</v>
      </c>
      <c r="B312" s="127"/>
      <c r="C312" s="170"/>
      <c r="D312" s="170"/>
      <c r="E312" s="170"/>
      <c r="F312" s="170"/>
      <c r="G312" s="226"/>
      <c r="H312" s="227"/>
      <c r="I312" s="227"/>
      <c r="J312" s="180"/>
      <c r="K312" s="180"/>
      <c r="L312" s="178">
        <f t="shared" si="16"/>
        <v>0</v>
      </c>
      <c r="M312" s="238">
        <f t="shared" si="17"/>
        <v>0</v>
      </c>
      <c r="N312" s="239" t="s">
        <v>149</v>
      </c>
    </row>
    <row r="313" ht="28.5" customHeight="1" spans="1:14">
      <c r="A313" s="38">
        <v>308</v>
      </c>
      <c r="B313" s="127"/>
      <c r="C313" s="170"/>
      <c r="D313" s="170"/>
      <c r="E313" s="170"/>
      <c r="F313" s="170"/>
      <c r="G313" s="226"/>
      <c r="H313" s="227"/>
      <c r="I313" s="227"/>
      <c r="J313" s="180"/>
      <c r="K313" s="180"/>
      <c r="L313" s="178">
        <f t="shared" si="16"/>
        <v>0</v>
      </c>
      <c r="M313" s="238">
        <f t="shared" si="17"/>
        <v>0</v>
      </c>
      <c r="N313" s="239" t="s">
        <v>149</v>
      </c>
    </row>
    <row r="314" ht="28.5" customHeight="1" spans="1:14">
      <c r="A314" s="38">
        <v>309</v>
      </c>
      <c r="B314" s="127"/>
      <c r="C314" s="170"/>
      <c r="D314" s="170"/>
      <c r="E314" s="170"/>
      <c r="F314" s="170"/>
      <c r="G314" s="226"/>
      <c r="H314" s="227"/>
      <c r="I314" s="227"/>
      <c r="J314" s="180"/>
      <c r="K314" s="180"/>
      <c r="L314" s="178">
        <f t="shared" si="16"/>
        <v>0</v>
      </c>
      <c r="M314" s="238">
        <f t="shared" si="17"/>
        <v>0</v>
      </c>
      <c r="N314" s="239" t="s">
        <v>149</v>
      </c>
    </row>
    <row r="315" ht="28.5" customHeight="1" spans="1:14">
      <c r="A315" s="38">
        <v>310</v>
      </c>
      <c r="B315" s="127"/>
      <c r="C315" s="170"/>
      <c r="D315" s="170"/>
      <c r="E315" s="170"/>
      <c r="F315" s="170"/>
      <c r="G315" s="226"/>
      <c r="H315" s="227"/>
      <c r="I315" s="227"/>
      <c r="J315" s="180"/>
      <c r="K315" s="180"/>
      <c r="L315" s="178">
        <f t="shared" si="16"/>
        <v>0</v>
      </c>
      <c r="M315" s="238">
        <f t="shared" si="17"/>
        <v>0</v>
      </c>
      <c r="N315" s="239" t="s">
        <v>149</v>
      </c>
    </row>
    <row r="316" ht="28.5" customHeight="1" spans="1:14">
      <c r="A316" s="38">
        <v>311</v>
      </c>
      <c r="B316" s="127"/>
      <c r="C316" s="170"/>
      <c r="D316" s="170"/>
      <c r="E316" s="170"/>
      <c r="F316" s="170"/>
      <c r="G316" s="226"/>
      <c r="H316" s="227"/>
      <c r="I316" s="227"/>
      <c r="J316" s="180"/>
      <c r="K316" s="180"/>
      <c r="L316" s="178">
        <f t="shared" si="16"/>
        <v>0</v>
      </c>
      <c r="M316" s="238">
        <f t="shared" si="17"/>
        <v>0</v>
      </c>
      <c r="N316" s="239" t="s">
        <v>149</v>
      </c>
    </row>
    <row r="317" ht="28.5" customHeight="1" spans="1:14">
      <c r="A317" s="38">
        <v>312</v>
      </c>
      <c r="B317" s="127"/>
      <c r="C317" s="170"/>
      <c r="D317" s="170"/>
      <c r="E317" s="170"/>
      <c r="F317" s="170"/>
      <c r="G317" s="226"/>
      <c r="H317" s="227"/>
      <c r="I317" s="227"/>
      <c r="J317" s="180"/>
      <c r="K317" s="180"/>
      <c r="L317" s="178">
        <f t="shared" si="16"/>
        <v>0</v>
      </c>
      <c r="M317" s="238">
        <f t="shared" si="17"/>
        <v>0</v>
      </c>
      <c r="N317" s="239" t="s">
        <v>149</v>
      </c>
    </row>
    <row r="318" ht="28.5" customHeight="1" spans="1:14">
      <c r="A318" s="38">
        <v>313</v>
      </c>
      <c r="B318" s="127"/>
      <c r="C318" s="170"/>
      <c r="D318" s="170"/>
      <c r="E318" s="170"/>
      <c r="F318" s="170"/>
      <c r="G318" s="226"/>
      <c r="H318" s="227"/>
      <c r="I318" s="227"/>
      <c r="J318" s="180"/>
      <c r="K318" s="180"/>
      <c r="L318" s="178">
        <f t="shared" si="16"/>
        <v>0</v>
      </c>
      <c r="M318" s="238">
        <f t="shared" si="17"/>
        <v>0</v>
      </c>
      <c r="N318" s="239" t="s">
        <v>149</v>
      </c>
    </row>
    <row r="319" ht="28.5" customHeight="1" spans="1:14">
      <c r="A319" s="38">
        <v>314</v>
      </c>
      <c r="B319" s="127"/>
      <c r="C319" s="170"/>
      <c r="D319" s="170"/>
      <c r="E319" s="170"/>
      <c r="F319" s="170"/>
      <c r="G319" s="226"/>
      <c r="H319" s="227"/>
      <c r="I319" s="227"/>
      <c r="J319" s="180"/>
      <c r="K319" s="180"/>
      <c r="L319" s="178">
        <f t="shared" si="16"/>
        <v>0</v>
      </c>
      <c r="M319" s="238">
        <f t="shared" si="17"/>
        <v>0</v>
      </c>
      <c r="N319" s="239" t="s">
        <v>149</v>
      </c>
    </row>
    <row r="320" ht="28.5" customHeight="1" spans="1:14">
      <c r="A320" s="38">
        <v>315</v>
      </c>
      <c r="B320" s="127"/>
      <c r="C320" s="170"/>
      <c r="D320" s="170"/>
      <c r="E320" s="170"/>
      <c r="F320" s="170"/>
      <c r="G320" s="226"/>
      <c r="H320" s="227"/>
      <c r="I320" s="227"/>
      <c r="J320" s="180"/>
      <c r="K320" s="180"/>
      <c r="L320" s="178">
        <f t="shared" si="16"/>
        <v>0</v>
      </c>
      <c r="M320" s="238">
        <f t="shared" si="17"/>
        <v>0</v>
      </c>
      <c r="N320" s="239" t="s">
        <v>149</v>
      </c>
    </row>
    <row r="321" ht="28.5" customHeight="1" spans="1:14">
      <c r="A321" s="38">
        <v>316</v>
      </c>
      <c r="B321" s="127"/>
      <c r="C321" s="170"/>
      <c r="D321" s="170"/>
      <c r="E321" s="170"/>
      <c r="F321" s="170"/>
      <c r="G321" s="226"/>
      <c r="H321" s="227"/>
      <c r="I321" s="227"/>
      <c r="J321" s="180"/>
      <c r="K321" s="180"/>
      <c r="L321" s="178">
        <f t="shared" si="16"/>
        <v>0</v>
      </c>
      <c r="M321" s="238">
        <f t="shared" si="17"/>
        <v>0</v>
      </c>
      <c r="N321" s="239" t="s">
        <v>149</v>
      </c>
    </row>
    <row r="322" ht="28.5" customHeight="1" spans="1:14">
      <c r="A322" s="38">
        <v>317</v>
      </c>
      <c r="B322" s="127"/>
      <c r="C322" s="170"/>
      <c r="D322" s="170"/>
      <c r="E322" s="170"/>
      <c r="F322" s="170"/>
      <c r="G322" s="226"/>
      <c r="H322" s="227"/>
      <c r="I322" s="227"/>
      <c r="J322" s="180"/>
      <c r="K322" s="180"/>
      <c r="L322" s="178">
        <f t="shared" si="16"/>
        <v>0</v>
      </c>
      <c r="M322" s="238">
        <f t="shared" si="17"/>
        <v>0</v>
      </c>
      <c r="N322" s="239" t="s">
        <v>149</v>
      </c>
    </row>
    <row r="323" ht="28.5" customHeight="1" spans="1:14">
      <c r="A323" s="38">
        <v>318</v>
      </c>
      <c r="B323" s="127"/>
      <c r="C323" s="170"/>
      <c r="D323" s="170"/>
      <c r="E323" s="170"/>
      <c r="F323" s="170"/>
      <c r="G323" s="226"/>
      <c r="H323" s="227"/>
      <c r="I323" s="227"/>
      <c r="J323" s="180"/>
      <c r="K323" s="180"/>
      <c r="L323" s="178">
        <f t="shared" si="16"/>
        <v>0</v>
      </c>
      <c r="M323" s="238">
        <f t="shared" si="17"/>
        <v>0</v>
      </c>
      <c r="N323" s="239" t="s">
        <v>149</v>
      </c>
    </row>
    <row r="324" ht="28.5" customHeight="1" spans="1:14">
      <c r="A324" s="38">
        <v>319</v>
      </c>
      <c r="B324" s="127"/>
      <c r="C324" s="170"/>
      <c r="D324" s="170"/>
      <c r="E324" s="170"/>
      <c r="F324" s="170"/>
      <c r="G324" s="226"/>
      <c r="H324" s="227"/>
      <c r="I324" s="227"/>
      <c r="J324" s="180"/>
      <c r="K324" s="180"/>
      <c r="L324" s="178">
        <f t="shared" si="16"/>
        <v>0</v>
      </c>
      <c r="M324" s="238">
        <f t="shared" si="17"/>
        <v>0</v>
      </c>
      <c r="N324" s="239" t="s">
        <v>149</v>
      </c>
    </row>
    <row r="325" ht="28.5" customHeight="1" spans="1:14">
      <c r="A325" s="38">
        <v>320</v>
      </c>
      <c r="B325" s="127"/>
      <c r="C325" s="170"/>
      <c r="D325" s="170"/>
      <c r="E325" s="170"/>
      <c r="F325" s="170"/>
      <c r="G325" s="226"/>
      <c r="H325" s="227"/>
      <c r="I325" s="227"/>
      <c r="J325" s="180"/>
      <c r="K325" s="180"/>
      <c r="L325" s="178">
        <f t="shared" si="16"/>
        <v>0</v>
      </c>
      <c r="M325" s="238">
        <f t="shared" si="17"/>
        <v>0</v>
      </c>
      <c r="N325" s="239" t="s">
        <v>149</v>
      </c>
    </row>
    <row r="326" ht="28.5" customHeight="1" spans="1:14">
      <c r="A326" s="38">
        <v>321</v>
      </c>
      <c r="B326" s="127"/>
      <c r="C326" s="170"/>
      <c r="D326" s="170"/>
      <c r="E326" s="170"/>
      <c r="F326" s="170"/>
      <c r="G326" s="226"/>
      <c r="H326" s="227"/>
      <c r="I326" s="227"/>
      <c r="J326" s="180"/>
      <c r="K326" s="180"/>
      <c r="L326" s="178">
        <f t="shared" si="16"/>
        <v>0</v>
      </c>
      <c r="M326" s="238">
        <f t="shared" si="17"/>
        <v>0</v>
      </c>
      <c r="N326" s="239" t="s">
        <v>149</v>
      </c>
    </row>
    <row r="327" ht="28.5" customHeight="1" spans="1:14">
      <c r="A327" s="38">
        <v>322</v>
      </c>
      <c r="B327" s="127"/>
      <c r="C327" s="170"/>
      <c r="D327" s="170"/>
      <c r="E327" s="170"/>
      <c r="F327" s="170"/>
      <c r="G327" s="226"/>
      <c r="H327" s="227"/>
      <c r="I327" s="227"/>
      <c r="J327" s="180"/>
      <c r="K327" s="180"/>
      <c r="L327" s="178">
        <f t="shared" si="16"/>
        <v>0</v>
      </c>
      <c r="M327" s="238">
        <f t="shared" si="17"/>
        <v>0</v>
      </c>
      <c r="N327" s="239" t="s">
        <v>149</v>
      </c>
    </row>
    <row r="328" ht="28.5" customHeight="1" spans="1:14">
      <c r="A328" s="38">
        <v>323</v>
      </c>
      <c r="B328" s="127"/>
      <c r="C328" s="170"/>
      <c r="D328" s="170"/>
      <c r="E328" s="170"/>
      <c r="F328" s="170"/>
      <c r="G328" s="226"/>
      <c r="H328" s="227"/>
      <c r="I328" s="227"/>
      <c r="J328" s="180"/>
      <c r="K328" s="180"/>
      <c r="L328" s="178">
        <f t="shared" si="16"/>
        <v>0</v>
      </c>
      <c r="M328" s="238">
        <f t="shared" si="17"/>
        <v>0</v>
      </c>
      <c r="N328" s="239" t="s">
        <v>149</v>
      </c>
    </row>
    <row r="329" ht="28.5" customHeight="1" spans="1:14">
      <c r="A329" s="38">
        <v>324</v>
      </c>
      <c r="B329" s="127"/>
      <c r="C329" s="170"/>
      <c r="D329" s="170"/>
      <c r="E329" s="170"/>
      <c r="F329" s="170"/>
      <c r="G329" s="226"/>
      <c r="H329" s="227"/>
      <c r="I329" s="227"/>
      <c r="J329" s="180"/>
      <c r="K329" s="180"/>
      <c r="L329" s="178">
        <f t="shared" si="16"/>
        <v>0</v>
      </c>
      <c r="M329" s="238">
        <f t="shared" si="17"/>
        <v>0</v>
      </c>
      <c r="N329" s="239" t="s">
        <v>149</v>
      </c>
    </row>
    <row r="330" ht="28.5" customHeight="1" spans="1:14">
      <c r="A330" s="38">
        <v>325</v>
      </c>
      <c r="B330" s="127"/>
      <c r="C330" s="170"/>
      <c r="D330" s="170"/>
      <c r="E330" s="170"/>
      <c r="F330" s="170"/>
      <c r="G330" s="226"/>
      <c r="H330" s="227"/>
      <c r="I330" s="227"/>
      <c r="J330" s="180"/>
      <c r="K330" s="180"/>
      <c r="L330" s="178">
        <f t="shared" si="16"/>
        <v>0</v>
      </c>
      <c r="M330" s="238">
        <f t="shared" si="17"/>
        <v>0</v>
      </c>
      <c r="N330" s="239" t="s">
        <v>149</v>
      </c>
    </row>
    <row r="331" ht="28.5" customHeight="1" spans="1:14">
      <c r="A331" s="38">
        <v>326</v>
      </c>
      <c r="B331" s="127"/>
      <c r="C331" s="170"/>
      <c r="D331" s="170"/>
      <c r="E331" s="170"/>
      <c r="F331" s="170"/>
      <c r="G331" s="226"/>
      <c r="H331" s="227"/>
      <c r="I331" s="227"/>
      <c r="J331" s="180"/>
      <c r="K331" s="180"/>
      <c r="L331" s="178">
        <f t="shared" si="16"/>
        <v>0</v>
      </c>
      <c r="M331" s="238">
        <f t="shared" si="17"/>
        <v>0</v>
      </c>
      <c r="N331" s="239" t="s">
        <v>149</v>
      </c>
    </row>
    <row r="332" ht="28.5" customHeight="1" spans="1:14">
      <c r="A332" s="38">
        <v>327</v>
      </c>
      <c r="B332" s="127"/>
      <c r="C332" s="170"/>
      <c r="D332" s="170"/>
      <c r="E332" s="170"/>
      <c r="F332" s="170"/>
      <c r="G332" s="226"/>
      <c r="H332" s="227"/>
      <c r="I332" s="227"/>
      <c r="J332" s="180"/>
      <c r="K332" s="180"/>
      <c r="L332" s="178">
        <f t="shared" si="16"/>
        <v>0</v>
      </c>
      <c r="M332" s="238">
        <f t="shared" si="17"/>
        <v>0</v>
      </c>
      <c r="N332" s="239" t="s">
        <v>149</v>
      </c>
    </row>
    <row r="333" ht="28.5" customHeight="1" spans="1:14">
      <c r="A333" s="38">
        <v>328</v>
      </c>
      <c r="B333" s="127"/>
      <c r="C333" s="170"/>
      <c r="D333" s="170"/>
      <c r="E333" s="170"/>
      <c r="F333" s="170"/>
      <c r="G333" s="226"/>
      <c r="H333" s="227"/>
      <c r="I333" s="227"/>
      <c r="J333" s="180"/>
      <c r="K333" s="180"/>
      <c r="L333" s="178">
        <f t="shared" si="16"/>
        <v>0</v>
      </c>
      <c r="M333" s="238">
        <f t="shared" si="17"/>
        <v>0</v>
      </c>
      <c r="N333" s="239" t="s">
        <v>149</v>
      </c>
    </row>
    <row r="334" ht="28.5" customHeight="1" spans="1:14">
      <c r="A334" s="38">
        <v>329</v>
      </c>
      <c r="B334" s="127"/>
      <c r="C334" s="170"/>
      <c r="D334" s="170"/>
      <c r="E334" s="170"/>
      <c r="F334" s="170"/>
      <c r="G334" s="226"/>
      <c r="H334" s="227"/>
      <c r="I334" s="227"/>
      <c r="J334" s="180"/>
      <c r="K334" s="180"/>
      <c r="L334" s="178">
        <f t="shared" si="16"/>
        <v>0</v>
      </c>
      <c r="M334" s="238">
        <f t="shared" si="17"/>
        <v>0</v>
      </c>
      <c r="N334" s="239" t="s">
        <v>149</v>
      </c>
    </row>
    <row r="335" ht="28.5" customHeight="1" spans="1:14">
      <c r="A335" s="38">
        <v>330</v>
      </c>
      <c r="B335" s="127"/>
      <c r="C335" s="170"/>
      <c r="D335" s="170"/>
      <c r="E335" s="170"/>
      <c r="F335" s="170"/>
      <c r="G335" s="226"/>
      <c r="H335" s="227"/>
      <c r="I335" s="227"/>
      <c r="J335" s="180"/>
      <c r="K335" s="180"/>
      <c r="L335" s="178">
        <f t="shared" si="16"/>
        <v>0</v>
      </c>
      <c r="M335" s="238">
        <f t="shared" si="17"/>
        <v>0</v>
      </c>
      <c r="N335" s="239" t="s">
        <v>149</v>
      </c>
    </row>
    <row r="336" ht="28.5" customHeight="1" spans="1:14">
      <c r="A336" s="38">
        <v>331</v>
      </c>
      <c r="B336" s="127"/>
      <c r="C336" s="170"/>
      <c r="D336" s="170"/>
      <c r="E336" s="170"/>
      <c r="F336" s="170"/>
      <c r="G336" s="226"/>
      <c r="H336" s="227"/>
      <c r="I336" s="227"/>
      <c r="J336" s="180"/>
      <c r="K336" s="180"/>
      <c r="L336" s="178">
        <f t="shared" si="16"/>
        <v>0</v>
      </c>
      <c r="M336" s="238">
        <f t="shared" si="17"/>
        <v>0</v>
      </c>
      <c r="N336" s="239" t="s">
        <v>149</v>
      </c>
    </row>
    <row r="337" ht="28.5" customHeight="1" spans="1:14">
      <c r="A337" s="38">
        <v>332</v>
      </c>
      <c r="B337" s="127"/>
      <c r="C337" s="170"/>
      <c r="D337" s="170"/>
      <c r="E337" s="170"/>
      <c r="F337" s="170"/>
      <c r="G337" s="226"/>
      <c r="H337" s="227"/>
      <c r="I337" s="227"/>
      <c r="J337" s="180"/>
      <c r="K337" s="180"/>
      <c r="L337" s="178">
        <f t="shared" si="16"/>
        <v>0</v>
      </c>
      <c r="M337" s="238">
        <f t="shared" si="17"/>
        <v>0</v>
      </c>
      <c r="N337" s="239" t="s">
        <v>149</v>
      </c>
    </row>
    <row r="338" ht="28.5" customHeight="1" spans="1:14">
      <c r="A338" s="38">
        <v>333</v>
      </c>
      <c r="B338" s="127"/>
      <c r="C338" s="170"/>
      <c r="D338" s="170"/>
      <c r="E338" s="170"/>
      <c r="F338" s="170"/>
      <c r="G338" s="226"/>
      <c r="H338" s="227"/>
      <c r="I338" s="227"/>
      <c r="J338" s="180"/>
      <c r="K338" s="180"/>
      <c r="L338" s="178">
        <f t="shared" si="16"/>
        <v>0</v>
      </c>
      <c r="M338" s="238">
        <f t="shared" si="17"/>
        <v>0</v>
      </c>
      <c r="N338" s="239" t="s">
        <v>149</v>
      </c>
    </row>
    <row r="339" ht="28.5" customHeight="1" spans="1:14">
      <c r="A339" s="38">
        <v>334</v>
      </c>
      <c r="B339" s="127"/>
      <c r="C339" s="170"/>
      <c r="D339" s="170"/>
      <c r="E339" s="170"/>
      <c r="F339" s="170"/>
      <c r="G339" s="226"/>
      <c r="H339" s="227"/>
      <c r="I339" s="227"/>
      <c r="J339" s="180"/>
      <c r="K339" s="180"/>
      <c r="L339" s="178">
        <f t="shared" si="16"/>
        <v>0</v>
      </c>
      <c r="M339" s="238">
        <f t="shared" si="17"/>
        <v>0</v>
      </c>
      <c r="N339" s="239" t="s">
        <v>149</v>
      </c>
    </row>
    <row r="340" ht="28.5" customHeight="1" spans="1:14">
      <c r="A340" s="38">
        <v>335</v>
      </c>
      <c r="B340" s="127"/>
      <c r="C340" s="170"/>
      <c r="D340" s="170"/>
      <c r="E340" s="170"/>
      <c r="F340" s="170"/>
      <c r="G340" s="226"/>
      <c r="H340" s="227"/>
      <c r="I340" s="227"/>
      <c r="J340" s="180"/>
      <c r="K340" s="180"/>
      <c r="L340" s="178">
        <f t="shared" si="16"/>
        <v>0</v>
      </c>
      <c r="M340" s="238">
        <f t="shared" si="17"/>
        <v>0</v>
      </c>
      <c r="N340" s="239" t="s">
        <v>149</v>
      </c>
    </row>
    <row r="341" ht="28.5" customHeight="1" spans="1:14">
      <c r="A341" s="38">
        <v>336</v>
      </c>
      <c r="B341" s="127"/>
      <c r="C341" s="170"/>
      <c r="D341" s="170"/>
      <c r="E341" s="170"/>
      <c r="F341" s="170"/>
      <c r="G341" s="226"/>
      <c r="H341" s="227"/>
      <c r="I341" s="227"/>
      <c r="J341" s="180"/>
      <c r="K341" s="180"/>
      <c r="L341" s="178">
        <f t="shared" si="16"/>
        <v>0</v>
      </c>
      <c r="M341" s="238">
        <f t="shared" si="17"/>
        <v>0</v>
      </c>
      <c r="N341" s="239" t="s">
        <v>149</v>
      </c>
    </row>
    <row r="342" ht="28.5" customHeight="1" spans="1:14">
      <c r="A342" s="38">
        <v>337</v>
      </c>
      <c r="B342" s="127"/>
      <c r="C342" s="170"/>
      <c r="D342" s="170"/>
      <c r="E342" s="170"/>
      <c r="F342" s="170"/>
      <c r="G342" s="226"/>
      <c r="H342" s="227"/>
      <c r="I342" s="227"/>
      <c r="J342" s="180"/>
      <c r="K342" s="180"/>
      <c r="L342" s="178">
        <f t="shared" si="16"/>
        <v>0</v>
      </c>
      <c r="M342" s="238">
        <f t="shared" si="17"/>
        <v>0</v>
      </c>
      <c r="N342" s="239" t="s">
        <v>149</v>
      </c>
    </row>
    <row r="343" ht="28.5" customHeight="1" spans="1:14">
      <c r="A343" s="38">
        <v>338</v>
      </c>
      <c r="B343" s="127"/>
      <c r="C343" s="170"/>
      <c r="D343" s="170"/>
      <c r="E343" s="170"/>
      <c r="F343" s="170"/>
      <c r="G343" s="226"/>
      <c r="H343" s="227"/>
      <c r="I343" s="227"/>
      <c r="J343" s="180"/>
      <c r="K343" s="180"/>
      <c r="L343" s="178">
        <f t="shared" si="16"/>
        <v>0</v>
      </c>
      <c r="M343" s="238">
        <f t="shared" si="17"/>
        <v>0</v>
      </c>
      <c r="N343" s="239" t="s">
        <v>149</v>
      </c>
    </row>
    <row r="344" ht="28.5" customHeight="1" spans="1:14">
      <c r="A344" s="38">
        <v>339</v>
      </c>
      <c r="B344" s="127"/>
      <c r="C344" s="170"/>
      <c r="D344" s="170"/>
      <c r="E344" s="170"/>
      <c r="F344" s="170"/>
      <c r="G344" s="226"/>
      <c r="H344" s="227"/>
      <c r="I344" s="227"/>
      <c r="J344" s="180"/>
      <c r="K344" s="180"/>
      <c r="L344" s="178">
        <f t="shared" si="16"/>
        <v>0</v>
      </c>
      <c r="M344" s="238">
        <f t="shared" si="17"/>
        <v>0</v>
      </c>
      <c r="N344" s="239" t="s">
        <v>149</v>
      </c>
    </row>
    <row r="345" ht="28.5" customHeight="1" spans="1:14">
      <c r="A345" s="38">
        <v>340</v>
      </c>
      <c r="B345" s="127"/>
      <c r="C345" s="170"/>
      <c r="D345" s="170"/>
      <c r="E345" s="170"/>
      <c r="F345" s="170"/>
      <c r="G345" s="226"/>
      <c r="H345" s="227"/>
      <c r="I345" s="227"/>
      <c r="J345" s="180"/>
      <c r="K345" s="180"/>
      <c r="L345" s="178">
        <f t="shared" si="16"/>
        <v>0</v>
      </c>
      <c r="M345" s="238">
        <f t="shared" si="17"/>
        <v>0</v>
      </c>
      <c r="N345" s="239" t="s">
        <v>149</v>
      </c>
    </row>
    <row r="346" ht="28.5" customHeight="1" spans="1:14">
      <c r="A346" s="38">
        <v>341</v>
      </c>
      <c r="B346" s="127"/>
      <c r="C346" s="170"/>
      <c r="D346" s="170"/>
      <c r="E346" s="170"/>
      <c r="F346" s="170"/>
      <c r="G346" s="226"/>
      <c r="H346" s="227"/>
      <c r="I346" s="227"/>
      <c r="J346" s="180"/>
      <c r="K346" s="180"/>
      <c r="L346" s="178">
        <f t="shared" si="16"/>
        <v>0</v>
      </c>
      <c r="M346" s="238">
        <f t="shared" si="17"/>
        <v>0</v>
      </c>
      <c r="N346" s="239" t="s">
        <v>149</v>
      </c>
    </row>
    <row r="347" ht="28.5" customHeight="1" spans="1:14">
      <c r="A347" s="38">
        <v>342</v>
      </c>
      <c r="B347" s="127"/>
      <c r="C347" s="170"/>
      <c r="D347" s="170"/>
      <c r="E347" s="170"/>
      <c r="F347" s="170"/>
      <c r="G347" s="226"/>
      <c r="H347" s="227"/>
      <c r="I347" s="227"/>
      <c r="J347" s="180"/>
      <c r="K347" s="180"/>
      <c r="L347" s="178">
        <f t="shared" ref="L347:L410" si="18">IFERROR(E347*K347,"")</f>
        <v>0</v>
      </c>
      <c r="M347" s="238">
        <f t="shared" ref="M347:M410" si="19">E347*G347</f>
        <v>0</v>
      </c>
      <c r="N347" s="239" t="s">
        <v>149</v>
      </c>
    </row>
    <row r="348" ht="28.5" customHeight="1" spans="1:14">
      <c r="A348" s="38">
        <v>343</v>
      </c>
      <c r="B348" s="127"/>
      <c r="C348" s="170"/>
      <c r="D348" s="170"/>
      <c r="E348" s="170"/>
      <c r="F348" s="170"/>
      <c r="G348" s="226"/>
      <c r="H348" s="227"/>
      <c r="I348" s="227"/>
      <c r="J348" s="180"/>
      <c r="K348" s="180"/>
      <c r="L348" s="178">
        <f t="shared" si="18"/>
        <v>0</v>
      </c>
      <c r="M348" s="238">
        <f t="shared" si="19"/>
        <v>0</v>
      </c>
      <c r="N348" s="239" t="s">
        <v>149</v>
      </c>
    </row>
    <row r="349" ht="28.5" customHeight="1" spans="1:14">
      <c r="A349" s="38">
        <v>344</v>
      </c>
      <c r="B349" s="127"/>
      <c r="C349" s="170"/>
      <c r="D349" s="170"/>
      <c r="E349" s="170"/>
      <c r="F349" s="170"/>
      <c r="G349" s="226"/>
      <c r="H349" s="227"/>
      <c r="I349" s="227"/>
      <c r="J349" s="180"/>
      <c r="K349" s="180"/>
      <c r="L349" s="178">
        <f t="shared" si="18"/>
        <v>0</v>
      </c>
      <c r="M349" s="238">
        <f t="shared" si="19"/>
        <v>0</v>
      </c>
      <c r="N349" s="239" t="s">
        <v>149</v>
      </c>
    </row>
    <row r="350" ht="28.5" customHeight="1" spans="1:14">
      <c r="A350" s="38">
        <v>345</v>
      </c>
      <c r="B350" s="127"/>
      <c r="C350" s="170"/>
      <c r="D350" s="170"/>
      <c r="E350" s="170"/>
      <c r="F350" s="170"/>
      <c r="G350" s="226"/>
      <c r="H350" s="227"/>
      <c r="I350" s="227"/>
      <c r="J350" s="180"/>
      <c r="K350" s="180"/>
      <c r="L350" s="178">
        <f t="shared" si="18"/>
        <v>0</v>
      </c>
      <c r="M350" s="238">
        <f t="shared" si="19"/>
        <v>0</v>
      </c>
      <c r="N350" s="239" t="s">
        <v>149</v>
      </c>
    </row>
    <row r="351" ht="28.5" customHeight="1" spans="1:14">
      <c r="A351" s="38">
        <v>346</v>
      </c>
      <c r="B351" s="127"/>
      <c r="C351" s="170"/>
      <c r="D351" s="170"/>
      <c r="E351" s="170"/>
      <c r="F351" s="170"/>
      <c r="G351" s="226"/>
      <c r="H351" s="227"/>
      <c r="I351" s="227"/>
      <c r="J351" s="180"/>
      <c r="K351" s="180"/>
      <c r="L351" s="178">
        <f t="shared" si="18"/>
        <v>0</v>
      </c>
      <c r="M351" s="238">
        <f t="shared" si="19"/>
        <v>0</v>
      </c>
      <c r="N351" s="239" t="s">
        <v>149</v>
      </c>
    </row>
    <row r="352" ht="28.5" customHeight="1" spans="1:14">
      <c r="A352" s="38">
        <v>347</v>
      </c>
      <c r="B352" s="127"/>
      <c r="C352" s="170"/>
      <c r="D352" s="170"/>
      <c r="E352" s="170"/>
      <c r="F352" s="170"/>
      <c r="G352" s="226"/>
      <c r="H352" s="227"/>
      <c r="I352" s="227"/>
      <c r="J352" s="180"/>
      <c r="K352" s="180"/>
      <c r="L352" s="178">
        <f t="shared" si="18"/>
        <v>0</v>
      </c>
      <c r="M352" s="238">
        <f t="shared" si="19"/>
        <v>0</v>
      </c>
      <c r="N352" s="239" t="s">
        <v>149</v>
      </c>
    </row>
    <row r="353" ht="28.5" customHeight="1" spans="1:14">
      <c r="A353" s="38">
        <v>348</v>
      </c>
      <c r="B353" s="127"/>
      <c r="C353" s="170"/>
      <c r="D353" s="170"/>
      <c r="E353" s="170"/>
      <c r="F353" s="170"/>
      <c r="G353" s="226"/>
      <c r="H353" s="227"/>
      <c r="I353" s="227"/>
      <c r="J353" s="180"/>
      <c r="K353" s="180"/>
      <c r="L353" s="178">
        <f t="shared" si="18"/>
        <v>0</v>
      </c>
      <c r="M353" s="238">
        <f t="shared" si="19"/>
        <v>0</v>
      </c>
      <c r="N353" s="239" t="s">
        <v>149</v>
      </c>
    </row>
    <row r="354" ht="28.5" customHeight="1" spans="1:14">
      <c r="A354" s="38">
        <v>349</v>
      </c>
      <c r="B354" s="127"/>
      <c r="C354" s="170"/>
      <c r="D354" s="170"/>
      <c r="E354" s="170"/>
      <c r="F354" s="170"/>
      <c r="G354" s="226"/>
      <c r="H354" s="227"/>
      <c r="I354" s="227"/>
      <c r="J354" s="180"/>
      <c r="K354" s="180"/>
      <c r="L354" s="178">
        <f t="shared" si="18"/>
        <v>0</v>
      </c>
      <c r="M354" s="238">
        <f t="shared" si="19"/>
        <v>0</v>
      </c>
      <c r="N354" s="239" t="s">
        <v>149</v>
      </c>
    </row>
    <row r="355" ht="28.5" customHeight="1" spans="1:14">
      <c r="A355" s="38">
        <v>350</v>
      </c>
      <c r="B355" s="127"/>
      <c r="C355" s="170"/>
      <c r="D355" s="170"/>
      <c r="E355" s="170"/>
      <c r="F355" s="170"/>
      <c r="G355" s="226"/>
      <c r="H355" s="227"/>
      <c r="I355" s="227"/>
      <c r="J355" s="180"/>
      <c r="K355" s="180"/>
      <c r="L355" s="178">
        <f t="shared" si="18"/>
        <v>0</v>
      </c>
      <c r="M355" s="238">
        <f t="shared" si="19"/>
        <v>0</v>
      </c>
      <c r="N355" s="239" t="s">
        <v>149</v>
      </c>
    </row>
    <row r="356" ht="28.5" customHeight="1" spans="1:14">
      <c r="A356" s="38">
        <v>351</v>
      </c>
      <c r="B356" s="127"/>
      <c r="C356" s="170"/>
      <c r="D356" s="170"/>
      <c r="E356" s="170"/>
      <c r="F356" s="170"/>
      <c r="G356" s="226"/>
      <c r="H356" s="227"/>
      <c r="I356" s="227"/>
      <c r="J356" s="180"/>
      <c r="K356" s="180"/>
      <c r="L356" s="178">
        <f t="shared" si="18"/>
        <v>0</v>
      </c>
      <c r="M356" s="238">
        <f t="shared" si="19"/>
        <v>0</v>
      </c>
      <c r="N356" s="239" t="s">
        <v>149</v>
      </c>
    </row>
    <row r="357" ht="28.5" customHeight="1" spans="1:14">
      <c r="A357" s="38">
        <v>352</v>
      </c>
      <c r="B357" s="127"/>
      <c r="C357" s="170"/>
      <c r="D357" s="170"/>
      <c r="E357" s="170"/>
      <c r="F357" s="170"/>
      <c r="G357" s="226"/>
      <c r="H357" s="227"/>
      <c r="I357" s="227"/>
      <c r="J357" s="180"/>
      <c r="K357" s="180"/>
      <c r="L357" s="178">
        <f t="shared" si="18"/>
        <v>0</v>
      </c>
      <c r="M357" s="238">
        <f t="shared" si="19"/>
        <v>0</v>
      </c>
      <c r="N357" s="239" t="s">
        <v>149</v>
      </c>
    </row>
    <row r="358" ht="28.5" customHeight="1" spans="1:14">
      <c r="A358" s="38">
        <v>353</v>
      </c>
      <c r="B358" s="127"/>
      <c r="C358" s="170"/>
      <c r="D358" s="170"/>
      <c r="E358" s="170"/>
      <c r="F358" s="170"/>
      <c r="G358" s="226"/>
      <c r="H358" s="227"/>
      <c r="I358" s="227"/>
      <c r="J358" s="180"/>
      <c r="K358" s="180"/>
      <c r="L358" s="178">
        <f t="shared" si="18"/>
        <v>0</v>
      </c>
      <c r="M358" s="238">
        <f t="shared" si="19"/>
        <v>0</v>
      </c>
      <c r="N358" s="239" t="s">
        <v>149</v>
      </c>
    </row>
    <row r="359" ht="28.5" customHeight="1" spans="1:14">
      <c r="A359" s="38">
        <v>354</v>
      </c>
      <c r="B359" s="127"/>
      <c r="C359" s="170"/>
      <c r="D359" s="170"/>
      <c r="E359" s="170"/>
      <c r="F359" s="170"/>
      <c r="G359" s="226"/>
      <c r="H359" s="227"/>
      <c r="I359" s="227"/>
      <c r="J359" s="180"/>
      <c r="K359" s="180"/>
      <c r="L359" s="178">
        <f t="shared" si="18"/>
        <v>0</v>
      </c>
      <c r="M359" s="238">
        <f t="shared" si="19"/>
        <v>0</v>
      </c>
      <c r="N359" s="239" t="s">
        <v>149</v>
      </c>
    </row>
    <row r="360" ht="28.5" customHeight="1" spans="1:14">
      <c r="A360" s="38">
        <v>355</v>
      </c>
      <c r="B360" s="127"/>
      <c r="C360" s="170"/>
      <c r="D360" s="170"/>
      <c r="E360" s="170"/>
      <c r="F360" s="170"/>
      <c r="G360" s="226"/>
      <c r="H360" s="227"/>
      <c r="I360" s="227"/>
      <c r="J360" s="180"/>
      <c r="K360" s="180"/>
      <c r="L360" s="178">
        <f t="shared" si="18"/>
        <v>0</v>
      </c>
      <c r="M360" s="238">
        <f t="shared" si="19"/>
        <v>0</v>
      </c>
      <c r="N360" s="239" t="s">
        <v>149</v>
      </c>
    </row>
    <row r="361" ht="28.5" customHeight="1" spans="1:14">
      <c r="A361" s="38">
        <v>356</v>
      </c>
      <c r="B361" s="127"/>
      <c r="C361" s="170"/>
      <c r="D361" s="170"/>
      <c r="E361" s="170"/>
      <c r="F361" s="170"/>
      <c r="G361" s="226"/>
      <c r="H361" s="227"/>
      <c r="I361" s="227"/>
      <c r="J361" s="180"/>
      <c r="K361" s="180"/>
      <c r="L361" s="178">
        <f t="shared" si="18"/>
        <v>0</v>
      </c>
      <c r="M361" s="238">
        <f t="shared" si="19"/>
        <v>0</v>
      </c>
      <c r="N361" s="239" t="s">
        <v>149</v>
      </c>
    </row>
    <row r="362" ht="28.5" customHeight="1" spans="1:14">
      <c r="A362" s="38">
        <v>357</v>
      </c>
      <c r="B362" s="127"/>
      <c r="C362" s="170"/>
      <c r="D362" s="170"/>
      <c r="E362" s="170"/>
      <c r="F362" s="170"/>
      <c r="G362" s="226"/>
      <c r="H362" s="227"/>
      <c r="I362" s="227"/>
      <c r="J362" s="180"/>
      <c r="K362" s="180"/>
      <c r="L362" s="178">
        <f t="shared" si="18"/>
        <v>0</v>
      </c>
      <c r="M362" s="238">
        <f t="shared" si="19"/>
        <v>0</v>
      </c>
      <c r="N362" s="239" t="s">
        <v>149</v>
      </c>
    </row>
    <row r="363" ht="28.5" customHeight="1" spans="1:14">
      <c r="A363" s="38">
        <v>358</v>
      </c>
      <c r="B363" s="127"/>
      <c r="C363" s="170"/>
      <c r="D363" s="170"/>
      <c r="E363" s="170"/>
      <c r="F363" s="170"/>
      <c r="G363" s="226"/>
      <c r="H363" s="227"/>
      <c r="I363" s="227"/>
      <c r="J363" s="180"/>
      <c r="K363" s="180"/>
      <c r="L363" s="178">
        <f t="shared" si="18"/>
        <v>0</v>
      </c>
      <c r="M363" s="238">
        <f t="shared" si="19"/>
        <v>0</v>
      </c>
      <c r="N363" s="239" t="s">
        <v>149</v>
      </c>
    </row>
    <row r="364" ht="28.5" customHeight="1" spans="1:14">
      <c r="A364" s="38">
        <v>359</v>
      </c>
      <c r="B364" s="127"/>
      <c r="C364" s="170"/>
      <c r="D364" s="170"/>
      <c r="E364" s="170"/>
      <c r="F364" s="170"/>
      <c r="G364" s="226"/>
      <c r="H364" s="227"/>
      <c r="I364" s="227"/>
      <c r="J364" s="180"/>
      <c r="K364" s="180"/>
      <c r="L364" s="178">
        <f t="shared" si="18"/>
        <v>0</v>
      </c>
      <c r="M364" s="238">
        <f t="shared" si="19"/>
        <v>0</v>
      </c>
      <c r="N364" s="239" t="s">
        <v>149</v>
      </c>
    </row>
    <row r="365" ht="28.5" customHeight="1" spans="1:14">
      <c r="A365" s="38">
        <v>360</v>
      </c>
      <c r="B365" s="127"/>
      <c r="C365" s="170"/>
      <c r="D365" s="170"/>
      <c r="E365" s="170"/>
      <c r="F365" s="170"/>
      <c r="G365" s="226"/>
      <c r="H365" s="227"/>
      <c r="I365" s="227"/>
      <c r="J365" s="180"/>
      <c r="K365" s="180"/>
      <c r="L365" s="178">
        <f t="shared" si="18"/>
        <v>0</v>
      </c>
      <c r="M365" s="238">
        <f t="shared" si="19"/>
        <v>0</v>
      </c>
      <c r="N365" s="239" t="s">
        <v>149</v>
      </c>
    </row>
    <row r="366" ht="28.5" customHeight="1" spans="1:14">
      <c r="A366" s="38">
        <v>361</v>
      </c>
      <c r="B366" s="127"/>
      <c r="C366" s="170"/>
      <c r="D366" s="170"/>
      <c r="E366" s="170"/>
      <c r="F366" s="170"/>
      <c r="G366" s="226"/>
      <c r="H366" s="227"/>
      <c r="I366" s="227"/>
      <c r="J366" s="180"/>
      <c r="K366" s="180"/>
      <c r="L366" s="178">
        <f t="shared" si="18"/>
        <v>0</v>
      </c>
      <c r="M366" s="238">
        <f t="shared" si="19"/>
        <v>0</v>
      </c>
      <c r="N366" s="239" t="s">
        <v>149</v>
      </c>
    </row>
    <row r="367" ht="28.5" customHeight="1" spans="1:14">
      <c r="A367" s="38">
        <v>362</v>
      </c>
      <c r="B367" s="127"/>
      <c r="C367" s="170"/>
      <c r="D367" s="170"/>
      <c r="E367" s="170"/>
      <c r="F367" s="170"/>
      <c r="G367" s="226"/>
      <c r="H367" s="227"/>
      <c r="I367" s="227"/>
      <c r="J367" s="180"/>
      <c r="K367" s="180"/>
      <c r="L367" s="178">
        <f t="shared" si="18"/>
        <v>0</v>
      </c>
      <c r="M367" s="238">
        <f t="shared" si="19"/>
        <v>0</v>
      </c>
      <c r="N367" s="239" t="s">
        <v>149</v>
      </c>
    </row>
    <row r="368" ht="28.5" customHeight="1" spans="1:14">
      <c r="A368" s="38">
        <v>363</v>
      </c>
      <c r="B368" s="127"/>
      <c r="C368" s="170"/>
      <c r="D368" s="170"/>
      <c r="E368" s="170"/>
      <c r="F368" s="170"/>
      <c r="G368" s="226"/>
      <c r="H368" s="227"/>
      <c r="I368" s="227"/>
      <c r="J368" s="180"/>
      <c r="K368" s="180"/>
      <c r="L368" s="178">
        <f t="shared" si="18"/>
        <v>0</v>
      </c>
      <c r="M368" s="238">
        <f t="shared" si="19"/>
        <v>0</v>
      </c>
      <c r="N368" s="239" t="s">
        <v>149</v>
      </c>
    </row>
    <row r="369" ht="28.5" customHeight="1" spans="1:14">
      <c r="A369" s="38">
        <v>364</v>
      </c>
      <c r="B369" s="127"/>
      <c r="C369" s="170"/>
      <c r="D369" s="170"/>
      <c r="E369" s="170"/>
      <c r="F369" s="170"/>
      <c r="G369" s="226"/>
      <c r="H369" s="227"/>
      <c r="I369" s="227"/>
      <c r="J369" s="180"/>
      <c r="K369" s="180"/>
      <c r="L369" s="178">
        <f t="shared" si="18"/>
        <v>0</v>
      </c>
      <c r="M369" s="238">
        <f t="shared" si="19"/>
        <v>0</v>
      </c>
      <c r="N369" s="239" t="s">
        <v>149</v>
      </c>
    </row>
    <row r="370" ht="28.5" customHeight="1" spans="1:14">
      <c r="A370" s="38">
        <v>365</v>
      </c>
      <c r="B370" s="127"/>
      <c r="C370" s="170"/>
      <c r="D370" s="170"/>
      <c r="E370" s="170"/>
      <c r="F370" s="170"/>
      <c r="G370" s="226"/>
      <c r="H370" s="227"/>
      <c r="I370" s="227"/>
      <c r="J370" s="180"/>
      <c r="K370" s="180"/>
      <c r="L370" s="178">
        <f t="shared" si="18"/>
        <v>0</v>
      </c>
      <c r="M370" s="238">
        <f t="shared" si="19"/>
        <v>0</v>
      </c>
      <c r="N370" s="239" t="s">
        <v>149</v>
      </c>
    </row>
    <row r="371" ht="28.5" customHeight="1" spans="1:14">
      <c r="A371" s="38">
        <v>366</v>
      </c>
      <c r="B371" s="127"/>
      <c r="C371" s="170"/>
      <c r="D371" s="170"/>
      <c r="E371" s="170"/>
      <c r="F371" s="170"/>
      <c r="G371" s="226"/>
      <c r="H371" s="227"/>
      <c r="I371" s="227"/>
      <c r="J371" s="180"/>
      <c r="K371" s="180"/>
      <c r="L371" s="178">
        <f t="shared" si="18"/>
        <v>0</v>
      </c>
      <c r="M371" s="238">
        <f t="shared" si="19"/>
        <v>0</v>
      </c>
      <c r="N371" s="239" t="s">
        <v>149</v>
      </c>
    </row>
    <row r="372" ht="28.5" customHeight="1" spans="1:14">
      <c r="A372" s="38">
        <v>367</v>
      </c>
      <c r="B372" s="127"/>
      <c r="C372" s="170"/>
      <c r="D372" s="170"/>
      <c r="E372" s="170"/>
      <c r="F372" s="170"/>
      <c r="G372" s="226"/>
      <c r="H372" s="227"/>
      <c r="I372" s="227"/>
      <c r="J372" s="180"/>
      <c r="K372" s="180"/>
      <c r="L372" s="178">
        <f t="shared" si="18"/>
        <v>0</v>
      </c>
      <c r="M372" s="238">
        <f t="shared" si="19"/>
        <v>0</v>
      </c>
      <c r="N372" s="239" t="s">
        <v>149</v>
      </c>
    </row>
    <row r="373" ht="28.5" customHeight="1" spans="1:14">
      <c r="A373" s="38">
        <v>368</v>
      </c>
      <c r="B373" s="127"/>
      <c r="C373" s="170"/>
      <c r="D373" s="170"/>
      <c r="E373" s="170"/>
      <c r="F373" s="170"/>
      <c r="G373" s="226"/>
      <c r="H373" s="227"/>
      <c r="I373" s="227"/>
      <c r="J373" s="180"/>
      <c r="K373" s="180"/>
      <c r="L373" s="178">
        <f t="shared" si="18"/>
        <v>0</v>
      </c>
      <c r="M373" s="238">
        <f t="shared" si="19"/>
        <v>0</v>
      </c>
      <c r="N373" s="239" t="s">
        <v>149</v>
      </c>
    </row>
    <row r="374" ht="28.5" customHeight="1" spans="1:14">
      <c r="A374" s="38">
        <v>369</v>
      </c>
      <c r="B374" s="127"/>
      <c r="C374" s="170"/>
      <c r="D374" s="170"/>
      <c r="E374" s="170"/>
      <c r="F374" s="170"/>
      <c r="G374" s="226"/>
      <c r="H374" s="227"/>
      <c r="I374" s="227"/>
      <c r="J374" s="180"/>
      <c r="K374" s="180"/>
      <c r="L374" s="178">
        <f t="shared" si="18"/>
        <v>0</v>
      </c>
      <c r="M374" s="238">
        <f t="shared" si="19"/>
        <v>0</v>
      </c>
      <c r="N374" s="239" t="s">
        <v>149</v>
      </c>
    </row>
    <row r="375" ht="28.5" customHeight="1" spans="1:14">
      <c r="A375" s="38">
        <v>370</v>
      </c>
      <c r="B375" s="127"/>
      <c r="C375" s="170"/>
      <c r="D375" s="170"/>
      <c r="E375" s="170"/>
      <c r="F375" s="170"/>
      <c r="G375" s="226"/>
      <c r="H375" s="227"/>
      <c r="I375" s="227"/>
      <c r="J375" s="180"/>
      <c r="K375" s="180"/>
      <c r="L375" s="178">
        <f t="shared" si="18"/>
        <v>0</v>
      </c>
      <c r="M375" s="238">
        <f t="shared" si="19"/>
        <v>0</v>
      </c>
      <c r="N375" s="239" t="s">
        <v>149</v>
      </c>
    </row>
    <row r="376" ht="28.5" customHeight="1" spans="1:14">
      <c r="A376" s="38">
        <v>371</v>
      </c>
      <c r="B376" s="127"/>
      <c r="C376" s="170"/>
      <c r="D376" s="170"/>
      <c r="E376" s="170"/>
      <c r="F376" s="170"/>
      <c r="G376" s="226"/>
      <c r="H376" s="227"/>
      <c r="I376" s="227"/>
      <c r="J376" s="180"/>
      <c r="K376" s="180"/>
      <c r="L376" s="178">
        <f t="shared" si="18"/>
        <v>0</v>
      </c>
      <c r="M376" s="238">
        <f t="shared" si="19"/>
        <v>0</v>
      </c>
      <c r="N376" s="239" t="s">
        <v>149</v>
      </c>
    </row>
    <row r="377" ht="28.5" customHeight="1" spans="1:14">
      <c r="A377" s="38">
        <v>372</v>
      </c>
      <c r="B377" s="127"/>
      <c r="C377" s="170"/>
      <c r="D377" s="170"/>
      <c r="E377" s="170"/>
      <c r="F377" s="170"/>
      <c r="G377" s="226"/>
      <c r="H377" s="227"/>
      <c r="I377" s="227"/>
      <c r="J377" s="180"/>
      <c r="K377" s="180"/>
      <c r="L377" s="178">
        <f t="shared" si="18"/>
        <v>0</v>
      </c>
      <c r="M377" s="238">
        <f t="shared" si="19"/>
        <v>0</v>
      </c>
      <c r="N377" s="239" t="s">
        <v>149</v>
      </c>
    </row>
    <row r="378" ht="28.5" customHeight="1" spans="1:14">
      <c r="A378" s="38">
        <v>373</v>
      </c>
      <c r="B378" s="127"/>
      <c r="C378" s="170"/>
      <c r="D378" s="170"/>
      <c r="E378" s="170"/>
      <c r="F378" s="170"/>
      <c r="G378" s="226"/>
      <c r="H378" s="227"/>
      <c r="I378" s="227"/>
      <c r="J378" s="180"/>
      <c r="K378" s="180"/>
      <c r="L378" s="178">
        <f t="shared" si="18"/>
        <v>0</v>
      </c>
      <c r="M378" s="238">
        <f t="shared" si="19"/>
        <v>0</v>
      </c>
      <c r="N378" s="239" t="s">
        <v>149</v>
      </c>
    </row>
    <row r="379" ht="28.5" customHeight="1" spans="1:14">
      <c r="A379" s="38">
        <v>374</v>
      </c>
      <c r="B379" s="127"/>
      <c r="C379" s="170"/>
      <c r="D379" s="170"/>
      <c r="E379" s="170"/>
      <c r="F379" s="170"/>
      <c r="G379" s="226"/>
      <c r="H379" s="227"/>
      <c r="I379" s="227"/>
      <c r="J379" s="180"/>
      <c r="K379" s="180"/>
      <c r="L379" s="178">
        <f t="shared" si="18"/>
        <v>0</v>
      </c>
      <c r="M379" s="238">
        <f t="shared" si="19"/>
        <v>0</v>
      </c>
      <c r="N379" s="239" t="s">
        <v>149</v>
      </c>
    </row>
    <row r="380" ht="28.5" customHeight="1" spans="1:14">
      <c r="A380" s="38">
        <v>375</v>
      </c>
      <c r="B380" s="127"/>
      <c r="C380" s="170"/>
      <c r="D380" s="170"/>
      <c r="E380" s="170"/>
      <c r="F380" s="170"/>
      <c r="G380" s="226"/>
      <c r="H380" s="227"/>
      <c r="I380" s="227"/>
      <c r="J380" s="180"/>
      <c r="K380" s="180"/>
      <c r="L380" s="178">
        <f t="shared" si="18"/>
        <v>0</v>
      </c>
      <c r="M380" s="238">
        <f t="shared" si="19"/>
        <v>0</v>
      </c>
      <c r="N380" s="239" t="s">
        <v>149</v>
      </c>
    </row>
    <row r="381" ht="28.5" customHeight="1" spans="1:14">
      <c r="A381" s="38">
        <v>376</v>
      </c>
      <c r="B381" s="127"/>
      <c r="C381" s="170"/>
      <c r="D381" s="170"/>
      <c r="E381" s="170"/>
      <c r="F381" s="170"/>
      <c r="G381" s="226"/>
      <c r="H381" s="227"/>
      <c r="I381" s="227"/>
      <c r="J381" s="180"/>
      <c r="K381" s="180"/>
      <c r="L381" s="178">
        <f t="shared" si="18"/>
        <v>0</v>
      </c>
      <c r="M381" s="238">
        <f t="shared" si="19"/>
        <v>0</v>
      </c>
      <c r="N381" s="239" t="s">
        <v>149</v>
      </c>
    </row>
    <row r="382" ht="28.5" customHeight="1" spans="1:14">
      <c r="A382" s="38">
        <v>377</v>
      </c>
      <c r="B382" s="127"/>
      <c r="C382" s="170"/>
      <c r="D382" s="170"/>
      <c r="E382" s="170"/>
      <c r="F382" s="170"/>
      <c r="G382" s="226"/>
      <c r="H382" s="227"/>
      <c r="I382" s="227"/>
      <c r="J382" s="180"/>
      <c r="K382" s="180"/>
      <c r="L382" s="178">
        <f t="shared" si="18"/>
        <v>0</v>
      </c>
      <c r="M382" s="238">
        <f t="shared" si="19"/>
        <v>0</v>
      </c>
      <c r="N382" s="239" t="s">
        <v>149</v>
      </c>
    </row>
    <row r="383" ht="28.5" customHeight="1" spans="1:14">
      <c r="A383" s="38">
        <v>378</v>
      </c>
      <c r="B383" s="127"/>
      <c r="C383" s="170"/>
      <c r="D383" s="170"/>
      <c r="E383" s="170"/>
      <c r="F383" s="170"/>
      <c r="G383" s="226"/>
      <c r="H383" s="227"/>
      <c r="I383" s="227"/>
      <c r="J383" s="180"/>
      <c r="K383" s="180"/>
      <c r="L383" s="178">
        <f t="shared" si="18"/>
        <v>0</v>
      </c>
      <c r="M383" s="238">
        <f t="shared" si="19"/>
        <v>0</v>
      </c>
      <c r="N383" s="239" t="s">
        <v>149</v>
      </c>
    </row>
    <row r="384" ht="28.5" customHeight="1" spans="1:14">
      <c r="A384" s="38">
        <v>379</v>
      </c>
      <c r="B384" s="127"/>
      <c r="C384" s="170"/>
      <c r="D384" s="170"/>
      <c r="E384" s="170"/>
      <c r="F384" s="170"/>
      <c r="G384" s="226"/>
      <c r="H384" s="227"/>
      <c r="I384" s="227"/>
      <c r="J384" s="180"/>
      <c r="K384" s="180"/>
      <c r="L384" s="178">
        <f t="shared" si="18"/>
        <v>0</v>
      </c>
      <c r="M384" s="238">
        <f t="shared" si="19"/>
        <v>0</v>
      </c>
      <c r="N384" s="239" t="s">
        <v>149</v>
      </c>
    </row>
    <row r="385" ht="28.5" customHeight="1" spans="1:14">
      <c r="A385" s="38">
        <v>380</v>
      </c>
      <c r="B385" s="127"/>
      <c r="C385" s="170"/>
      <c r="D385" s="170"/>
      <c r="E385" s="170"/>
      <c r="F385" s="170"/>
      <c r="G385" s="226"/>
      <c r="H385" s="227"/>
      <c r="I385" s="227"/>
      <c r="J385" s="180"/>
      <c r="K385" s="180"/>
      <c r="L385" s="178">
        <f t="shared" si="18"/>
        <v>0</v>
      </c>
      <c r="M385" s="238">
        <f t="shared" si="19"/>
        <v>0</v>
      </c>
      <c r="N385" s="239" t="s">
        <v>149</v>
      </c>
    </row>
    <row r="386" ht="28.5" customHeight="1" spans="1:14">
      <c r="A386" s="38">
        <v>381</v>
      </c>
      <c r="B386" s="127"/>
      <c r="C386" s="170"/>
      <c r="D386" s="170"/>
      <c r="E386" s="170"/>
      <c r="F386" s="170"/>
      <c r="G386" s="226"/>
      <c r="H386" s="227"/>
      <c r="I386" s="227"/>
      <c r="J386" s="180"/>
      <c r="K386" s="180"/>
      <c r="L386" s="178">
        <f t="shared" si="18"/>
        <v>0</v>
      </c>
      <c r="M386" s="238">
        <f t="shared" si="19"/>
        <v>0</v>
      </c>
      <c r="N386" s="239" t="s">
        <v>149</v>
      </c>
    </row>
    <row r="387" ht="28.5" customHeight="1" spans="1:14">
      <c r="A387" s="38">
        <v>382</v>
      </c>
      <c r="B387" s="127"/>
      <c r="C387" s="170"/>
      <c r="D387" s="170"/>
      <c r="E387" s="170"/>
      <c r="F387" s="170"/>
      <c r="G387" s="226"/>
      <c r="H387" s="227"/>
      <c r="I387" s="227"/>
      <c r="J387" s="180"/>
      <c r="K387" s="180"/>
      <c r="L387" s="178">
        <f t="shared" si="18"/>
        <v>0</v>
      </c>
      <c r="M387" s="238">
        <f t="shared" si="19"/>
        <v>0</v>
      </c>
      <c r="N387" s="239" t="s">
        <v>149</v>
      </c>
    </row>
    <row r="388" ht="28.5" customHeight="1" spans="1:14">
      <c r="A388" s="38">
        <v>383</v>
      </c>
      <c r="B388" s="127"/>
      <c r="C388" s="170"/>
      <c r="D388" s="170"/>
      <c r="E388" s="170"/>
      <c r="F388" s="170"/>
      <c r="G388" s="226"/>
      <c r="H388" s="227"/>
      <c r="I388" s="227"/>
      <c r="J388" s="180"/>
      <c r="K388" s="180"/>
      <c r="L388" s="178">
        <f t="shared" si="18"/>
        <v>0</v>
      </c>
      <c r="M388" s="238">
        <f t="shared" si="19"/>
        <v>0</v>
      </c>
      <c r="N388" s="239" t="s">
        <v>149</v>
      </c>
    </row>
    <row r="389" ht="28.5" customHeight="1" spans="1:14">
      <c r="A389" s="38">
        <v>384</v>
      </c>
      <c r="B389" s="127"/>
      <c r="C389" s="170"/>
      <c r="D389" s="170"/>
      <c r="E389" s="170"/>
      <c r="F389" s="170"/>
      <c r="G389" s="226"/>
      <c r="H389" s="227"/>
      <c r="I389" s="227"/>
      <c r="J389" s="180"/>
      <c r="K389" s="180"/>
      <c r="L389" s="178">
        <f t="shared" si="18"/>
        <v>0</v>
      </c>
      <c r="M389" s="238">
        <f t="shared" si="19"/>
        <v>0</v>
      </c>
      <c r="N389" s="239" t="s">
        <v>149</v>
      </c>
    </row>
    <row r="390" ht="28.5" customHeight="1" spans="1:14">
      <c r="A390" s="38">
        <v>385</v>
      </c>
      <c r="B390" s="127"/>
      <c r="C390" s="170"/>
      <c r="D390" s="170"/>
      <c r="E390" s="170"/>
      <c r="F390" s="170"/>
      <c r="G390" s="226"/>
      <c r="H390" s="227"/>
      <c r="I390" s="227"/>
      <c r="J390" s="180"/>
      <c r="K390" s="180"/>
      <c r="L390" s="178">
        <f t="shared" si="18"/>
        <v>0</v>
      </c>
      <c r="M390" s="238">
        <f t="shared" si="19"/>
        <v>0</v>
      </c>
      <c r="N390" s="239" t="s">
        <v>149</v>
      </c>
    </row>
    <row r="391" ht="28.5" customHeight="1" spans="1:14">
      <c r="A391" s="38">
        <v>386</v>
      </c>
      <c r="B391" s="127"/>
      <c r="C391" s="170"/>
      <c r="D391" s="170"/>
      <c r="E391" s="170"/>
      <c r="F391" s="170"/>
      <c r="G391" s="226"/>
      <c r="H391" s="227"/>
      <c r="I391" s="227"/>
      <c r="J391" s="180"/>
      <c r="K391" s="180"/>
      <c r="L391" s="178">
        <f t="shared" si="18"/>
        <v>0</v>
      </c>
      <c r="M391" s="238">
        <f t="shared" si="19"/>
        <v>0</v>
      </c>
      <c r="N391" s="239" t="s">
        <v>149</v>
      </c>
    </row>
    <row r="392" ht="28.5" customHeight="1" spans="1:14">
      <c r="A392" s="38">
        <v>387</v>
      </c>
      <c r="B392" s="127"/>
      <c r="C392" s="170"/>
      <c r="D392" s="170"/>
      <c r="E392" s="170"/>
      <c r="F392" s="170"/>
      <c r="G392" s="226"/>
      <c r="H392" s="227"/>
      <c r="I392" s="227"/>
      <c r="J392" s="180"/>
      <c r="K392" s="180"/>
      <c r="L392" s="178">
        <f t="shared" si="18"/>
        <v>0</v>
      </c>
      <c r="M392" s="238">
        <f t="shared" si="19"/>
        <v>0</v>
      </c>
      <c r="N392" s="239" t="s">
        <v>149</v>
      </c>
    </row>
    <row r="393" ht="28.5" customHeight="1" spans="1:14">
      <c r="A393" s="38">
        <v>388</v>
      </c>
      <c r="B393" s="127"/>
      <c r="C393" s="170"/>
      <c r="D393" s="170"/>
      <c r="E393" s="170"/>
      <c r="F393" s="170"/>
      <c r="G393" s="226"/>
      <c r="H393" s="227"/>
      <c r="I393" s="227"/>
      <c r="J393" s="180"/>
      <c r="K393" s="180"/>
      <c r="L393" s="178">
        <f t="shared" si="18"/>
        <v>0</v>
      </c>
      <c r="M393" s="238">
        <f t="shared" si="19"/>
        <v>0</v>
      </c>
      <c r="N393" s="239" t="s">
        <v>149</v>
      </c>
    </row>
    <row r="394" ht="28.5" customHeight="1" spans="1:14">
      <c r="A394" s="38">
        <v>389</v>
      </c>
      <c r="B394" s="127"/>
      <c r="C394" s="170"/>
      <c r="D394" s="170"/>
      <c r="E394" s="170"/>
      <c r="F394" s="170"/>
      <c r="G394" s="226"/>
      <c r="H394" s="227"/>
      <c r="I394" s="227"/>
      <c r="J394" s="180"/>
      <c r="K394" s="180"/>
      <c r="L394" s="178">
        <f t="shared" si="18"/>
        <v>0</v>
      </c>
      <c r="M394" s="238">
        <f t="shared" si="19"/>
        <v>0</v>
      </c>
      <c r="N394" s="239" t="s">
        <v>149</v>
      </c>
    </row>
    <row r="395" ht="28.5" customHeight="1" spans="1:14">
      <c r="A395" s="38">
        <v>390</v>
      </c>
      <c r="B395" s="127"/>
      <c r="C395" s="170"/>
      <c r="D395" s="170"/>
      <c r="E395" s="170"/>
      <c r="F395" s="170"/>
      <c r="G395" s="226"/>
      <c r="H395" s="227"/>
      <c r="I395" s="227"/>
      <c r="J395" s="180"/>
      <c r="K395" s="180"/>
      <c r="L395" s="178">
        <f t="shared" si="18"/>
        <v>0</v>
      </c>
      <c r="M395" s="238">
        <f t="shared" si="19"/>
        <v>0</v>
      </c>
      <c r="N395" s="239" t="s">
        <v>149</v>
      </c>
    </row>
    <row r="396" ht="28.5" customHeight="1" spans="1:14">
      <c r="A396" s="38">
        <v>391</v>
      </c>
      <c r="B396" s="127"/>
      <c r="C396" s="170"/>
      <c r="D396" s="170"/>
      <c r="E396" s="170"/>
      <c r="F396" s="170"/>
      <c r="G396" s="226"/>
      <c r="H396" s="227"/>
      <c r="I396" s="227"/>
      <c r="J396" s="180"/>
      <c r="K396" s="180"/>
      <c r="L396" s="178">
        <f t="shared" si="18"/>
        <v>0</v>
      </c>
      <c r="M396" s="238">
        <f t="shared" si="19"/>
        <v>0</v>
      </c>
      <c r="N396" s="239" t="s">
        <v>149</v>
      </c>
    </row>
    <row r="397" ht="28.5" customHeight="1" spans="1:14">
      <c r="A397" s="38">
        <v>392</v>
      </c>
      <c r="B397" s="127"/>
      <c r="C397" s="170"/>
      <c r="D397" s="170"/>
      <c r="E397" s="170"/>
      <c r="F397" s="170"/>
      <c r="G397" s="226"/>
      <c r="H397" s="227"/>
      <c r="I397" s="227"/>
      <c r="J397" s="180"/>
      <c r="K397" s="180"/>
      <c r="L397" s="178">
        <f t="shared" si="18"/>
        <v>0</v>
      </c>
      <c r="M397" s="238">
        <f t="shared" si="19"/>
        <v>0</v>
      </c>
      <c r="N397" s="239" t="s">
        <v>149</v>
      </c>
    </row>
    <row r="398" ht="28.5" customHeight="1" spans="1:14">
      <c r="A398" s="38">
        <v>393</v>
      </c>
      <c r="B398" s="127"/>
      <c r="C398" s="170"/>
      <c r="D398" s="170"/>
      <c r="E398" s="170"/>
      <c r="F398" s="170"/>
      <c r="G398" s="226"/>
      <c r="H398" s="227"/>
      <c r="I398" s="227"/>
      <c r="J398" s="180"/>
      <c r="K398" s="180"/>
      <c r="L398" s="178">
        <f t="shared" si="18"/>
        <v>0</v>
      </c>
      <c r="M398" s="238">
        <f t="shared" si="19"/>
        <v>0</v>
      </c>
      <c r="N398" s="239" t="s">
        <v>149</v>
      </c>
    </row>
    <row r="399" ht="28.5" customHeight="1" spans="1:14">
      <c r="A399" s="38">
        <v>394</v>
      </c>
      <c r="B399" s="127"/>
      <c r="C399" s="170"/>
      <c r="D399" s="170"/>
      <c r="E399" s="170"/>
      <c r="F399" s="170"/>
      <c r="G399" s="226"/>
      <c r="H399" s="227"/>
      <c r="I399" s="227"/>
      <c r="J399" s="180"/>
      <c r="K399" s="180"/>
      <c r="L399" s="178">
        <f t="shared" si="18"/>
        <v>0</v>
      </c>
      <c r="M399" s="238">
        <f t="shared" si="19"/>
        <v>0</v>
      </c>
      <c r="N399" s="239" t="s">
        <v>149</v>
      </c>
    </row>
    <row r="400" ht="28.5" customHeight="1" spans="1:14">
      <c r="A400" s="38">
        <v>395</v>
      </c>
      <c r="B400" s="127"/>
      <c r="C400" s="170"/>
      <c r="D400" s="170"/>
      <c r="E400" s="170"/>
      <c r="F400" s="170"/>
      <c r="G400" s="226"/>
      <c r="H400" s="227"/>
      <c r="I400" s="227"/>
      <c r="J400" s="180"/>
      <c r="K400" s="180"/>
      <c r="L400" s="178">
        <f t="shared" si="18"/>
        <v>0</v>
      </c>
      <c r="M400" s="238">
        <f t="shared" si="19"/>
        <v>0</v>
      </c>
      <c r="N400" s="239" t="s">
        <v>149</v>
      </c>
    </row>
    <row r="401" ht="28.5" customHeight="1" spans="1:14">
      <c r="A401" s="38">
        <v>396</v>
      </c>
      <c r="B401" s="127"/>
      <c r="C401" s="170"/>
      <c r="D401" s="170"/>
      <c r="E401" s="170"/>
      <c r="F401" s="170"/>
      <c r="G401" s="226"/>
      <c r="H401" s="227"/>
      <c r="I401" s="227"/>
      <c r="J401" s="180"/>
      <c r="K401" s="180"/>
      <c r="L401" s="178">
        <f t="shared" si="18"/>
        <v>0</v>
      </c>
      <c r="M401" s="238">
        <f t="shared" si="19"/>
        <v>0</v>
      </c>
      <c r="N401" s="239" t="s">
        <v>149</v>
      </c>
    </row>
    <row r="402" ht="28.5" customHeight="1" spans="1:14">
      <c r="A402" s="38">
        <v>397</v>
      </c>
      <c r="B402" s="127"/>
      <c r="C402" s="170"/>
      <c r="D402" s="170"/>
      <c r="E402" s="170"/>
      <c r="F402" s="170"/>
      <c r="G402" s="226"/>
      <c r="H402" s="227"/>
      <c r="I402" s="227"/>
      <c r="J402" s="180"/>
      <c r="K402" s="180"/>
      <c r="L402" s="178">
        <f t="shared" si="18"/>
        <v>0</v>
      </c>
      <c r="M402" s="238">
        <f t="shared" si="19"/>
        <v>0</v>
      </c>
      <c r="N402" s="239" t="s">
        <v>149</v>
      </c>
    </row>
    <row r="403" ht="28.5" customHeight="1" spans="1:14">
      <c r="A403" s="38">
        <v>398</v>
      </c>
      <c r="B403" s="127"/>
      <c r="C403" s="170"/>
      <c r="D403" s="170"/>
      <c r="E403" s="170"/>
      <c r="F403" s="170"/>
      <c r="G403" s="226"/>
      <c r="H403" s="227"/>
      <c r="I403" s="227"/>
      <c r="J403" s="180"/>
      <c r="K403" s="180"/>
      <c r="L403" s="178">
        <f t="shared" si="18"/>
        <v>0</v>
      </c>
      <c r="M403" s="238">
        <f t="shared" si="19"/>
        <v>0</v>
      </c>
      <c r="N403" s="239" t="s">
        <v>149</v>
      </c>
    </row>
    <row r="404" ht="28.5" customHeight="1" spans="1:14">
      <c r="A404" s="38">
        <v>399</v>
      </c>
      <c r="B404" s="127"/>
      <c r="C404" s="170"/>
      <c r="D404" s="170"/>
      <c r="E404" s="170"/>
      <c r="F404" s="170"/>
      <c r="G404" s="226"/>
      <c r="H404" s="227"/>
      <c r="I404" s="227"/>
      <c r="J404" s="180"/>
      <c r="K404" s="180"/>
      <c r="L404" s="178">
        <f t="shared" si="18"/>
        <v>0</v>
      </c>
      <c r="M404" s="238">
        <f t="shared" si="19"/>
        <v>0</v>
      </c>
      <c r="N404" s="239" t="s">
        <v>149</v>
      </c>
    </row>
    <row r="405" ht="28.5" customHeight="1" spans="1:14">
      <c r="A405" s="38">
        <v>400</v>
      </c>
      <c r="B405" s="127"/>
      <c r="C405" s="170"/>
      <c r="D405" s="170"/>
      <c r="E405" s="170"/>
      <c r="F405" s="170"/>
      <c r="G405" s="226"/>
      <c r="H405" s="227"/>
      <c r="I405" s="227"/>
      <c r="J405" s="180"/>
      <c r="K405" s="180"/>
      <c r="L405" s="178">
        <f t="shared" si="18"/>
        <v>0</v>
      </c>
      <c r="M405" s="238">
        <f t="shared" si="19"/>
        <v>0</v>
      </c>
      <c r="N405" s="239" t="s">
        <v>149</v>
      </c>
    </row>
    <row r="406" ht="28.5" customHeight="1" spans="1:14">
      <c r="A406" s="38">
        <v>401</v>
      </c>
      <c r="B406" s="127"/>
      <c r="C406" s="170"/>
      <c r="D406" s="170"/>
      <c r="E406" s="170"/>
      <c r="F406" s="170"/>
      <c r="G406" s="226"/>
      <c r="H406" s="227"/>
      <c r="I406" s="227"/>
      <c r="J406" s="180"/>
      <c r="K406" s="180"/>
      <c r="L406" s="178">
        <f t="shared" si="18"/>
        <v>0</v>
      </c>
      <c r="M406" s="238">
        <f t="shared" si="19"/>
        <v>0</v>
      </c>
      <c r="N406" s="239" t="s">
        <v>149</v>
      </c>
    </row>
    <row r="407" ht="28.5" customHeight="1" spans="1:14">
      <c r="A407" s="38">
        <v>402</v>
      </c>
      <c r="B407" s="127"/>
      <c r="C407" s="170"/>
      <c r="D407" s="170"/>
      <c r="E407" s="170"/>
      <c r="F407" s="170"/>
      <c r="G407" s="226"/>
      <c r="H407" s="227"/>
      <c r="I407" s="227"/>
      <c r="J407" s="180"/>
      <c r="K407" s="180"/>
      <c r="L407" s="178">
        <f t="shared" si="18"/>
        <v>0</v>
      </c>
      <c r="M407" s="238">
        <f t="shared" si="19"/>
        <v>0</v>
      </c>
      <c r="N407" s="239" t="s">
        <v>149</v>
      </c>
    </row>
    <row r="408" ht="28.5" customHeight="1" spans="1:14">
      <c r="A408" s="38">
        <v>403</v>
      </c>
      <c r="B408" s="127"/>
      <c r="C408" s="170"/>
      <c r="D408" s="170"/>
      <c r="E408" s="170"/>
      <c r="F408" s="170"/>
      <c r="G408" s="226"/>
      <c r="H408" s="227"/>
      <c r="I408" s="227"/>
      <c r="J408" s="180"/>
      <c r="K408" s="180"/>
      <c r="L408" s="178">
        <f t="shared" si="18"/>
        <v>0</v>
      </c>
      <c r="M408" s="238">
        <f t="shared" si="19"/>
        <v>0</v>
      </c>
      <c r="N408" s="239" t="s">
        <v>149</v>
      </c>
    </row>
    <row r="409" ht="28.5" customHeight="1" spans="1:14">
      <c r="A409" s="38">
        <v>404</v>
      </c>
      <c r="B409" s="127"/>
      <c r="C409" s="170"/>
      <c r="D409" s="170"/>
      <c r="E409" s="170"/>
      <c r="F409" s="170"/>
      <c r="G409" s="226"/>
      <c r="H409" s="227"/>
      <c r="I409" s="227"/>
      <c r="J409" s="180"/>
      <c r="K409" s="180"/>
      <c r="L409" s="178">
        <f t="shared" si="18"/>
        <v>0</v>
      </c>
      <c r="M409" s="238">
        <f t="shared" si="19"/>
        <v>0</v>
      </c>
      <c r="N409" s="239" t="s">
        <v>149</v>
      </c>
    </row>
    <row r="410" ht="28.5" customHeight="1" spans="1:14">
      <c r="A410" s="38">
        <v>405</v>
      </c>
      <c r="B410" s="127"/>
      <c r="C410" s="170"/>
      <c r="D410" s="170"/>
      <c r="E410" s="170"/>
      <c r="F410" s="170"/>
      <c r="G410" s="226"/>
      <c r="H410" s="227"/>
      <c r="I410" s="227"/>
      <c r="J410" s="180"/>
      <c r="K410" s="180"/>
      <c r="L410" s="178">
        <f t="shared" si="18"/>
        <v>0</v>
      </c>
      <c r="M410" s="238">
        <f t="shared" si="19"/>
        <v>0</v>
      </c>
      <c r="N410" s="239" t="s">
        <v>149</v>
      </c>
    </row>
    <row r="411" ht="28.5" customHeight="1" spans="1:14">
      <c r="A411" s="38">
        <v>406</v>
      </c>
      <c r="B411" s="127"/>
      <c r="C411" s="170"/>
      <c r="D411" s="170"/>
      <c r="E411" s="170"/>
      <c r="F411" s="170"/>
      <c r="G411" s="226"/>
      <c r="H411" s="227"/>
      <c r="I411" s="227"/>
      <c r="J411" s="180"/>
      <c r="K411" s="180"/>
      <c r="L411" s="178">
        <f t="shared" ref="L411:L474" si="20">IFERROR(E411*K411,"")</f>
        <v>0</v>
      </c>
      <c r="M411" s="238">
        <f t="shared" ref="M411:M474" si="21">E411*G411</f>
        <v>0</v>
      </c>
      <c r="N411" s="239" t="s">
        <v>149</v>
      </c>
    </row>
    <row r="412" ht="28.5" customHeight="1" spans="1:14">
      <c r="A412" s="38">
        <v>407</v>
      </c>
      <c r="B412" s="127"/>
      <c r="C412" s="170"/>
      <c r="D412" s="170"/>
      <c r="E412" s="170"/>
      <c r="F412" s="170"/>
      <c r="G412" s="226"/>
      <c r="H412" s="227"/>
      <c r="I412" s="227"/>
      <c r="J412" s="180"/>
      <c r="K412" s="180"/>
      <c r="L412" s="178">
        <f t="shared" si="20"/>
        <v>0</v>
      </c>
      <c r="M412" s="238">
        <f t="shared" si="21"/>
        <v>0</v>
      </c>
      <c r="N412" s="239" t="s">
        <v>149</v>
      </c>
    </row>
    <row r="413" ht="28.5" customHeight="1" spans="1:14">
      <c r="A413" s="38">
        <v>408</v>
      </c>
      <c r="B413" s="127"/>
      <c r="C413" s="170"/>
      <c r="D413" s="170"/>
      <c r="E413" s="170"/>
      <c r="F413" s="170"/>
      <c r="G413" s="226"/>
      <c r="H413" s="227"/>
      <c r="I413" s="227"/>
      <c r="J413" s="180"/>
      <c r="K413" s="180"/>
      <c r="L413" s="178">
        <f t="shared" si="20"/>
        <v>0</v>
      </c>
      <c r="M413" s="238">
        <f t="shared" si="21"/>
        <v>0</v>
      </c>
      <c r="N413" s="239" t="s">
        <v>149</v>
      </c>
    </row>
    <row r="414" ht="28.5" customHeight="1" spans="1:14">
      <c r="A414" s="38">
        <v>409</v>
      </c>
      <c r="B414" s="127"/>
      <c r="C414" s="170"/>
      <c r="D414" s="170"/>
      <c r="E414" s="170"/>
      <c r="F414" s="170"/>
      <c r="G414" s="226"/>
      <c r="H414" s="227"/>
      <c r="I414" s="227"/>
      <c r="J414" s="180"/>
      <c r="K414" s="180"/>
      <c r="L414" s="178">
        <f t="shared" si="20"/>
        <v>0</v>
      </c>
      <c r="M414" s="238">
        <f t="shared" si="21"/>
        <v>0</v>
      </c>
      <c r="N414" s="239" t="s">
        <v>149</v>
      </c>
    </row>
    <row r="415" ht="28.5" customHeight="1" spans="1:14">
      <c r="A415" s="38">
        <v>410</v>
      </c>
      <c r="B415" s="127"/>
      <c r="C415" s="170"/>
      <c r="D415" s="170"/>
      <c r="E415" s="170"/>
      <c r="F415" s="170"/>
      <c r="G415" s="226"/>
      <c r="H415" s="227"/>
      <c r="I415" s="227"/>
      <c r="J415" s="180"/>
      <c r="K415" s="180"/>
      <c r="L415" s="178">
        <f t="shared" si="20"/>
        <v>0</v>
      </c>
      <c r="M415" s="238">
        <f t="shared" si="21"/>
        <v>0</v>
      </c>
      <c r="N415" s="239" t="s">
        <v>149</v>
      </c>
    </row>
    <row r="416" ht="28.5" customHeight="1" spans="1:14">
      <c r="A416" s="38">
        <v>411</v>
      </c>
      <c r="B416" s="127"/>
      <c r="C416" s="170"/>
      <c r="D416" s="170"/>
      <c r="E416" s="170"/>
      <c r="F416" s="170"/>
      <c r="G416" s="226"/>
      <c r="H416" s="227"/>
      <c r="I416" s="227"/>
      <c r="J416" s="180"/>
      <c r="K416" s="180"/>
      <c r="L416" s="178">
        <f t="shared" si="20"/>
        <v>0</v>
      </c>
      <c r="M416" s="238">
        <f t="shared" si="21"/>
        <v>0</v>
      </c>
      <c r="N416" s="239" t="s">
        <v>149</v>
      </c>
    </row>
    <row r="417" ht="28.5" customHeight="1" spans="1:14">
      <c r="A417" s="38">
        <v>412</v>
      </c>
      <c r="B417" s="127"/>
      <c r="C417" s="170"/>
      <c r="D417" s="170"/>
      <c r="E417" s="170"/>
      <c r="F417" s="170"/>
      <c r="G417" s="226"/>
      <c r="H417" s="227"/>
      <c r="I417" s="227"/>
      <c r="J417" s="180"/>
      <c r="K417" s="180"/>
      <c r="L417" s="178">
        <f t="shared" si="20"/>
        <v>0</v>
      </c>
      <c r="M417" s="238">
        <f t="shared" si="21"/>
        <v>0</v>
      </c>
      <c r="N417" s="239" t="s">
        <v>149</v>
      </c>
    </row>
    <row r="418" ht="28.5" customHeight="1" spans="1:14">
      <c r="A418" s="38">
        <v>413</v>
      </c>
      <c r="B418" s="127"/>
      <c r="C418" s="170"/>
      <c r="D418" s="170"/>
      <c r="E418" s="170"/>
      <c r="F418" s="170"/>
      <c r="G418" s="226"/>
      <c r="H418" s="227"/>
      <c r="I418" s="227"/>
      <c r="J418" s="180"/>
      <c r="K418" s="180"/>
      <c r="L418" s="178">
        <f t="shared" si="20"/>
        <v>0</v>
      </c>
      <c r="M418" s="238">
        <f t="shared" si="21"/>
        <v>0</v>
      </c>
      <c r="N418" s="239" t="s">
        <v>149</v>
      </c>
    </row>
    <row r="419" ht="28.5" customHeight="1" spans="1:14">
      <c r="A419" s="38">
        <v>414</v>
      </c>
      <c r="B419" s="127"/>
      <c r="C419" s="170"/>
      <c r="D419" s="170"/>
      <c r="E419" s="170"/>
      <c r="F419" s="170"/>
      <c r="G419" s="226"/>
      <c r="H419" s="227"/>
      <c r="I419" s="227"/>
      <c r="J419" s="180"/>
      <c r="K419" s="180"/>
      <c r="L419" s="178">
        <f t="shared" si="20"/>
        <v>0</v>
      </c>
      <c r="M419" s="238">
        <f t="shared" si="21"/>
        <v>0</v>
      </c>
      <c r="N419" s="239" t="s">
        <v>149</v>
      </c>
    </row>
    <row r="420" ht="28.5" customHeight="1" spans="1:14">
      <c r="A420" s="38">
        <v>415</v>
      </c>
      <c r="B420" s="127"/>
      <c r="C420" s="170"/>
      <c r="D420" s="170"/>
      <c r="E420" s="170"/>
      <c r="F420" s="170"/>
      <c r="G420" s="226"/>
      <c r="H420" s="227"/>
      <c r="I420" s="227"/>
      <c r="J420" s="180"/>
      <c r="K420" s="180"/>
      <c r="L420" s="178">
        <f t="shared" si="20"/>
        <v>0</v>
      </c>
      <c r="M420" s="238">
        <f t="shared" si="21"/>
        <v>0</v>
      </c>
      <c r="N420" s="239" t="s">
        <v>149</v>
      </c>
    </row>
    <row r="421" ht="28.5" customHeight="1" spans="1:14">
      <c r="A421" s="38">
        <v>416</v>
      </c>
      <c r="B421" s="127"/>
      <c r="C421" s="170"/>
      <c r="D421" s="170"/>
      <c r="E421" s="170"/>
      <c r="F421" s="170"/>
      <c r="G421" s="226"/>
      <c r="H421" s="227"/>
      <c r="I421" s="227"/>
      <c r="J421" s="180"/>
      <c r="K421" s="180"/>
      <c r="L421" s="178">
        <f t="shared" si="20"/>
        <v>0</v>
      </c>
      <c r="M421" s="238">
        <f t="shared" si="21"/>
        <v>0</v>
      </c>
      <c r="N421" s="239" t="s">
        <v>149</v>
      </c>
    </row>
    <row r="422" ht="28.5" customHeight="1" spans="1:14">
      <c r="A422" s="38">
        <v>417</v>
      </c>
      <c r="B422" s="127"/>
      <c r="C422" s="170"/>
      <c r="D422" s="170"/>
      <c r="E422" s="170"/>
      <c r="F422" s="170"/>
      <c r="G422" s="226"/>
      <c r="H422" s="227"/>
      <c r="I422" s="227"/>
      <c r="J422" s="180"/>
      <c r="K422" s="180"/>
      <c r="L422" s="178">
        <f t="shared" si="20"/>
        <v>0</v>
      </c>
      <c r="M422" s="238">
        <f t="shared" si="21"/>
        <v>0</v>
      </c>
      <c r="N422" s="239" t="s">
        <v>149</v>
      </c>
    </row>
    <row r="423" ht="28.5" customHeight="1" spans="1:14">
      <c r="A423" s="38">
        <v>418</v>
      </c>
      <c r="B423" s="127"/>
      <c r="C423" s="170"/>
      <c r="D423" s="170"/>
      <c r="E423" s="170"/>
      <c r="F423" s="170"/>
      <c r="G423" s="226"/>
      <c r="H423" s="227"/>
      <c r="I423" s="227"/>
      <c r="J423" s="180"/>
      <c r="K423" s="180"/>
      <c r="L423" s="178">
        <f t="shared" si="20"/>
        <v>0</v>
      </c>
      <c r="M423" s="238">
        <f t="shared" si="21"/>
        <v>0</v>
      </c>
      <c r="N423" s="239" t="s">
        <v>149</v>
      </c>
    </row>
    <row r="424" ht="28.5" customHeight="1" spans="1:14">
      <c r="A424" s="38">
        <v>419</v>
      </c>
      <c r="B424" s="127"/>
      <c r="C424" s="170"/>
      <c r="D424" s="170"/>
      <c r="E424" s="170"/>
      <c r="F424" s="170"/>
      <c r="G424" s="226"/>
      <c r="H424" s="227"/>
      <c r="I424" s="227"/>
      <c r="J424" s="180"/>
      <c r="K424" s="180"/>
      <c r="L424" s="178">
        <f t="shared" si="20"/>
        <v>0</v>
      </c>
      <c r="M424" s="238">
        <f t="shared" si="21"/>
        <v>0</v>
      </c>
      <c r="N424" s="239" t="s">
        <v>149</v>
      </c>
    </row>
    <row r="425" ht="28.5" customHeight="1" spans="1:14">
      <c r="A425" s="38">
        <v>420</v>
      </c>
      <c r="B425" s="127"/>
      <c r="C425" s="170"/>
      <c r="D425" s="170"/>
      <c r="E425" s="170"/>
      <c r="F425" s="170"/>
      <c r="G425" s="226"/>
      <c r="H425" s="227"/>
      <c r="I425" s="227"/>
      <c r="J425" s="180"/>
      <c r="K425" s="180"/>
      <c r="L425" s="178">
        <f t="shared" si="20"/>
        <v>0</v>
      </c>
      <c r="M425" s="238">
        <f t="shared" si="21"/>
        <v>0</v>
      </c>
      <c r="N425" s="239" t="s">
        <v>149</v>
      </c>
    </row>
    <row r="426" ht="28.5" customHeight="1" spans="1:14">
      <c r="A426" s="38">
        <v>421</v>
      </c>
      <c r="B426" s="127"/>
      <c r="C426" s="170"/>
      <c r="D426" s="170"/>
      <c r="E426" s="170"/>
      <c r="F426" s="170"/>
      <c r="G426" s="226"/>
      <c r="H426" s="227"/>
      <c r="I426" s="227"/>
      <c r="J426" s="180"/>
      <c r="K426" s="180"/>
      <c r="L426" s="178">
        <f t="shared" si="20"/>
        <v>0</v>
      </c>
      <c r="M426" s="238">
        <f t="shared" si="21"/>
        <v>0</v>
      </c>
      <c r="N426" s="239" t="s">
        <v>149</v>
      </c>
    </row>
    <row r="427" ht="28.5" customHeight="1" spans="1:14">
      <c r="A427" s="38">
        <v>422</v>
      </c>
      <c r="B427" s="127"/>
      <c r="C427" s="170"/>
      <c r="D427" s="170"/>
      <c r="E427" s="170"/>
      <c r="F427" s="170"/>
      <c r="G427" s="226"/>
      <c r="H427" s="227"/>
      <c r="I427" s="227"/>
      <c r="J427" s="180"/>
      <c r="K427" s="180"/>
      <c r="L427" s="178">
        <f t="shared" si="20"/>
        <v>0</v>
      </c>
      <c r="M427" s="238">
        <f t="shared" si="21"/>
        <v>0</v>
      </c>
      <c r="N427" s="239" t="s">
        <v>149</v>
      </c>
    </row>
    <row r="428" ht="28.5" customHeight="1" spans="1:14">
      <c r="A428" s="38">
        <v>423</v>
      </c>
      <c r="B428" s="127"/>
      <c r="C428" s="170"/>
      <c r="D428" s="170"/>
      <c r="E428" s="170"/>
      <c r="F428" s="170"/>
      <c r="G428" s="226"/>
      <c r="H428" s="227"/>
      <c r="I428" s="227"/>
      <c r="J428" s="180"/>
      <c r="K428" s="180"/>
      <c r="L428" s="178">
        <f t="shared" si="20"/>
        <v>0</v>
      </c>
      <c r="M428" s="238">
        <f t="shared" si="21"/>
        <v>0</v>
      </c>
      <c r="N428" s="239" t="s">
        <v>149</v>
      </c>
    </row>
    <row r="429" ht="28.5" customHeight="1" spans="1:14">
      <c r="A429" s="38">
        <v>424</v>
      </c>
      <c r="B429" s="127"/>
      <c r="C429" s="170"/>
      <c r="D429" s="170"/>
      <c r="E429" s="170"/>
      <c r="F429" s="170"/>
      <c r="G429" s="226"/>
      <c r="H429" s="227"/>
      <c r="I429" s="227"/>
      <c r="J429" s="180"/>
      <c r="K429" s="180"/>
      <c r="L429" s="178">
        <f t="shared" si="20"/>
        <v>0</v>
      </c>
      <c r="M429" s="238">
        <f t="shared" si="21"/>
        <v>0</v>
      </c>
      <c r="N429" s="239" t="s">
        <v>149</v>
      </c>
    </row>
    <row r="430" ht="28.5" customHeight="1" spans="1:14">
      <c r="A430" s="38">
        <v>425</v>
      </c>
      <c r="B430" s="127"/>
      <c r="C430" s="170"/>
      <c r="D430" s="170"/>
      <c r="E430" s="170"/>
      <c r="F430" s="170"/>
      <c r="G430" s="226"/>
      <c r="H430" s="227"/>
      <c r="I430" s="227"/>
      <c r="J430" s="180"/>
      <c r="K430" s="180"/>
      <c r="L430" s="178">
        <f t="shared" si="20"/>
        <v>0</v>
      </c>
      <c r="M430" s="238">
        <f t="shared" si="21"/>
        <v>0</v>
      </c>
      <c r="N430" s="239" t="s">
        <v>149</v>
      </c>
    </row>
    <row r="431" ht="28.5" customHeight="1" spans="1:14">
      <c r="A431" s="38">
        <v>426</v>
      </c>
      <c r="B431" s="127"/>
      <c r="C431" s="170"/>
      <c r="D431" s="170"/>
      <c r="E431" s="170"/>
      <c r="F431" s="170"/>
      <c r="G431" s="226"/>
      <c r="H431" s="227"/>
      <c r="I431" s="227"/>
      <c r="J431" s="180"/>
      <c r="K431" s="180"/>
      <c r="L431" s="178">
        <f t="shared" si="20"/>
        <v>0</v>
      </c>
      <c r="M431" s="238">
        <f t="shared" si="21"/>
        <v>0</v>
      </c>
      <c r="N431" s="239" t="s">
        <v>149</v>
      </c>
    </row>
    <row r="432" ht="28.5" customHeight="1" spans="1:14">
      <c r="A432" s="38">
        <v>427</v>
      </c>
      <c r="B432" s="127"/>
      <c r="C432" s="170"/>
      <c r="D432" s="170"/>
      <c r="E432" s="170"/>
      <c r="F432" s="170"/>
      <c r="G432" s="226"/>
      <c r="H432" s="227"/>
      <c r="I432" s="227"/>
      <c r="J432" s="180"/>
      <c r="K432" s="180"/>
      <c r="L432" s="178">
        <f t="shared" si="20"/>
        <v>0</v>
      </c>
      <c r="M432" s="238">
        <f t="shared" si="21"/>
        <v>0</v>
      </c>
      <c r="N432" s="239" t="s">
        <v>149</v>
      </c>
    </row>
    <row r="433" ht="28.5" customHeight="1" spans="1:14">
      <c r="A433" s="38">
        <v>428</v>
      </c>
      <c r="B433" s="127"/>
      <c r="C433" s="170"/>
      <c r="D433" s="170"/>
      <c r="E433" s="170"/>
      <c r="F433" s="170"/>
      <c r="G433" s="226"/>
      <c r="H433" s="227"/>
      <c r="I433" s="227"/>
      <c r="J433" s="180"/>
      <c r="K433" s="180"/>
      <c r="L433" s="178">
        <f t="shared" si="20"/>
        <v>0</v>
      </c>
      <c r="M433" s="238">
        <f t="shared" si="21"/>
        <v>0</v>
      </c>
      <c r="N433" s="239" t="s">
        <v>149</v>
      </c>
    </row>
    <row r="434" ht="28.5" customHeight="1" spans="1:14">
      <c r="A434" s="38">
        <v>429</v>
      </c>
      <c r="B434" s="127"/>
      <c r="C434" s="170"/>
      <c r="D434" s="170"/>
      <c r="E434" s="170"/>
      <c r="F434" s="170"/>
      <c r="G434" s="226"/>
      <c r="H434" s="227"/>
      <c r="I434" s="227"/>
      <c r="J434" s="180"/>
      <c r="K434" s="180"/>
      <c r="L434" s="178">
        <f t="shared" si="20"/>
        <v>0</v>
      </c>
      <c r="M434" s="238">
        <f t="shared" si="21"/>
        <v>0</v>
      </c>
      <c r="N434" s="239" t="s">
        <v>149</v>
      </c>
    </row>
    <row r="435" ht="28.5" customHeight="1" spans="1:14">
      <c r="A435" s="38">
        <v>430</v>
      </c>
      <c r="B435" s="127"/>
      <c r="C435" s="170"/>
      <c r="D435" s="170"/>
      <c r="E435" s="170"/>
      <c r="F435" s="170"/>
      <c r="G435" s="226"/>
      <c r="H435" s="227"/>
      <c r="I435" s="227"/>
      <c r="J435" s="180"/>
      <c r="K435" s="180"/>
      <c r="L435" s="178">
        <f t="shared" si="20"/>
        <v>0</v>
      </c>
      <c r="M435" s="238">
        <f t="shared" si="21"/>
        <v>0</v>
      </c>
      <c r="N435" s="239" t="s">
        <v>149</v>
      </c>
    </row>
    <row r="436" ht="28.5" customHeight="1" spans="1:14">
      <c r="A436" s="38">
        <v>431</v>
      </c>
      <c r="B436" s="127"/>
      <c r="C436" s="170"/>
      <c r="D436" s="170"/>
      <c r="E436" s="170"/>
      <c r="F436" s="170"/>
      <c r="G436" s="226"/>
      <c r="H436" s="227"/>
      <c r="I436" s="227"/>
      <c r="J436" s="180"/>
      <c r="K436" s="180"/>
      <c r="L436" s="178">
        <f t="shared" si="20"/>
        <v>0</v>
      </c>
      <c r="M436" s="238">
        <f t="shared" si="21"/>
        <v>0</v>
      </c>
      <c r="N436" s="239" t="s">
        <v>149</v>
      </c>
    </row>
    <row r="437" ht="28.5" customHeight="1" spans="1:14">
      <c r="A437" s="38">
        <v>432</v>
      </c>
      <c r="B437" s="127"/>
      <c r="C437" s="170"/>
      <c r="D437" s="170"/>
      <c r="E437" s="170"/>
      <c r="F437" s="170"/>
      <c r="G437" s="226"/>
      <c r="H437" s="227"/>
      <c r="I437" s="227"/>
      <c r="J437" s="180"/>
      <c r="K437" s="180"/>
      <c r="L437" s="178">
        <f t="shared" si="20"/>
        <v>0</v>
      </c>
      <c r="M437" s="238">
        <f t="shared" si="21"/>
        <v>0</v>
      </c>
      <c r="N437" s="239" t="s">
        <v>149</v>
      </c>
    </row>
    <row r="438" ht="28.5" customHeight="1" spans="1:14">
      <c r="A438" s="38">
        <v>433</v>
      </c>
      <c r="B438" s="127"/>
      <c r="C438" s="170"/>
      <c r="D438" s="170"/>
      <c r="E438" s="170"/>
      <c r="F438" s="170"/>
      <c r="G438" s="226"/>
      <c r="H438" s="227"/>
      <c r="I438" s="227"/>
      <c r="J438" s="180"/>
      <c r="K438" s="180"/>
      <c r="L438" s="178">
        <f t="shared" si="20"/>
        <v>0</v>
      </c>
      <c r="M438" s="238">
        <f t="shared" si="21"/>
        <v>0</v>
      </c>
      <c r="N438" s="239" t="s">
        <v>149</v>
      </c>
    </row>
    <row r="439" ht="28.5" customHeight="1" spans="1:14">
      <c r="A439" s="38">
        <v>434</v>
      </c>
      <c r="B439" s="127"/>
      <c r="C439" s="170"/>
      <c r="D439" s="170"/>
      <c r="E439" s="170"/>
      <c r="F439" s="170"/>
      <c r="G439" s="226"/>
      <c r="H439" s="227"/>
      <c r="I439" s="227"/>
      <c r="J439" s="180"/>
      <c r="K439" s="180"/>
      <c r="L439" s="178">
        <f t="shared" si="20"/>
        <v>0</v>
      </c>
      <c r="M439" s="238">
        <f t="shared" si="21"/>
        <v>0</v>
      </c>
      <c r="N439" s="239" t="s">
        <v>149</v>
      </c>
    </row>
    <row r="440" ht="28.5" customHeight="1" spans="1:14">
      <c r="A440" s="38">
        <v>435</v>
      </c>
      <c r="B440" s="127"/>
      <c r="C440" s="170"/>
      <c r="D440" s="170"/>
      <c r="E440" s="170"/>
      <c r="F440" s="170"/>
      <c r="G440" s="226"/>
      <c r="H440" s="227"/>
      <c r="I440" s="227"/>
      <c r="J440" s="180"/>
      <c r="K440" s="180"/>
      <c r="L440" s="178">
        <f t="shared" si="20"/>
        <v>0</v>
      </c>
      <c r="M440" s="238">
        <f t="shared" si="21"/>
        <v>0</v>
      </c>
      <c r="N440" s="239" t="s">
        <v>149</v>
      </c>
    </row>
    <row r="441" ht="28.5" customHeight="1" spans="1:14">
      <c r="A441" s="38">
        <v>436</v>
      </c>
      <c r="B441" s="127"/>
      <c r="C441" s="170"/>
      <c r="D441" s="170"/>
      <c r="E441" s="170"/>
      <c r="F441" s="170"/>
      <c r="G441" s="226"/>
      <c r="H441" s="227"/>
      <c r="I441" s="227"/>
      <c r="J441" s="180"/>
      <c r="K441" s="180"/>
      <c r="L441" s="178">
        <f t="shared" si="20"/>
        <v>0</v>
      </c>
      <c r="M441" s="238">
        <f t="shared" si="21"/>
        <v>0</v>
      </c>
      <c r="N441" s="239" t="s">
        <v>149</v>
      </c>
    </row>
    <row r="442" ht="28.5" customHeight="1" spans="1:14">
      <c r="A442" s="38">
        <v>437</v>
      </c>
      <c r="B442" s="127"/>
      <c r="C442" s="170"/>
      <c r="D442" s="170"/>
      <c r="E442" s="170"/>
      <c r="F442" s="170"/>
      <c r="G442" s="226"/>
      <c r="H442" s="227"/>
      <c r="I442" s="227"/>
      <c r="J442" s="180"/>
      <c r="K442" s="180"/>
      <c r="L442" s="178">
        <f t="shared" si="20"/>
        <v>0</v>
      </c>
      <c r="M442" s="238">
        <f t="shared" si="21"/>
        <v>0</v>
      </c>
      <c r="N442" s="239" t="s">
        <v>149</v>
      </c>
    </row>
    <row r="443" ht="28.5" customHeight="1" spans="1:14">
      <c r="A443" s="38">
        <v>438</v>
      </c>
      <c r="B443" s="127"/>
      <c r="C443" s="170"/>
      <c r="D443" s="170"/>
      <c r="E443" s="170"/>
      <c r="F443" s="170"/>
      <c r="G443" s="226"/>
      <c r="H443" s="227"/>
      <c r="I443" s="227"/>
      <c r="J443" s="180"/>
      <c r="K443" s="180"/>
      <c r="L443" s="178">
        <f t="shared" si="20"/>
        <v>0</v>
      </c>
      <c r="M443" s="238">
        <f t="shared" si="21"/>
        <v>0</v>
      </c>
      <c r="N443" s="239" t="s">
        <v>149</v>
      </c>
    </row>
    <row r="444" ht="28.5" customHeight="1" spans="1:14">
      <c r="A444" s="38">
        <v>439</v>
      </c>
      <c r="B444" s="127"/>
      <c r="C444" s="170"/>
      <c r="D444" s="170"/>
      <c r="E444" s="170"/>
      <c r="F444" s="170"/>
      <c r="G444" s="226"/>
      <c r="H444" s="227"/>
      <c r="I444" s="227"/>
      <c r="J444" s="180"/>
      <c r="K444" s="180"/>
      <c r="L444" s="178">
        <f t="shared" si="20"/>
        <v>0</v>
      </c>
      <c r="M444" s="238">
        <f t="shared" si="21"/>
        <v>0</v>
      </c>
      <c r="N444" s="239" t="s">
        <v>149</v>
      </c>
    </row>
    <row r="445" ht="28.5" customHeight="1" spans="1:14">
      <c r="A445" s="38">
        <v>440</v>
      </c>
      <c r="B445" s="127"/>
      <c r="C445" s="170"/>
      <c r="D445" s="170"/>
      <c r="E445" s="170"/>
      <c r="F445" s="170"/>
      <c r="G445" s="226"/>
      <c r="H445" s="227"/>
      <c r="I445" s="227"/>
      <c r="J445" s="180"/>
      <c r="K445" s="180"/>
      <c r="L445" s="178">
        <f t="shared" si="20"/>
        <v>0</v>
      </c>
      <c r="M445" s="238">
        <f t="shared" si="21"/>
        <v>0</v>
      </c>
      <c r="N445" s="239" t="s">
        <v>149</v>
      </c>
    </row>
    <row r="446" ht="28.5" customHeight="1" spans="1:14">
      <c r="A446" s="38">
        <v>441</v>
      </c>
      <c r="B446" s="127"/>
      <c r="C446" s="170"/>
      <c r="D446" s="170"/>
      <c r="E446" s="170"/>
      <c r="F446" s="170"/>
      <c r="G446" s="226"/>
      <c r="H446" s="227"/>
      <c r="I446" s="227"/>
      <c r="J446" s="180"/>
      <c r="K446" s="180"/>
      <c r="L446" s="178">
        <f t="shared" si="20"/>
        <v>0</v>
      </c>
      <c r="M446" s="238">
        <f t="shared" si="21"/>
        <v>0</v>
      </c>
      <c r="N446" s="239" t="s">
        <v>149</v>
      </c>
    </row>
    <row r="447" ht="28.5" customHeight="1" spans="1:14">
      <c r="A447" s="38">
        <v>442</v>
      </c>
      <c r="B447" s="127"/>
      <c r="C447" s="170"/>
      <c r="D447" s="170"/>
      <c r="E447" s="170"/>
      <c r="F447" s="170"/>
      <c r="G447" s="226"/>
      <c r="H447" s="227"/>
      <c r="I447" s="227"/>
      <c r="J447" s="180"/>
      <c r="K447" s="180"/>
      <c r="L447" s="178">
        <f t="shared" si="20"/>
        <v>0</v>
      </c>
      <c r="M447" s="238">
        <f t="shared" si="21"/>
        <v>0</v>
      </c>
      <c r="N447" s="239" t="s">
        <v>149</v>
      </c>
    </row>
    <row r="448" ht="28.5" customHeight="1" spans="1:14">
      <c r="A448" s="38">
        <v>443</v>
      </c>
      <c r="B448" s="127"/>
      <c r="C448" s="170"/>
      <c r="D448" s="170"/>
      <c r="E448" s="170"/>
      <c r="F448" s="170"/>
      <c r="G448" s="226"/>
      <c r="H448" s="227"/>
      <c r="I448" s="227"/>
      <c r="J448" s="180"/>
      <c r="K448" s="180"/>
      <c r="L448" s="178">
        <f t="shared" si="20"/>
        <v>0</v>
      </c>
      <c r="M448" s="238">
        <f t="shared" si="21"/>
        <v>0</v>
      </c>
      <c r="N448" s="239" t="s">
        <v>149</v>
      </c>
    </row>
    <row r="449" ht="28.5" customHeight="1" spans="1:14">
      <c r="A449" s="38">
        <v>444</v>
      </c>
      <c r="B449" s="127"/>
      <c r="C449" s="170"/>
      <c r="D449" s="170"/>
      <c r="E449" s="170"/>
      <c r="F449" s="170"/>
      <c r="G449" s="226"/>
      <c r="H449" s="227"/>
      <c r="I449" s="227"/>
      <c r="J449" s="180"/>
      <c r="K449" s="180"/>
      <c r="L449" s="178">
        <f t="shared" si="20"/>
        <v>0</v>
      </c>
      <c r="M449" s="238">
        <f t="shared" si="21"/>
        <v>0</v>
      </c>
      <c r="N449" s="239" t="s">
        <v>149</v>
      </c>
    </row>
    <row r="450" ht="28.5" customHeight="1" spans="1:14">
      <c r="A450" s="38">
        <v>445</v>
      </c>
      <c r="B450" s="127"/>
      <c r="C450" s="170"/>
      <c r="D450" s="170"/>
      <c r="E450" s="170"/>
      <c r="F450" s="170"/>
      <c r="G450" s="226"/>
      <c r="H450" s="227"/>
      <c r="I450" s="227"/>
      <c r="J450" s="180"/>
      <c r="K450" s="180"/>
      <c r="L450" s="178">
        <f t="shared" si="20"/>
        <v>0</v>
      </c>
      <c r="M450" s="238">
        <f t="shared" si="21"/>
        <v>0</v>
      </c>
      <c r="N450" s="239" t="s">
        <v>149</v>
      </c>
    </row>
    <row r="451" ht="28.5" customHeight="1" spans="1:14">
      <c r="A451" s="38">
        <v>446</v>
      </c>
      <c r="B451" s="127"/>
      <c r="C451" s="170"/>
      <c r="D451" s="170"/>
      <c r="E451" s="170"/>
      <c r="F451" s="170"/>
      <c r="G451" s="226"/>
      <c r="H451" s="227"/>
      <c r="I451" s="227"/>
      <c r="J451" s="180"/>
      <c r="K451" s="180"/>
      <c r="L451" s="178">
        <f t="shared" si="20"/>
        <v>0</v>
      </c>
      <c r="M451" s="238">
        <f t="shared" si="21"/>
        <v>0</v>
      </c>
      <c r="N451" s="239" t="s">
        <v>149</v>
      </c>
    </row>
    <row r="452" ht="28.5" customHeight="1" spans="1:14">
      <c r="A452" s="38">
        <v>447</v>
      </c>
      <c r="B452" s="127"/>
      <c r="C452" s="170"/>
      <c r="D452" s="170"/>
      <c r="E452" s="170"/>
      <c r="F452" s="170"/>
      <c r="G452" s="226"/>
      <c r="H452" s="227"/>
      <c r="I452" s="227"/>
      <c r="J452" s="180"/>
      <c r="K452" s="180"/>
      <c r="L452" s="178">
        <f t="shared" si="20"/>
        <v>0</v>
      </c>
      <c r="M452" s="238">
        <f t="shared" si="21"/>
        <v>0</v>
      </c>
      <c r="N452" s="239" t="s">
        <v>149</v>
      </c>
    </row>
    <row r="453" ht="28.5" customHeight="1" spans="1:14">
      <c r="A453" s="38">
        <v>448</v>
      </c>
      <c r="B453" s="127"/>
      <c r="C453" s="170"/>
      <c r="D453" s="170"/>
      <c r="E453" s="170"/>
      <c r="F453" s="170"/>
      <c r="G453" s="226"/>
      <c r="H453" s="227"/>
      <c r="I453" s="227"/>
      <c r="J453" s="180"/>
      <c r="K453" s="180"/>
      <c r="L453" s="178">
        <f t="shared" si="20"/>
        <v>0</v>
      </c>
      <c r="M453" s="238">
        <f t="shared" si="21"/>
        <v>0</v>
      </c>
      <c r="N453" s="239" t="s">
        <v>149</v>
      </c>
    </row>
    <row r="454" ht="28.5" customHeight="1" spans="1:14">
      <c r="A454" s="38">
        <v>449</v>
      </c>
      <c r="B454" s="127"/>
      <c r="C454" s="170"/>
      <c r="D454" s="170"/>
      <c r="E454" s="170"/>
      <c r="F454" s="170"/>
      <c r="G454" s="226"/>
      <c r="H454" s="227"/>
      <c r="I454" s="227"/>
      <c r="J454" s="180"/>
      <c r="K454" s="180"/>
      <c r="L454" s="178">
        <f t="shared" si="20"/>
        <v>0</v>
      </c>
      <c r="M454" s="238">
        <f t="shared" si="21"/>
        <v>0</v>
      </c>
      <c r="N454" s="239" t="s">
        <v>149</v>
      </c>
    </row>
    <row r="455" ht="28.5" customHeight="1" spans="1:14">
      <c r="A455" s="38">
        <v>450</v>
      </c>
      <c r="B455" s="127"/>
      <c r="C455" s="170"/>
      <c r="D455" s="170"/>
      <c r="E455" s="170"/>
      <c r="F455" s="170"/>
      <c r="G455" s="226"/>
      <c r="H455" s="227"/>
      <c r="I455" s="227"/>
      <c r="J455" s="180"/>
      <c r="K455" s="180"/>
      <c r="L455" s="178">
        <f t="shared" si="20"/>
        <v>0</v>
      </c>
      <c r="M455" s="238">
        <f t="shared" si="21"/>
        <v>0</v>
      </c>
      <c r="N455" s="239" t="s">
        <v>149</v>
      </c>
    </row>
    <row r="456" ht="28.5" customHeight="1" spans="1:14">
      <c r="A456" s="38">
        <v>451</v>
      </c>
      <c r="B456" s="127"/>
      <c r="C456" s="170"/>
      <c r="D456" s="170"/>
      <c r="E456" s="170"/>
      <c r="F456" s="170"/>
      <c r="G456" s="226"/>
      <c r="H456" s="227"/>
      <c r="I456" s="227"/>
      <c r="J456" s="180"/>
      <c r="K456" s="180"/>
      <c r="L456" s="178">
        <f t="shared" si="20"/>
        <v>0</v>
      </c>
      <c r="M456" s="238">
        <f t="shared" si="21"/>
        <v>0</v>
      </c>
      <c r="N456" s="239" t="s">
        <v>149</v>
      </c>
    </row>
    <row r="457" ht="28.5" customHeight="1" spans="1:14">
      <c r="A457" s="38">
        <v>452</v>
      </c>
      <c r="B457" s="127"/>
      <c r="C457" s="170"/>
      <c r="D457" s="170"/>
      <c r="E457" s="170"/>
      <c r="F457" s="170"/>
      <c r="G457" s="226"/>
      <c r="H457" s="227"/>
      <c r="I457" s="227"/>
      <c r="J457" s="180"/>
      <c r="K457" s="180"/>
      <c r="L457" s="178">
        <f t="shared" si="20"/>
        <v>0</v>
      </c>
      <c r="M457" s="238">
        <f t="shared" si="21"/>
        <v>0</v>
      </c>
      <c r="N457" s="239" t="s">
        <v>149</v>
      </c>
    </row>
    <row r="458" ht="28.5" customHeight="1" spans="1:14">
      <c r="A458" s="38">
        <v>453</v>
      </c>
      <c r="B458" s="127"/>
      <c r="C458" s="170"/>
      <c r="D458" s="170"/>
      <c r="E458" s="170"/>
      <c r="F458" s="170"/>
      <c r="G458" s="226"/>
      <c r="H458" s="227"/>
      <c r="I458" s="227"/>
      <c r="J458" s="180"/>
      <c r="K458" s="180"/>
      <c r="L458" s="178">
        <f t="shared" si="20"/>
        <v>0</v>
      </c>
      <c r="M458" s="238">
        <f t="shared" si="21"/>
        <v>0</v>
      </c>
      <c r="N458" s="239" t="s">
        <v>149</v>
      </c>
    </row>
    <row r="459" ht="28.5" customHeight="1" spans="1:14">
      <c r="A459" s="38">
        <v>454</v>
      </c>
      <c r="B459" s="127"/>
      <c r="C459" s="170"/>
      <c r="D459" s="170"/>
      <c r="E459" s="170"/>
      <c r="F459" s="170"/>
      <c r="G459" s="226"/>
      <c r="H459" s="227"/>
      <c r="I459" s="227"/>
      <c r="J459" s="180"/>
      <c r="K459" s="180"/>
      <c r="L459" s="178">
        <f t="shared" si="20"/>
        <v>0</v>
      </c>
      <c r="M459" s="238">
        <f t="shared" si="21"/>
        <v>0</v>
      </c>
      <c r="N459" s="239" t="s">
        <v>149</v>
      </c>
    </row>
    <row r="460" ht="28.5" customHeight="1" spans="1:14">
      <c r="A460" s="38">
        <v>455</v>
      </c>
      <c r="B460" s="127"/>
      <c r="C460" s="170"/>
      <c r="D460" s="170"/>
      <c r="E460" s="170"/>
      <c r="F460" s="170"/>
      <c r="G460" s="226"/>
      <c r="H460" s="227"/>
      <c r="I460" s="227"/>
      <c r="J460" s="180"/>
      <c r="K460" s="180"/>
      <c r="L460" s="178">
        <f t="shared" si="20"/>
        <v>0</v>
      </c>
      <c r="M460" s="238">
        <f t="shared" si="21"/>
        <v>0</v>
      </c>
      <c r="N460" s="239" t="s">
        <v>149</v>
      </c>
    </row>
    <row r="461" ht="28.5" customHeight="1" spans="1:14">
      <c r="A461" s="38">
        <v>456</v>
      </c>
      <c r="B461" s="127"/>
      <c r="C461" s="170"/>
      <c r="D461" s="170"/>
      <c r="E461" s="170"/>
      <c r="F461" s="170"/>
      <c r="G461" s="226"/>
      <c r="H461" s="227"/>
      <c r="I461" s="227"/>
      <c r="J461" s="180"/>
      <c r="K461" s="180"/>
      <c r="L461" s="178">
        <f t="shared" si="20"/>
        <v>0</v>
      </c>
      <c r="M461" s="238">
        <f t="shared" si="21"/>
        <v>0</v>
      </c>
      <c r="N461" s="239" t="s">
        <v>149</v>
      </c>
    </row>
    <row r="462" ht="28.5" customHeight="1" spans="1:14">
      <c r="A462" s="38">
        <v>457</v>
      </c>
      <c r="B462" s="127"/>
      <c r="C462" s="170"/>
      <c r="D462" s="170"/>
      <c r="E462" s="170"/>
      <c r="F462" s="170"/>
      <c r="G462" s="226"/>
      <c r="H462" s="227"/>
      <c r="I462" s="227"/>
      <c r="J462" s="180"/>
      <c r="K462" s="180"/>
      <c r="L462" s="178">
        <f t="shared" si="20"/>
        <v>0</v>
      </c>
      <c r="M462" s="238">
        <f t="shared" si="21"/>
        <v>0</v>
      </c>
      <c r="N462" s="239" t="s">
        <v>149</v>
      </c>
    </row>
    <row r="463" ht="28.5" customHeight="1" spans="1:14">
      <c r="A463" s="38">
        <v>458</v>
      </c>
      <c r="B463" s="127"/>
      <c r="C463" s="170"/>
      <c r="D463" s="170"/>
      <c r="E463" s="170"/>
      <c r="F463" s="170"/>
      <c r="G463" s="226"/>
      <c r="H463" s="227"/>
      <c r="I463" s="227"/>
      <c r="J463" s="180"/>
      <c r="K463" s="180"/>
      <c r="L463" s="178">
        <f t="shared" si="20"/>
        <v>0</v>
      </c>
      <c r="M463" s="238">
        <f t="shared" si="21"/>
        <v>0</v>
      </c>
      <c r="N463" s="239" t="s">
        <v>149</v>
      </c>
    </row>
    <row r="464" ht="28.5" customHeight="1" spans="1:14">
      <c r="A464" s="38">
        <v>459</v>
      </c>
      <c r="B464" s="127"/>
      <c r="C464" s="170"/>
      <c r="D464" s="170"/>
      <c r="E464" s="170"/>
      <c r="F464" s="170"/>
      <c r="G464" s="226"/>
      <c r="H464" s="227"/>
      <c r="I464" s="227"/>
      <c r="J464" s="180"/>
      <c r="K464" s="180"/>
      <c r="L464" s="178">
        <f t="shared" si="20"/>
        <v>0</v>
      </c>
      <c r="M464" s="238">
        <f t="shared" si="21"/>
        <v>0</v>
      </c>
      <c r="N464" s="239" t="s">
        <v>149</v>
      </c>
    </row>
    <row r="465" ht="28.5" customHeight="1" spans="1:14">
      <c r="A465" s="38">
        <v>460</v>
      </c>
      <c r="B465" s="127"/>
      <c r="C465" s="170"/>
      <c r="D465" s="170"/>
      <c r="E465" s="170"/>
      <c r="F465" s="170"/>
      <c r="G465" s="226"/>
      <c r="H465" s="227"/>
      <c r="I465" s="227"/>
      <c r="J465" s="180"/>
      <c r="K465" s="180"/>
      <c r="L465" s="178">
        <f t="shared" si="20"/>
        <v>0</v>
      </c>
      <c r="M465" s="238">
        <f t="shared" si="21"/>
        <v>0</v>
      </c>
      <c r="N465" s="239" t="s">
        <v>149</v>
      </c>
    </row>
    <row r="466" ht="28.5" customHeight="1" spans="1:14">
      <c r="A466" s="38">
        <v>461</v>
      </c>
      <c r="B466" s="127"/>
      <c r="C466" s="170"/>
      <c r="D466" s="170"/>
      <c r="E466" s="170"/>
      <c r="F466" s="170"/>
      <c r="G466" s="226"/>
      <c r="H466" s="227"/>
      <c r="I466" s="227"/>
      <c r="J466" s="180"/>
      <c r="K466" s="180"/>
      <c r="L466" s="178">
        <f t="shared" si="20"/>
        <v>0</v>
      </c>
      <c r="M466" s="238">
        <f t="shared" si="21"/>
        <v>0</v>
      </c>
      <c r="N466" s="239" t="s">
        <v>149</v>
      </c>
    </row>
    <row r="467" ht="28.5" customHeight="1" spans="1:14">
      <c r="A467" s="38">
        <v>462</v>
      </c>
      <c r="B467" s="127"/>
      <c r="C467" s="170"/>
      <c r="D467" s="170"/>
      <c r="E467" s="170"/>
      <c r="F467" s="170"/>
      <c r="G467" s="226"/>
      <c r="H467" s="227"/>
      <c r="I467" s="227"/>
      <c r="J467" s="180"/>
      <c r="K467" s="180"/>
      <c r="L467" s="178">
        <f t="shared" si="20"/>
        <v>0</v>
      </c>
      <c r="M467" s="238">
        <f t="shared" si="21"/>
        <v>0</v>
      </c>
      <c r="N467" s="239" t="s">
        <v>149</v>
      </c>
    </row>
    <row r="468" ht="28.5" customHeight="1" spans="1:14">
      <c r="A468" s="38">
        <v>463</v>
      </c>
      <c r="B468" s="127"/>
      <c r="C468" s="170"/>
      <c r="D468" s="170"/>
      <c r="E468" s="170"/>
      <c r="F468" s="170"/>
      <c r="G468" s="226"/>
      <c r="H468" s="227"/>
      <c r="I468" s="227"/>
      <c r="J468" s="180"/>
      <c r="K468" s="180"/>
      <c r="L468" s="178">
        <f t="shared" si="20"/>
        <v>0</v>
      </c>
      <c r="M468" s="238">
        <f t="shared" si="21"/>
        <v>0</v>
      </c>
      <c r="N468" s="239" t="s">
        <v>149</v>
      </c>
    </row>
    <row r="469" ht="28.5" customHeight="1" spans="1:14">
      <c r="A469" s="38">
        <v>464</v>
      </c>
      <c r="B469" s="127"/>
      <c r="C469" s="170"/>
      <c r="D469" s="170"/>
      <c r="E469" s="170"/>
      <c r="F469" s="170"/>
      <c r="G469" s="226"/>
      <c r="H469" s="227"/>
      <c r="I469" s="227"/>
      <c r="J469" s="180"/>
      <c r="K469" s="180"/>
      <c r="L469" s="178">
        <f t="shared" si="20"/>
        <v>0</v>
      </c>
      <c r="M469" s="238">
        <f t="shared" si="21"/>
        <v>0</v>
      </c>
      <c r="N469" s="239" t="s">
        <v>149</v>
      </c>
    </row>
    <row r="470" ht="28.5" customHeight="1" spans="1:14">
      <c r="A470" s="38">
        <v>465</v>
      </c>
      <c r="B470" s="127"/>
      <c r="C470" s="170"/>
      <c r="D470" s="170"/>
      <c r="E470" s="170"/>
      <c r="F470" s="170"/>
      <c r="G470" s="226"/>
      <c r="H470" s="227"/>
      <c r="I470" s="227"/>
      <c r="J470" s="180"/>
      <c r="K470" s="180"/>
      <c r="L470" s="178">
        <f t="shared" si="20"/>
        <v>0</v>
      </c>
      <c r="M470" s="238">
        <f t="shared" si="21"/>
        <v>0</v>
      </c>
      <c r="N470" s="239" t="s">
        <v>149</v>
      </c>
    </row>
    <row r="471" ht="28.5" customHeight="1" spans="1:14">
      <c r="A471" s="38">
        <v>466</v>
      </c>
      <c r="B471" s="127"/>
      <c r="C471" s="170"/>
      <c r="D471" s="170"/>
      <c r="E471" s="170"/>
      <c r="F471" s="170"/>
      <c r="G471" s="226"/>
      <c r="H471" s="227"/>
      <c r="I471" s="227"/>
      <c r="J471" s="180"/>
      <c r="K471" s="180"/>
      <c r="L471" s="178">
        <f t="shared" si="20"/>
        <v>0</v>
      </c>
      <c r="M471" s="238">
        <f t="shared" si="21"/>
        <v>0</v>
      </c>
      <c r="N471" s="239" t="s">
        <v>149</v>
      </c>
    </row>
    <row r="472" ht="28.5" customHeight="1" spans="1:14">
      <c r="A472" s="38">
        <v>467</v>
      </c>
      <c r="B472" s="127"/>
      <c r="C472" s="170"/>
      <c r="D472" s="170"/>
      <c r="E472" s="170"/>
      <c r="F472" s="170"/>
      <c r="G472" s="226"/>
      <c r="H472" s="227"/>
      <c r="I472" s="227"/>
      <c r="J472" s="180"/>
      <c r="K472" s="180"/>
      <c r="L472" s="178">
        <f t="shared" si="20"/>
        <v>0</v>
      </c>
      <c r="M472" s="238">
        <f t="shared" si="21"/>
        <v>0</v>
      </c>
      <c r="N472" s="239" t="s">
        <v>149</v>
      </c>
    </row>
    <row r="473" ht="28.5" customHeight="1" spans="1:14">
      <c r="A473" s="38">
        <v>468</v>
      </c>
      <c r="B473" s="127"/>
      <c r="C473" s="170"/>
      <c r="D473" s="170"/>
      <c r="E473" s="170"/>
      <c r="F473" s="170"/>
      <c r="G473" s="226"/>
      <c r="H473" s="227"/>
      <c r="I473" s="227"/>
      <c r="J473" s="180"/>
      <c r="K473" s="180"/>
      <c r="L473" s="178">
        <f t="shared" si="20"/>
        <v>0</v>
      </c>
      <c r="M473" s="238">
        <f t="shared" si="21"/>
        <v>0</v>
      </c>
      <c r="N473" s="239" t="s">
        <v>149</v>
      </c>
    </row>
    <row r="474" ht="28.5" customHeight="1" spans="1:14">
      <c r="A474" s="38">
        <v>469</v>
      </c>
      <c r="B474" s="127"/>
      <c r="C474" s="170"/>
      <c r="D474" s="170"/>
      <c r="E474" s="170"/>
      <c r="F474" s="170"/>
      <c r="G474" s="226"/>
      <c r="H474" s="227"/>
      <c r="I474" s="227"/>
      <c r="J474" s="180"/>
      <c r="K474" s="180"/>
      <c r="L474" s="178">
        <f t="shared" si="20"/>
        <v>0</v>
      </c>
      <c r="M474" s="238">
        <f t="shared" si="21"/>
        <v>0</v>
      </c>
      <c r="N474" s="239" t="s">
        <v>149</v>
      </c>
    </row>
    <row r="475" ht="28.5" customHeight="1" spans="1:14">
      <c r="A475" s="38">
        <v>470</v>
      </c>
      <c r="B475" s="127"/>
      <c r="C475" s="170"/>
      <c r="D475" s="170"/>
      <c r="E475" s="170"/>
      <c r="F475" s="170"/>
      <c r="G475" s="226"/>
      <c r="H475" s="227"/>
      <c r="I475" s="227"/>
      <c r="J475" s="180"/>
      <c r="K475" s="180"/>
      <c r="L475" s="178">
        <f t="shared" ref="L475:L505" si="22">IFERROR(E475*K475,"")</f>
        <v>0</v>
      </c>
      <c r="M475" s="238">
        <f t="shared" ref="M475:M505" si="23">E475*G475</f>
        <v>0</v>
      </c>
      <c r="N475" s="239" t="s">
        <v>149</v>
      </c>
    </row>
    <row r="476" ht="28.5" customHeight="1" spans="1:14">
      <c r="A476" s="38">
        <v>471</v>
      </c>
      <c r="B476" s="127"/>
      <c r="C476" s="170"/>
      <c r="D476" s="170"/>
      <c r="E476" s="170"/>
      <c r="F476" s="170"/>
      <c r="G476" s="226"/>
      <c r="H476" s="227"/>
      <c r="I476" s="227"/>
      <c r="J476" s="180"/>
      <c r="K476" s="180"/>
      <c r="L476" s="178">
        <f t="shared" si="22"/>
        <v>0</v>
      </c>
      <c r="M476" s="238">
        <f t="shared" si="23"/>
        <v>0</v>
      </c>
      <c r="N476" s="239" t="s">
        <v>149</v>
      </c>
    </row>
    <row r="477" ht="28.5" customHeight="1" spans="1:14">
      <c r="A477" s="38">
        <v>472</v>
      </c>
      <c r="B477" s="127"/>
      <c r="C477" s="170"/>
      <c r="D477" s="170"/>
      <c r="E477" s="170"/>
      <c r="F477" s="170"/>
      <c r="G477" s="226"/>
      <c r="H477" s="227"/>
      <c r="I477" s="227"/>
      <c r="J477" s="180"/>
      <c r="K477" s="180"/>
      <c r="L477" s="178">
        <f t="shared" si="22"/>
        <v>0</v>
      </c>
      <c r="M477" s="238">
        <f t="shared" si="23"/>
        <v>0</v>
      </c>
      <c r="N477" s="239" t="s">
        <v>149</v>
      </c>
    </row>
    <row r="478" ht="28.5" customHeight="1" spans="1:14">
      <c r="A478" s="38">
        <v>473</v>
      </c>
      <c r="B478" s="127"/>
      <c r="C478" s="170"/>
      <c r="D478" s="170"/>
      <c r="E478" s="170"/>
      <c r="F478" s="170"/>
      <c r="G478" s="226"/>
      <c r="H478" s="227"/>
      <c r="I478" s="227"/>
      <c r="J478" s="180"/>
      <c r="K478" s="180"/>
      <c r="L478" s="178">
        <f t="shared" si="22"/>
        <v>0</v>
      </c>
      <c r="M478" s="238">
        <f t="shared" si="23"/>
        <v>0</v>
      </c>
      <c r="N478" s="239" t="s">
        <v>149</v>
      </c>
    </row>
    <row r="479" ht="28.5" customHeight="1" spans="1:14">
      <c r="A479" s="38">
        <v>474</v>
      </c>
      <c r="B479" s="127"/>
      <c r="C479" s="170"/>
      <c r="D479" s="170"/>
      <c r="E479" s="170"/>
      <c r="F479" s="170"/>
      <c r="G479" s="226"/>
      <c r="H479" s="227"/>
      <c r="I479" s="227"/>
      <c r="J479" s="180"/>
      <c r="K479" s="180"/>
      <c r="L479" s="178">
        <f t="shared" si="22"/>
        <v>0</v>
      </c>
      <c r="M479" s="238">
        <f t="shared" si="23"/>
        <v>0</v>
      </c>
      <c r="N479" s="239" t="s">
        <v>149</v>
      </c>
    </row>
    <row r="480" ht="28.5" customHeight="1" spans="1:14">
      <c r="A480" s="38">
        <v>475</v>
      </c>
      <c r="B480" s="127"/>
      <c r="C480" s="170"/>
      <c r="D480" s="170"/>
      <c r="E480" s="170"/>
      <c r="F480" s="170"/>
      <c r="G480" s="226"/>
      <c r="H480" s="227"/>
      <c r="I480" s="227"/>
      <c r="J480" s="180"/>
      <c r="K480" s="180"/>
      <c r="L480" s="178">
        <f t="shared" si="22"/>
        <v>0</v>
      </c>
      <c r="M480" s="238">
        <f t="shared" si="23"/>
        <v>0</v>
      </c>
      <c r="N480" s="239" t="s">
        <v>149</v>
      </c>
    </row>
    <row r="481" ht="28.5" customHeight="1" spans="1:14">
      <c r="A481" s="38">
        <v>476</v>
      </c>
      <c r="B481" s="127"/>
      <c r="C481" s="170"/>
      <c r="D481" s="170"/>
      <c r="E481" s="170"/>
      <c r="F481" s="170"/>
      <c r="G481" s="226"/>
      <c r="H481" s="227"/>
      <c r="I481" s="227"/>
      <c r="J481" s="180"/>
      <c r="K481" s="180"/>
      <c r="L481" s="178">
        <f t="shared" si="22"/>
        <v>0</v>
      </c>
      <c r="M481" s="238">
        <f t="shared" si="23"/>
        <v>0</v>
      </c>
      <c r="N481" s="239" t="s">
        <v>149</v>
      </c>
    </row>
    <row r="482" ht="28.5" customHeight="1" spans="1:14">
      <c r="A482" s="38">
        <v>477</v>
      </c>
      <c r="B482" s="127"/>
      <c r="C482" s="170"/>
      <c r="D482" s="170"/>
      <c r="E482" s="170"/>
      <c r="F482" s="170"/>
      <c r="G482" s="226"/>
      <c r="H482" s="227"/>
      <c r="I482" s="227"/>
      <c r="J482" s="180"/>
      <c r="K482" s="180"/>
      <c r="L482" s="178">
        <f t="shared" si="22"/>
        <v>0</v>
      </c>
      <c r="M482" s="238">
        <f t="shared" si="23"/>
        <v>0</v>
      </c>
      <c r="N482" s="239" t="s">
        <v>149</v>
      </c>
    </row>
    <row r="483" ht="28.5" customHeight="1" spans="1:14">
      <c r="A483" s="38">
        <v>478</v>
      </c>
      <c r="B483" s="127"/>
      <c r="C483" s="170"/>
      <c r="D483" s="170"/>
      <c r="E483" s="170"/>
      <c r="F483" s="170"/>
      <c r="G483" s="226"/>
      <c r="H483" s="227"/>
      <c r="I483" s="227"/>
      <c r="J483" s="180"/>
      <c r="K483" s="180"/>
      <c r="L483" s="178">
        <f t="shared" si="22"/>
        <v>0</v>
      </c>
      <c r="M483" s="238">
        <f t="shared" si="23"/>
        <v>0</v>
      </c>
      <c r="N483" s="239" t="s">
        <v>149</v>
      </c>
    </row>
    <row r="484" ht="28.5" customHeight="1" spans="1:14">
      <c r="A484" s="38">
        <v>479</v>
      </c>
      <c r="B484" s="127"/>
      <c r="C484" s="170"/>
      <c r="D484" s="170"/>
      <c r="E484" s="170"/>
      <c r="F484" s="170"/>
      <c r="G484" s="226"/>
      <c r="H484" s="227"/>
      <c r="I484" s="227"/>
      <c r="J484" s="180"/>
      <c r="K484" s="180"/>
      <c r="L484" s="178">
        <f t="shared" si="22"/>
        <v>0</v>
      </c>
      <c r="M484" s="238">
        <f t="shared" si="23"/>
        <v>0</v>
      </c>
      <c r="N484" s="239" t="s">
        <v>149</v>
      </c>
    </row>
    <row r="485" ht="28.5" customHeight="1" spans="1:14">
      <c r="A485" s="38">
        <v>480</v>
      </c>
      <c r="B485" s="127"/>
      <c r="C485" s="170"/>
      <c r="D485" s="170"/>
      <c r="E485" s="170"/>
      <c r="F485" s="170"/>
      <c r="G485" s="226"/>
      <c r="H485" s="227"/>
      <c r="I485" s="227"/>
      <c r="J485" s="180"/>
      <c r="K485" s="180"/>
      <c r="L485" s="178">
        <f t="shared" si="22"/>
        <v>0</v>
      </c>
      <c r="M485" s="238">
        <f t="shared" si="23"/>
        <v>0</v>
      </c>
      <c r="N485" s="239" t="s">
        <v>149</v>
      </c>
    </row>
    <row r="486" ht="28.5" customHeight="1" spans="1:14">
      <c r="A486" s="38">
        <v>481</v>
      </c>
      <c r="B486" s="127"/>
      <c r="C486" s="170"/>
      <c r="D486" s="170"/>
      <c r="E486" s="170"/>
      <c r="F486" s="170"/>
      <c r="G486" s="226"/>
      <c r="H486" s="227"/>
      <c r="I486" s="227"/>
      <c r="J486" s="180"/>
      <c r="K486" s="180"/>
      <c r="L486" s="178">
        <f t="shared" si="22"/>
        <v>0</v>
      </c>
      <c r="M486" s="238">
        <f t="shared" si="23"/>
        <v>0</v>
      </c>
      <c r="N486" s="239" t="s">
        <v>149</v>
      </c>
    </row>
    <row r="487" ht="28.5" customHeight="1" spans="1:14">
      <c r="A487" s="38">
        <v>482</v>
      </c>
      <c r="B487" s="127"/>
      <c r="C487" s="170"/>
      <c r="D487" s="170"/>
      <c r="E487" s="170"/>
      <c r="F487" s="170"/>
      <c r="G487" s="226"/>
      <c r="H487" s="227"/>
      <c r="I487" s="227"/>
      <c r="J487" s="180"/>
      <c r="K487" s="180"/>
      <c r="L487" s="178">
        <f t="shared" si="22"/>
        <v>0</v>
      </c>
      <c r="M487" s="238">
        <f t="shared" si="23"/>
        <v>0</v>
      </c>
      <c r="N487" s="239" t="s">
        <v>149</v>
      </c>
    </row>
    <row r="488" ht="28.5" customHeight="1" spans="1:14">
      <c r="A488" s="38">
        <v>483</v>
      </c>
      <c r="B488" s="127"/>
      <c r="C488" s="170"/>
      <c r="D488" s="170"/>
      <c r="E488" s="170"/>
      <c r="F488" s="170"/>
      <c r="G488" s="226"/>
      <c r="H488" s="227"/>
      <c r="I488" s="227"/>
      <c r="J488" s="180"/>
      <c r="K488" s="180"/>
      <c r="L488" s="178">
        <f t="shared" si="22"/>
        <v>0</v>
      </c>
      <c r="M488" s="238">
        <f t="shared" si="23"/>
        <v>0</v>
      </c>
      <c r="N488" s="239" t="s">
        <v>149</v>
      </c>
    </row>
    <row r="489" ht="28.5" customHeight="1" spans="1:14">
      <c r="A489" s="38">
        <v>484</v>
      </c>
      <c r="B489" s="127"/>
      <c r="C489" s="170"/>
      <c r="D489" s="170"/>
      <c r="E489" s="170"/>
      <c r="F489" s="170"/>
      <c r="G489" s="226"/>
      <c r="H489" s="227"/>
      <c r="I489" s="227"/>
      <c r="J489" s="180"/>
      <c r="K489" s="180"/>
      <c r="L489" s="178">
        <f t="shared" si="22"/>
        <v>0</v>
      </c>
      <c r="M489" s="238">
        <f t="shared" si="23"/>
        <v>0</v>
      </c>
      <c r="N489" s="239" t="s">
        <v>149</v>
      </c>
    </row>
    <row r="490" ht="28.5" customHeight="1" spans="1:14">
      <c r="A490" s="38">
        <v>485</v>
      </c>
      <c r="B490" s="127"/>
      <c r="C490" s="170"/>
      <c r="D490" s="170"/>
      <c r="E490" s="170"/>
      <c r="F490" s="170"/>
      <c r="G490" s="226"/>
      <c r="H490" s="227"/>
      <c r="I490" s="227"/>
      <c r="J490" s="180"/>
      <c r="K490" s="180"/>
      <c r="L490" s="178">
        <f t="shared" si="22"/>
        <v>0</v>
      </c>
      <c r="M490" s="238">
        <f t="shared" si="23"/>
        <v>0</v>
      </c>
      <c r="N490" s="239" t="s">
        <v>149</v>
      </c>
    </row>
    <row r="491" ht="28.5" customHeight="1" spans="1:14">
      <c r="A491" s="38">
        <v>486</v>
      </c>
      <c r="B491" s="127"/>
      <c r="C491" s="170"/>
      <c r="D491" s="170"/>
      <c r="E491" s="170"/>
      <c r="F491" s="170"/>
      <c r="G491" s="226"/>
      <c r="H491" s="227"/>
      <c r="I491" s="227"/>
      <c r="J491" s="180"/>
      <c r="K491" s="180"/>
      <c r="L491" s="178">
        <f t="shared" si="22"/>
        <v>0</v>
      </c>
      <c r="M491" s="238">
        <f t="shared" si="23"/>
        <v>0</v>
      </c>
      <c r="N491" s="239" t="s">
        <v>149</v>
      </c>
    </row>
    <row r="492" ht="28.5" customHeight="1" spans="1:14">
      <c r="A492" s="38">
        <v>487</v>
      </c>
      <c r="B492" s="127"/>
      <c r="C492" s="170"/>
      <c r="D492" s="170"/>
      <c r="E492" s="170"/>
      <c r="F492" s="170"/>
      <c r="G492" s="226"/>
      <c r="H492" s="227"/>
      <c r="I492" s="227"/>
      <c r="J492" s="180"/>
      <c r="K492" s="180"/>
      <c r="L492" s="178">
        <f t="shared" si="22"/>
        <v>0</v>
      </c>
      <c r="M492" s="238">
        <f t="shared" si="23"/>
        <v>0</v>
      </c>
      <c r="N492" s="239" t="s">
        <v>149</v>
      </c>
    </row>
    <row r="493" ht="28.5" customHeight="1" spans="1:14">
      <c r="A493" s="38">
        <v>488</v>
      </c>
      <c r="B493" s="127"/>
      <c r="C493" s="170"/>
      <c r="D493" s="170"/>
      <c r="E493" s="170"/>
      <c r="F493" s="170"/>
      <c r="G493" s="226"/>
      <c r="H493" s="227"/>
      <c r="I493" s="227"/>
      <c r="J493" s="180"/>
      <c r="K493" s="180"/>
      <c r="L493" s="178">
        <f t="shared" si="22"/>
        <v>0</v>
      </c>
      <c r="M493" s="238">
        <f t="shared" si="23"/>
        <v>0</v>
      </c>
      <c r="N493" s="239" t="s">
        <v>149</v>
      </c>
    </row>
    <row r="494" ht="28.5" customHeight="1" spans="1:14">
      <c r="A494" s="38">
        <v>489</v>
      </c>
      <c r="B494" s="127"/>
      <c r="C494" s="170"/>
      <c r="D494" s="170"/>
      <c r="E494" s="170"/>
      <c r="F494" s="170"/>
      <c r="G494" s="226"/>
      <c r="H494" s="227"/>
      <c r="I494" s="227"/>
      <c r="J494" s="180"/>
      <c r="K494" s="180"/>
      <c r="L494" s="178">
        <f t="shared" si="22"/>
        <v>0</v>
      </c>
      <c r="M494" s="238">
        <f t="shared" si="23"/>
        <v>0</v>
      </c>
      <c r="N494" s="239" t="s">
        <v>149</v>
      </c>
    </row>
    <row r="495" ht="28.5" customHeight="1" spans="1:14">
      <c r="A495" s="38">
        <v>490</v>
      </c>
      <c r="B495" s="127"/>
      <c r="C495" s="170"/>
      <c r="D495" s="170"/>
      <c r="E495" s="170"/>
      <c r="F495" s="170"/>
      <c r="G495" s="226"/>
      <c r="H495" s="227"/>
      <c r="I495" s="227"/>
      <c r="J495" s="180"/>
      <c r="K495" s="180"/>
      <c r="L495" s="178">
        <f t="shared" si="22"/>
        <v>0</v>
      </c>
      <c r="M495" s="238">
        <f t="shared" si="23"/>
        <v>0</v>
      </c>
      <c r="N495" s="239" t="s">
        <v>149</v>
      </c>
    </row>
    <row r="496" ht="28.5" customHeight="1" spans="1:14">
      <c r="A496" s="38">
        <v>491</v>
      </c>
      <c r="B496" s="127"/>
      <c r="C496" s="170"/>
      <c r="D496" s="170"/>
      <c r="E496" s="170"/>
      <c r="F496" s="170"/>
      <c r="G496" s="226"/>
      <c r="H496" s="227"/>
      <c r="I496" s="227"/>
      <c r="J496" s="180"/>
      <c r="K496" s="180"/>
      <c r="L496" s="178">
        <f t="shared" si="22"/>
        <v>0</v>
      </c>
      <c r="M496" s="238">
        <f t="shared" si="23"/>
        <v>0</v>
      </c>
      <c r="N496" s="239" t="s">
        <v>149</v>
      </c>
    </row>
    <row r="497" ht="28.5" customHeight="1" spans="1:14">
      <c r="A497" s="38">
        <v>492</v>
      </c>
      <c r="B497" s="127"/>
      <c r="C497" s="170"/>
      <c r="D497" s="170"/>
      <c r="E497" s="170"/>
      <c r="F497" s="170"/>
      <c r="G497" s="226"/>
      <c r="H497" s="227"/>
      <c r="I497" s="227"/>
      <c r="J497" s="180"/>
      <c r="K497" s="180"/>
      <c r="L497" s="178">
        <f t="shared" si="22"/>
        <v>0</v>
      </c>
      <c r="M497" s="238">
        <f t="shared" si="23"/>
        <v>0</v>
      </c>
      <c r="N497" s="239" t="s">
        <v>149</v>
      </c>
    </row>
    <row r="498" ht="28.5" customHeight="1" spans="1:14">
      <c r="A498" s="38">
        <v>493</v>
      </c>
      <c r="B498" s="127"/>
      <c r="C498" s="170"/>
      <c r="D498" s="170"/>
      <c r="E498" s="170"/>
      <c r="F498" s="170"/>
      <c r="G498" s="226"/>
      <c r="H498" s="227"/>
      <c r="I498" s="227"/>
      <c r="J498" s="180"/>
      <c r="K498" s="180"/>
      <c r="L498" s="178">
        <f t="shared" si="22"/>
        <v>0</v>
      </c>
      <c r="M498" s="238">
        <f t="shared" si="23"/>
        <v>0</v>
      </c>
      <c r="N498" s="239" t="s">
        <v>149</v>
      </c>
    </row>
    <row r="499" ht="28.5" customHeight="1" spans="1:14">
      <c r="A499" s="38">
        <v>494</v>
      </c>
      <c r="B499" s="127"/>
      <c r="C499" s="170"/>
      <c r="D499" s="170"/>
      <c r="E499" s="170"/>
      <c r="F499" s="170"/>
      <c r="G499" s="226"/>
      <c r="H499" s="227"/>
      <c r="I499" s="227"/>
      <c r="J499" s="180"/>
      <c r="K499" s="180"/>
      <c r="L499" s="178">
        <f t="shared" si="22"/>
        <v>0</v>
      </c>
      <c r="M499" s="238">
        <f t="shared" si="23"/>
        <v>0</v>
      </c>
      <c r="N499" s="239" t="s">
        <v>149</v>
      </c>
    </row>
    <row r="500" ht="28.5" customHeight="1" spans="1:14">
      <c r="A500" s="38">
        <v>495</v>
      </c>
      <c r="B500" s="127"/>
      <c r="C500" s="170"/>
      <c r="D500" s="170"/>
      <c r="E500" s="170"/>
      <c r="F500" s="170"/>
      <c r="G500" s="226"/>
      <c r="H500" s="227"/>
      <c r="I500" s="227"/>
      <c r="J500" s="180"/>
      <c r="K500" s="180"/>
      <c r="L500" s="178">
        <f t="shared" si="22"/>
        <v>0</v>
      </c>
      <c r="M500" s="238">
        <f t="shared" si="23"/>
        <v>0</v>
      </c>
      <c r="N500" s="239" t="s">
        <v>149</v>
      </c>
    </row>
    <row r="501" ht="28.5" customHeight="1" spans="1:14">
      <c r="A501" s="38">
        <v>496</v>
      </c>
      <c r="B501" s="127"/>
      <c r="C501" s="170"/>
      <c r="D501" s="170"/>
      <c r="E501" s="170"/>
      <c r="F501" s="170"/>
      <c r="G501" s="226"/>
      <c r="H501" s="227"/>
      <c r="I501" s="227"/>
      <c r="J501" s="180"/>
      <c r="K501" s="180"/>
      <c r="L501" s="178">
        <f t="shared" si="22"/>
        <v>0</v>
      </c>
      <c r="M501" s="238">
        <f t="shared" si="23"/>
        <v>0</v>
      </c>
      <c r="N501" s="239" t="s">
        <v>149</v>
      </c>
    </row>
    <row r="502" ht="28.5" customHeight="1" spans="1:14">
      <c r="A502" s="38">
        <v>497</v>
      </c>
      <c r="B502" s="127"/>
      <c r="C502" s="170"/>
      <c r="D502" s="170"/>
      <c r="E502" s="170"/>
      <c r="F502" s="170"/>
      <c r="G502" s="226"/>
      <c r="H502" s="227"/>
      <c r="I502" s="227"/>
      <c r="J502" s="180"/>
      <c r="K502" s="180"/>
      <c r="L502" s="178">
        <f t="shared" si="22"/>
        <v>0</v>
      </c>
      <c r="M502" s="238">
        <f t="shared" si="23"/>
        <v>0</v>
      </c>
      <c r="N502" s="239" t="s">
        <v>149</v>
      </c>
    </row>
    <row r="503" ht="28.5" customHeight="1" spans="1:14">
      <c r="A503" s="38">
        <v>498</v>
      </c>
      <c r="B503" s="127"/>
      <c r="C503" s="170"/>
      <c r="D503" s="170"/>
      <c r="E503" s="170"/>
      <c r="F503" s="170"/>
      <c r="G503" s="226"/>
      <c r="H503" s="227"/>
      <c r="I503" s="227"/>
      <c r="J503" s="180"/>
      <c r="K503" s="180"/>
      <c r="L503" s="178">
        <f t="shared" si="22"/>
        <v>0</v>
      </c>
      <c r="M503" s="238">
        <f t="shared" si="23"/>
        <v>0</v>
      </c>
      <c r="N503" s="239" t="s">
        <v>149</v>
      </c>
    </row>
    <row r="504" ht="28.5" customHeight="1" spans="1:14">
      <c r="A504" s="38">
        <v>499</v>
      </c>
      <c r="B504" s="127"/>
      <c r="C504" s="170"/>
      <c r="D504" s="170"/>
      <c r="E504" s="170"/>
      <c r="F504" s="170"/>
      <c r="G504" s="226"/>
      <c r="H504" s="227"/>
      <c r="I504" s="227"/>
      <c r="J504" s="180"/>
      <c r="K504" s="180"/>
      <c r="L504" s="178">
        <f t="shared" si="22"/>
        <v>0</v>
      </c>
      <c r="M504" s="238">
        <f t="shared" si="23"/>
        <v>0</v>
      </c>
      <c r="N504" s="239" t="s">
        <v>149</v>
      </c>
    </row>
    <row r="505" ht="28.5" customHeight="1" spans="1:14">
      <c r="A505" s="38">
        <v>500</v>
      </c>
      <c r="B505" s="127"/>
      <c r="C505" s="170"/>
      <c r="D505" s="170"/>
      <c r="E505" s="170"/>
      <c r="F505" s="170"/>
      <c r="G505" s="226"/>
      <c r="H505" s="227"/>
      <c r="I505" s="227"/>
      <c r="J505" s="180"/>
      <c r="K505" s="180"/>
      <c r="L505" s="178">
        <f t="shared" si="22"/>
        <v>0</v>
      </c>
      <c r="M505" s="238">
        <f t="shared" si="23"/>
        <v>0</v>
      </c>
      <c r="N505" s="239" t="s">
        <v>149</v>
      </c>
    </row>
    <row r="506" s="206" customFormat="1" ht="20.1" customHeight="1" spans="1:14">
      <c r="A506" s="243" t="s">
        <v>665</v>
      </c>
      <c r="B506" s="244" t="s">
        <v>149</v>
      </c>
      <c r="C506" s="245" t="s">
        <v>149</v>
      </c>
      <c r="D506" s="245" t="s">
        <v>149</v>
      </c>
      <c r="E506" s="245" t="s">
        <v>149</v>
      </c>
      <c r="F506" s="245" t="s">
        <v>149</v>
      </c>
      <c r="G506" s="246" t="s">
        <v>149</v>
      </c>
      <c r="H506" s="247" t="s">
        <v>149</v>
      </c>
      <c r="I506" s="247" t="s">
        <v>149</v>
      </c>
      <c r="J506" s="198" t="s">
        <v>149</v>
      </c>
      <c r="K506" s="198" t="s">
        <v>149</v>
      </c>
      <c r="L506" s="198">
        <f>SUM(L6:L505)</f>
        <v>0</v>
      </c>
      <c r="M506" s="197">
        <f>SUM(M6:M505)</f>
        <v>1941.1058</v>
      </c>
      <c r="N506" s="258" t="s">
        <v>149</v>
      </c>
    </row>
    <row r="507" s="206" customFormat="1" ht="27.95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39.95" customHeight="1" spans="1:14">
      <c r="A508" s="253" t="s">
        <v>666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1" t="s">
        <v>1</v>
      </c>
      <c r="B509" s="212" t="s">
        <v>667</v>
      </c>
      <c r="C509" s="213"/>
      <c r="D509" s="214"/>
      <c r="E509" s="215" t="s">
        <v>668</v>
      </c>
      <c r="F509" s="216" t="s">
        <v>314</v>
      </c>
      <c r="G509" s="215" t="s">
        <v>669</v>
      </c>
      <c r="H509" s="215" t="s">
        <v>670</v>
      </c>
      <c r="I509" s="215"/>
      <c r="J509" s="215"/>
      <c r="K509" s="215"/>
      <c r="L509" s="215"/>
      <c r="M509" s="216" t="s">
        <v>318</v>
      </c>
      <c r="N509" s="232" t="s">
        <v>110</v>
      </c>
    </row>
    <row r="510" ht="18.75" customHeight="1" spans="1:14">
      <c r="A510" s="211"/>
      <c r="B510" s="215" t="s">
        <v>671</v>
      </c>
      <c r="C510" s="215" t="s">
        <v>672</v>
      </c>
      <c r="D510" s="215" t="s">
        <v>673</v>
      </c>
      <c r="E510" s="215"/>
      <c r="F510" s="219"/>
      <c r="G510" s="215"/>
      <c r="H510" s="215" t="s">
        <v>674</v>
      </c>
      <c r="I510" s="215" t="s">
        <v>675</v>
      </c>
      <c r="J510" s="215" t="s">
        <v>676</v>
      </c>
      <c r="K510" s="215" t="s">
        <v>677</v>
      </c>
      <c r="L510" s="215" t="s">
        <v>678</v>
      </c>
      <c r="M510" s="219"/>
      <c r="N510" s="235"/>
    </row>
    <row r="511" ht="24" customHeight="1" spans="1:14">
      <c r="A511" s="255" t="s">
        <v>129</v>
      </c>
      <c r="B511" s="222" t="s">
        <v>130</v>
      </c>
      <c r="C511" s="222" t="s">
        <v>130</v>
      </c>
      <c r="D511" s="222" t="s">
        <v>134</v>
      </c>
      <c r="E511" s="256">
        <v>1</v>
      </c>
      <c r="F511" s="223" t="s">
        <v>326</v>
      </c>
      <c r="G511" s="224">
        <v>16.81</v>
      </c>
      <c r="H511" s="223" t="s">
        <v>679</v>
      </c>
      <c r="I511" s="222" t="s">
        <v>680</v>
      </c>
      <c r="J511" s="223">
        <v>30</v>
      </c>
      <c r="K511" s="223">
        <v>2</v>
      </c>
      <c r="L511" s="223">
        <v>1000</v>
      </c>
      <c r="M511" s="224">
        <f>E511*G511</f>
        <v>16.81</v>
      </c>
      <c r="N511" s="237"/>
    </row>
    <row r="512" ht="28.5" customHeight="1" spans="1:15">
      <c r="A512" s="38">
        <v>1</v>
      </c>
      <c r="B512" s="170"/>
      <c r="C512" s="170"/>
      <c r="D512" s="127"/>
      <c r="E512" s="257"/>
      <c r="F512" s="170"/>
      <c r="G512" s="226"/>
      <c r="H512" s="127"/>
      <c r="I512" s="127"/>
      <c r="J512" s="180"/>
      <c r="K512" s="180"/>
      <c r="L512" s="180"/>
      <c r="M512" s="238">
        <f>E512*G512</f>
        <v>0</v>
      </c>
      <c r="N512" s="239"/>
      <c r="O512" s="262" t="s">
        <v>308</v>
      </c>
    </row>
    <row r="513" ht="28.5" customHeight="1" spans="1:15">
      <c r="A513" s="38">
        <v>2</v>
      </c>
      <c r="B513" s="127"/>
      <c r="C513" s="170"/>
      <c r="D513" s="170"/>
      <c r="E513" s="257"/>
      <c r="F513" s="257"/>
      <c r="G513" s="226"/>
      <c r="H513" s="170"/>
      <c r="I513" s="170"/>
      <c r="J513" s="170"/>
      <c r="K513" s="170"/>
      <c r="L513" s="180"/>
      <c r="M513" s="238">
        <f t="shared" ref="M513:M544" si="24">E513*G513</f>
        <v>0</v>
      </c>
      <c r="N513" s="239"/>
      <c r="O513" s="267"/>
    </row>
    <row r="514" ht="28.5" customHeight="1" spans="1:14">
      <c r="A514" s="38">
        <v>3</v>
      </c>
      <c r="B514" s="127"/>
      <c r="C514" s="170"/>
      <c r="D514" s="170"/>
      <c r="E514" s="257"/>
      <c r="F514" s="257"/>
      <c r="G514" s="226"/>
      <c r="H514" s="170"/>
      <c r="I514" s="170"/>
      <c r="J514" s="170"/>
      <c r="K514" s="170"/>
      <c r="L514" s="180"/>
      <c r="M514" s="238">
        <f t="shared" si="24"/>
        <v>0</v>
      </c>
      <c r="N514" s="239"/>
    </row>
    <row r="515" ht="28.5" customHeight="1" spans="1:14">
      <c r="A515" s="38">
        <v>4</v>
      </c>
      <c r="B515" s="127"/>
      <c r="C515" s="170"/>
      <c r="D515" s="170"/>
      <c r="E515" s="257"/>
      <c r="F515" s="257"/>
      <c r="G515" s="226"/>
      <c r="H515" s="170"/>
      <c r="I515" s="170"/>
      <c r="J515" s="170"/>
      <c r="K515" s="170"/>
      <c r="L515" s="180"/>
      <c r="M515" s="238">
        <f t="shared" si="24"/>
        <v>0</v>
      </c>
      <c r="N515" s="239"/>
    </row>
    <row r="516" ht="28.5" customHeight="1" spans="1:14">
      <c r="A516" s="38">
        <v>5</v>
      </c>
      <c r="B516" s="127"/>
      <c r="C516" s="170"/>
      <c r="D516" s="170"/>
      <c r="E516" s="257"/>
      <c r="F516" s="257"/>
      <c r="G516" s="226"/>
      <c r="H516" s="170"/>
      <c r="I516" s="170"/>
      <c r="J516" s="170"/>
      <c r="K516" s="170"/>
      <c r="L516" s="180"/>
      <c r="M516" s="238">
        <f t="shared" si="24"/>
        <v>0</v>
      </c>
      <c r="N516" s="239"/>
    </row>
    <row r="517" ht="28.5" customHeight="1" spans="1:14">
      <c r="A517" s="38">
        <v>6</v>
      </c>
      <c r="B517" s="127"/>
      <c r="C517" s="170"/>
      <c r="D517" s="170"/>
      <c r="E517" s="257"/>
      <c r="F517" s="257"/>
      <c r="G517" s="226"/>
      <c r="H517" s="170"/>
      <c r="I517" s="170"/>
      <c r="J517" s="170"/>
      <c r="K517" s="170"/>
      <c r="L517" s="180"/>
      <c r="M517" s="238">
        <f t="shared" si="24"/>
        <v>0</v>
      </c>
      <c r="N517" s="239"/>
    </row>
    <row r="518" ht="28.5" customHeight="1" spans="1:14">
      <c r="A518" s="38">
        <v>7</v>
      </c>
      <c r="B518" s="127"/>
      <c r="C518" s="170"/>
      <c r="D518" s="170"/>
      <c r="E518" s="257"/>
      <c r="F518" s="257"/>
      <c r="G518" s="226"/>
      <c r="H518" s="170"/>
      <c r="I518" s="170"/>
      <c r="J518" s="170"/>
      <c r="K518" s="170"/>
      <c r="L518" s="180"/>
      <c r="M518" s="238">
        <f t="shared" si="24"/>
        <v>0</v>
      </c>
      <c r="N518" s="239"/>
    </row>
    <row r="519" ht="28.5" customHeight="1" spans="1:14">
      <c r="A519" s="38">
        <v>8</v>
      </c>
      <c r="B519" s="127"/>
      <c r="C519" s="170"/>
      <c r="D519" s="170"/>
      <c r="E519" s="257"/>
      <c r="F519" s="257"/>
      <c r="G519" s="226"/>
      <c r="H519" s="170"/>
      <c r="I519" s="170"/>
      <c r="J519" s="170"/>
      <c r="K519" s="170"/>
      <c r="L519" s="180"/>
      <c r="M519" s="238">
        <f t="shared" si="24"/>
        <v>0</v>
      </c>
      <c r="N519" s="239"/>
    </row>
    <row r="520" ht="28.5" customHeight="1" spans="1:14">
      <c r="A520" s="38">
        <v>9</v>
      </c>
      <c r="B520" s="127"/>
      <c r="C520" s="170"/>
      <c r="D520" s="170"/>
      <c r="E520" s="257"/>
      <c r="F520" s="257"/>
      <c r="G520" s="226"/>
      <c r="H520" s="170"/>
      <c r="I520" s="170"/>
      <c r="J520" s="170"/>
      <c r="K520" s="170"/>
      <c r="L520" s="180"/>
      <c r="M520" s="238">
        <f t="shared" si="24"/>
        <v>0</v>
      </c>
      <c r="N520" s="239"/>
    </row>
    <row r="521" ht="28.5" customHeight="1" spans="1:14">
      <c r="A521" s="38">
        <v>10</v>
      </c>
      <c r="B521" s="127"/>
      <c r="C521" s="170"/>
      <c r="D521" s="170"/>
      <c r="E521" s="257"/>
      <c r="F521" s="257"/>
      <c r="G521" s="226"/>
      <c r="H521" s="170"/>
      <c r="I521" s="170"/>
      <c r="J521" s="170"/>
      <c r="K521" s="170"/>
      <c r="L521" s="180"/>
      <c r="M521" s="238">
        <f t="shared" si="24"/>
        <v>0</v>
      </c>
      <c r="N521" s="239"/>
    </row>
    <row r="522" ht="28.5" customHeight="1" spans="1:14">
      <c r="A522" s="38">
        <v>11</v>
      </c>
      <c r="B522" s="127"/>
      <c r="C522" s="170"/>
      <c r="D522" s="170"/>
      <c r="E522" s="257"/>
      <c r="F522" s="257"/>
      <c r="G522" s="226"/>
      <c r="H522" s="170"/>
      <c r="I522" s="170"/>
      <c r="J522" s="170"/>
      <c r="K522" s="170"/>
      <c r="L522" s="180"/>
      <c r="M522" s="238">
        <f t="shared" si="24"/>
        <v>0</v>
      </c>
      <c r="N522" s="239"/>
    </row>
    <row r="523" ht="28.5" customHeight="1" spans="1:14">
      <c r="A523" s="38">
        <v>12</v>
      </c>
      <c r="B523" s="127"/>
      <c r="C523" s="170"/>
      <c r="D523" s="170"/>
      <c r="E523" s="257"/>
      <c r="F523" s="257"/>
      <c r="G523" s="226"/>
      <c r="H523" s="170"/>
      <c r="I523" s="170"/>
      <c r="J523" s="170"/>
      <c r="K523" s="170"/>
      <c r="L523" s="180"/>
      <c r="M523" s="238">
        <f t="shared" si="24"/>
        <v>0</v>
      </c>
      <c r="N523" s="239"/>
    </row>
    <row r="524" ht="28.5" customHeight="1" spans="1:14">
      <c r="A524" s="38">
        <v>13</v>
      </c>
      <c r="B524" s="127"/>
      <c r="C524" s="170"/>
      <c r="D524" s="170"/>
      <c r="E524" s="257"/>
      <c r="F524" s="257"/>
      <c r="G524" s="226"/>
      <c r="H524" s="170"/>
      <c r="I524" s="170"/>
      <c r="J524" s="170"/>
      <c r="K524" s="170"/>
      <c r="L524" s="180"/>
      <c r="M524" s="238">
        <f t="shared" si="24"/>
        <v>0</v>
      </c>
      <c r="N524" s="239"/>
    </row>
    <row r="525" ht="28.5" customHeight="1" spans="1:14">
      <c r="A525" s="38">
        <v>14</v>
      </c>
      <c r="B525" s="127"/>
      <c r="C525" s="170"/>
      <c r="D525" s="170"/>
      <c r="E525" s="257"/>
      <c r="F525" s="257"/>
      <c r="G525" s="226"/>
      <c r="H525" s="170"/>
      <c r="I525" s="170"/>
      <c r="J525" s="170"/>
      <c r="K525" s="170"/>
      <c r="L525" s="180"/>
      <c r="M525" s="238">
        <f t="shared" si="24"/>
        <v>0</v>
      </c>
      <c r="N525" s="239"/>
    </row>
    <row r="526" ht="28.5" customHeight="1" spans="1:14">
      <c r="A526" s="38">
        <v>15</v>
      </c>
      <c r="B526" s="127"/>
      <c r="C526" s="170"/>
      <c r="D526" s="170"/>
      <c r="E526" s="257"/>
      <c r="F526" s="257"/>
      <c r="G526" s="226"/>
      <c r="H526" s="170"/>
      <c r="I526" s="170"/>
      <c r="J526" s="170"/>
      <c r="K526" s="170"/>
      <c r="L526" s="180"/>
      <c r="M526" s="238">
        <f t="shared" si="24"/>
        <v>0</v>
      </c>
      <c r="N526" s="239"/>
    </row>
    <row r="527" ht="28.5" customHeight="1" spans="1:14">
      <c r="A527" s="38">
        <v>16</v>
      </c>
      <c r="B527" s="127"/>
      <c r="C527" s="170"/>
      <c r="D527" s="170"/>
      <c r="E527" s="257"/>
      <c r="F527" s="257"/>
      <c r="G527" s="226"/>
      <c r="H527" s="170"/>
      <c r="I527" s="170"/>
      <c r="J527" s="170"/>
      <c r="K527" s="170"/>
      <c r="L527" s="180"/>
      <c r="M527" s="238">
        <f t="shared" si="24"/>
        <v>0</v>
      </c>
      <c r="N527" s="239"/>
    </row>
    <row r="528" ht="28.5" customHeight="1" spans="1:14">
      <c r="A528" s="38">
        <v>17</v>
      </c>
      <c r="B528" s="127"/>
      <c r="C528" s="170"/>
      <c r="D528" s="170"/>
      <c r="E528" s="257"/>
      <c r="F528" s="257"/>
      <c r="G528" s="226"/>
      <c r="H528" s="170"/>
      <c r="I528" s="170"/>
      <c r="J528" s="170"/>
      <c r="K528" s="170"/>
      <c r="L528" s="180"/>
      <c r="M528" s="238">
        <f t="shared" si="24"/>
        <v>0</v>
      </c>
      <c r="N528" s="239"/>
    </row>
    <row r="529" ht="28.5" customHeight="1" spans="1:14">
      <c r="A529" s="38">
        <v>18</v>
      </c>
      <c r="B529" s="127"/>
      <c r="C529" s="170"/>
      <c r="D529" s="170"/>
      <c r="E529" s="257"/>
      <c r="F529" s="257"/>
      <c r="G529" s="226"/>
      <c r="H529" s="170"/>
      <c r="I529" s="170"/>
      <c r="J529" s="170"/>
      <c r="K529" s="170"/>
      <c r="L529" s="180"/>
      <c r="M529" s="238">
        <f t="shared" si="24"/>
        <v>0</v>
      </c>
      <c r="N529" s="239"/>
    </row>
    <row r="530" ht="28.5" customHeight="1" spans="1:14">
      <c r="A530" s="38">
        <v>19</v>
      </c>
      <c r="B530" s="127"/>
      <c r="C530" s="170"/>
      <c r="D530" s="170"/>
      <c r="E530" s="257"/>
      <c r="F530" s="257"/>
      <c r="G530" s="226"/>
      <c r="H530" s="170"/>
      <c r="I530" s="170"/>
      <c r="J530" s="170"/>
      <c r="K530" s="170"/>
      <c r="L530" s="180"/>
      <c r="M530" s="238">
        <f t="shared" si="24"/>
        <v>0</v>
      </c>
      <c r="N530" s="239"/>
    </row>
    <row r="531" ht="28.5" customHeight="1" spans="1:14">
      <c r="A531" s="38">
        <v>20</v>
      </c>
      <c r="B531" s="127"/>
      <c r="C531" s="170"/>
      <c r="D531" s="170"/>
      <c r="E531" s="257"/>
      <c r="F531" s="257"/>
      <c r="G531" s="226"/>
      <c r="H531" s="170"/>
      <c r="I531" s="170"/>
      <c r="J531" s="170"/>
      <c r="K531" s="170"/>
      <c r="L531" s="180"/>
      <c r="M531" s="238">
        <f t="shared" si="24"/>
        <v>0</v>
      </c>
      <c r="N531" s="239"/>
    </row>
    <row r="532" ht="28.5" customHeight="1" spans="1:14">
      <c r="A532" s="38">
        <v>21</v>
      </c>
      <c r="B532" s="127"/>
      <c r="C532" s="170"/>
      <c r="D532" s="170"/>
      <c r="E532" s="257"/>
      <c r="F532" s="257"/>
      <c r="G532" s="226"/>
      <c r="H532" s="170"/>
      <c r="I532" s="170"/>
      <c r="J532" s="170"/>
      <c r="K532" s="170"/>
      <c r="L532" s="180"/>
      <c r="M532" s="238">
        <f t="shared" si="24"/>
        <v>0</v>
      </c>
      <c r="N532" s="239"/>
    </row>
    <row r="533" ht="28.5" customHeight="1" spans="1:14">
      <c r="A533" s="38">
        <v>22</v>
      </c>
      <c r="B533" s="127"/>
      <c r="C533" s="170"/>
      <c r="D533" s="170"/>
      <c r="E533" s="257"/>
      <c r="F533" s="257"/>
      <c r="G533" s="226"/>
      <c r="H533" s="170"/>
      <c r="I533" s="170"/>
      <c r="J533" s="170"/>
      <c r="K533" s="170"/>
      <c r="L533" s="180"/>
      <c r="M533" s="238">
        <f t="shared" si="24"/>
        <v>0</v>
      </c>
      <c r="N533" s="239"/>
    </row>
    <row r="534" ht="28.5" customHeight="1" spans="1:14">
      <c r="A534" s="38">
        <v>23</v>
      </c>
      <c r="B534" s="127"/>
      <c r="C534" s="170"/>
      <c r="D534" s="170"/>
      <c r="E534" s="257"/>
      <c r="F534" s="257"/>
      <c r="G534" s="226"/>
      <c r="H534" s="170"/>
      <c r="I534" s="170"/>
      <c r="J534" s="170"/>
      <c r="K534" s="170"/>
      <c r="L534" s="180"/>
      <c r="M534" s="238">
        <f t="shared" si="24"/>
        <v>0</v>
      </c>
      <c r="N534" s="239"/>
    </row>
    <row r="535" ht="28.5" customHeight="1" spans="1:14">
      <c r="A535" s="38">
        <v>24</v>
      </c>
      <c r="B535" s="127"/>
      <c r="C535" s="170"/>
      <c r="D535" s="170"/>
      <c r="E535" s="257"/>
      <c r="F535" s="257"/>
      <c r="G535" s="226"/>
      <c r="H535" s="170"/>
      <c r="I535" s="170"/>
      <c r="J535" s="170"/>
      <c r="K535" s="170"/>
      <c r="L535" s="180"/>
      <c r="M535" s="238">
        <f t="shared" si="24"/>
        <v>0</v>
      </c>
      <c r="N535" s="239"/>
    </row>
    <row r="536" ht="28.5" customHeight="1" spans="1:14">
      <c r="A536" s="38">
        <v>25</v>
      </c>
      <c r="B536" s="127"/>
      <c r="C536" s="170"/>
      <c r="D536" s="170"/>
      <c r="E536" s="257"/>
      <c r="F536" s="257"/>
      <c r="G536" s="226"/>
      <c r="H536" s="170"/>
      <c r="I536" s="170"/>
      <c r="J536" s="170"/>
      <c r="K536" s="170"/>
      <c r="L536" s="180"/>
      <c r="M536" s="238">
        <f t="shared" si="24"/>
        <v>0</v>
      </c>
      <c r="N536" s="239"/>
    </row>
    <row r="537" ht="28.5" customHeight="1" spans="1:14">
      <c r="A537" s="38">
        <v>26</v>
      </c>
      <c r="B537" s="127"/>
      <c r="C537" s="170"/>
      <c r="D537" s="170"/>
      <c r="E537" s="257"/>
      <c r="F537" s="257"/>
      <c r="G537" s="226"/>
      <c r="H537" s="170"/>
      <c r="I537" s="170"/>
      <c r="J537" s="170"/>
      <c r="K537" s="170"/>
      <c r="L537" s="180"/>
      <c r="M537" s="238">
        <f t="shared" si="24"/>
        <v>0</v>
      </c>
      <c r="N537" s="239"/>
    </row>
    <row r="538" ht="28.5" customHeight="1" spans="1:14">
      <c r="A538" s="38">
        <v>27</v>
      </c>
      <c r="B538" s="127"/>
      <c r="C538" s="170"/>
      <c r="D538" s="170"/>
      <c r="E538" s="257"/>
      <c r="F538" s="257"/>
      <c r="G538" s="226"/>
      <c r="H538" s="170"/>
      <c r="I538" s="170"/>
      <c r="J538" s="170"/>
      <c r="K538" s="170"/>
      <c r="L538" s="180"/>
      <c r="M538" s="238">
        <f t="shared" si="24"/>
        <v>0</v>
      </c>
      <c r="N538" s="239"/>
    </row>
    <row r="539" ht="28.5" customHeight="1" spans="1:14">
      <c r="A539" s="38">
        <v>28</v>
      </c>
      <c r="B539" s="127"/>
      <c r="C539" s="170"/>
      <c r="D539" s="170"/>
      <c r="E539" s="257"/>
      <c r="F539" s="257"/>
      <c r="G539" s="226"/>
      <c r="H539" s="170"/>
      <c r="I539" s="170"/>
      <c r="J539" s="170"/>
      <c r="K539" s="170"/>
      <c r="L539" s="180"/>
      <c r="M539" s="238">
        <f t="shared" si="24"/>
        <v>0</v>
      </c>
      <c r="N539" s="239"/>
    </row>
    <row r="540" ht="28.5" customHeight="1" spans="1:14">
      <c r="A540" s="38">
        <v>29</v>
      </c>
      <c r="B540" s="127"/>
      <c r="C540" s="170"/>
      <c r="D540" s="170"/>
      <c r="E540" s="257"/>
      <c r="F540" s="257"/>
      <c r="G540" s="226"/>
      <c r="H540" s="170"/>
      <c r="I540" s="170"/>
      <c r="J540" s="170"/>
      <c r="K540" s="170"/>
      <c r="L540" s="180"/>
      <c r="M540" s="238">
        <f t="shared" si="24"/>
        <v>0</v>
      </c>
      <c r="N540" s="239"/>
    </row>
    <row r="541" ht="28.5" customHeight="1" spans="1:14">
      <c r="A541" s="38">
        <v>30</v>
      </c>
      <c r="B541" s="127"/>
      <c r="C541" s="170"/>
      <c r="D541" s="170"/>
      <c r="E541" s="257"/>
      <c r="F541" s="257"/>
      <c r="G541" s="226"/>
      <c r="H541" s="170"/>
      <c r="I541" s="170"/>
      <c r="J541" s="170"/>
      <c r="K541" s="170"/>
      <c r="L541" s="180"/>
      <c r="M541" s="238">
        <f t="shared" si="24"/>
        <v>0</v>
      </c>
      <c r="N541" s="239"/>
    </row>
    <row r="542" ht="28.5" customHeight="1" spans="1:14">
      <c r="A542" s="38">
        <v>31</v>
      </c>
      <c r="B542" s="127"/>
      <c r="C542" s="170"/>
      <c r="D542" s="170"/>
      <c r="E542" s="257"/>
      <c r="F542" s="257"/>
      <c r="G542" s="226"/>
      <c r="H542" s="170"/>
      <c r="I542" s="170"/>
      <c r="J542" s="170"/>
      <c r="K542" s="170"/>
      <c r="L542" s="180"/>
      <c r="M542" s="238">
        <f t="shared" si="24"/>
        <v>0</v>
      </c>
      <c r="N542" s="239"/>
    </row>
    <row r="543" ht="28.5" customHeight="1" spans="1:14">
      <c r="A543" s="38">
        <v>32</v>
      </c>
      <c r="B543" s="127"/>
      <c r="C543" s="170"/>
      <c r="D543" s="170"/>
      <c r="E543" s="257"/>
      <c r="F543" s="257"/>
      <c r="G543" s="226"/>
      <c r="H543" s="170"/>
      <c r="I543" s="170"/>
      <c r="J543" s="170"/>
      <c r="K543" s="170"/>
      <c r="L543" s="180"/>
      <c r="M543" s="238">
        <f t="shared" si="24"/>
        <v>0</v>
      </c>
      <c r="N543" s="239"/>
    </row>
    <row r="544" ht="28.5" customHeight="1" spans="1:14">
      <c r="A544" s="38">
        <v>33</v>
      </c>
      <c r="B544" s="127"/>
      <c r="C544" s="170"/>
      <c r="D544" s="170"/>
      <c r="E544" s="257"/>
      <c r="F544" s="257"/>
      <c r="G544" s="226"/>
      <c r="H544" s="170"/>
      <c r="I544" s="170"/>
      <c r="J544" s="170"/>
      <c r="K544" s="170"/>
      <c r="L544" s="180"/>
      <c r="M544" s="238">
        <f t="shared" si="24"/>
        <v>0</v>
      </c>
      <c r="N544" s="239"/>
    </row>
    <row r="545" ht="28.5" customHeight="1" spans="1:14">
      <c r="A545" s="38">
        <v>34</v>
      </c>
      <c r="B545" s="127"/>
      <c r="C545" s="170"/>
      <c r="D545" s="170"/>
      <c r="E545" s="257"/>
      <c r="F545" s="257"/>
      <c r="G545" s="226"/>
      <c r="H545" s="170"/>
      <c r="I545" s="170"/>
      <c r="J545" s="170"/>
      <c r="K545" s="170"/>
      <c r="L545" s="180"/>
      <c r="M545" s="238">
        <f t="shared" ref="M545:M561" si="25">E545*G545</f>
        <v>0</v>
      </c>
      <c r="N545" s="239"/>
    </row>
    <row r="546" ht="28.5" customHeight="1" spans="1:14">
      <c r="A546" s="38">
        <v>35</v>
      </c>
      <c r="B546" s="127"/>
      <c r="C546" s="170"/>
      <c r="D546" s="170"/>
      <c r="E546" s="257"/>
      <c r="F546" s="257"/>
      <c r="G546" s="226"/>
      <c r="H546" s="170"/>
      <c r="I546" s="170"/>
      <c r="J546" s="170"/>
      <c r="K546" s="170"/>
      <c r="L546" s="180"/>
      <c r="M546" s="238">
        <f t="shared" si="25"/>
        <v>0</v>
      </c>
      <c r="N546" s="239"/>
    </row>
    <row r="547" ht="28.5" customHeight="1" spans="1:14">
      <c r="A547" s="38">
        <v>36</v>
      </c>
      <c r="B547" s="127"/>
      <c r="C547" s="170"/>
      <c r="D547" s="170"/>
      <c r="E547" s="257"/>
      <c r="F547" s="257"/>
      <c r="G547" s="226"/>
      <c r="H547" s="170"/>
      <c r="I547" s="170"/>
      <c r="J547" s="170"/>
      <c r="K547" s="170"/>
      <c r="L547" s="180"/>
      <c r="M547" s="238">
        <f t="shared" si="25"/>
        <v>0</v>
      </c>
      <c r="N547" s="239"/>
    </row>
    <row r="548" ht="28.5" customHeight="1" spans="1:14">
      <c r="A548" s="38">
        <v>37</v>
      </c>
      <c r="B548" s="127"/>
      <c r="C548" s="170"/>
      <c r="D548" s="170"/>
      <c r="E548" s="257"/>
      <c r="F548" s="257"/>
      <c r="G548" s="226"/>
      <c r="H548" s="170"/>
      <c r="I548" s="170"/>
      <c r="J548" s="170"/>
      <c r="K548" s="170"/>
      <c r="L548" s="180"/>
      <c r="M548" s="238">
        <f t="shared" si="25"/>
        <v>0</v>
      </c>
      <c r="N548" s="239"/>
    </row>
    <row r="549" ht="28.5" customHeight="1" spans="1:14">
      <c r="A549" s="38">
        <v>38</v>
      </c>
      <c r="B549" s="127"/>
      <c r="C549" s="170"/>
      <c r="D549" s="170"/>
      <c r="E549" s="257"/>
      <c r="F549" s="257"/>
      <c r="G549" s="226"/>
      <c r="H549" s="170"/>
      <c r="I549" s="170"/>
      <c r="J549" s="170"/>
      <c r="K549" s="170"/>
      <c r="L549" s="180"/>
      <c r="M549" s="238">
        <f t="shared" si="25"/>
        <v>0</v>
      </c>
      <c r="N549" s="239"/>
    </row>
    <row r="550" ht="28.5" customHeight="1" spans="1:14">
      <c r="A550" s="38">
        <v>39</v>
      </c>
      <c r="B550" s="127"/>
      <c r="C550" s="170"/>
      <c r="D550" s="170"/>
      <c r="E550" s="257"/>
      <c r="F550" s="257"/>
      <c r="G550" s="226"/>
      <c r="H550" s="170"/>
      <c r="I550" s="170"/>
      <c r="J550" s="170"/>
      <c r="K550" s="170"/>
      <c r="L550" s="180"/>
      <c r="M550" s="238">
        <f t="shared" si="25"/>
        <v>0</v>
      </c>
      <c r="N550" s="239"/>
    </row>
    <row r="551" ht="28.5" customHeight="1" spans="1:14">
      <c r="A551" s="38">
        <v>40</v>
      </c>
      <c r="B551" s="127"/>
      <c r="C551" s="170"/>
      <c r="D551" s="170"/>
      <c r="E551" s="257"/>
      <c r="F551" s="257"/>
      <c r="G551" s="226"/>
      <c r="H551" s="170"/>
      <c r="I551" s="170"/>
      <c r="J551" s="170"/>
      <c r="K551" s="170"/>
      <c r="L551" s="180"/>
      <c r="M551" s="238">
        <f t="shared" si="25"/>
        <v>0</v>
      </c>
      <c r="N551" s="239"/>
    </row>
    <row r="552" ht="28.5" customHeight="1" spans="1:14">
      <c r="A552" s="38">
        <v>41</v>
      </c>
      <c r="B552" s="127"/>
      <c r="C552" s="170"/>
      <c r="D552" s="170"/>
      <c r="E552" s="257"/>
      <c r="F552" s="257"/>
      <c r="G552" s="226"/>
      <c r="H552" s="170"/>
      <c r="I552" s="170"/>
      <c r="J552" s="170"/>
      <c r="K552" s="170"/>
      <c r="L552" s="180"/>
      <c r="M552" s="238">
        <f t="shared" si="25"/>
        <v>0</v>
      </c>
      <c r="N552" s="239"/>
    </row>
    <row r="553" ht="28.5" customHeight="1" spans="1:14">
      <c r="A553" s="38">
        <v>42</v>
      </c>
      <c r="B553" s="127"/>
      <c r="C553" s="170"/>
      <c r="D553" s="170"/>
      <c r="E553" s="257"/>
      <c r="F553" s="257"/>
      <c r="G553" s="226"/>
      <c r="H553" s="170"/>
      <c r="I553" s="170"/>
      <c r="J553" s="170"/>
      <c r="K553" s="170"/>
      <c r="L553" s="180"/>
      <c r="M553" s="238">
        <f t="shared" si="25"/>
        <v>0</v>
      </c>
      <c r="N553" s="239"/>
    </row>
    <row r="554" ht="28.5" customHeight="1" spans="1:14">
      <c r="A554" s="38">
        <v>43</v>
      </c>
      <c r="B554" s="127"/>
      <c r="C554" s="170"/>
      <c r="D554" s="170"/>
      <c r="E554" s="257"/>
      <c r="F554" s="257"/>
      <c r="G554" s="226"/>
      <c r="H554" s="170"/>
      <c r="I554" s="170"/>
      <c r="J554" s="170"/>
      <c r="K554" s="170"/>
      <c r="L554" s="180"/>
      <c r="M554" s="238">
        <f t="shared" si="25"/>
        <v>0</v>
      </c>
      <c r="N554" s="239"/>
    </row>
    <row r="555" ht="28.5" customHeight="1" spans="1:14">
      <c r="A555" s="38">
        <v>44</v>
      </c>
      <c r="B555" s="127"/>
      <c r="C555" s="170"/>
      <c r="D555" s="170"/>
      <c r="E555" s="257"/>
      <c r="F555" s="257"/>
      <c r="G555" s="226"/>
      <c r="H555" s="170"/>
      <c r="I555" s="170"/>
      <c r="J555" s="170"/>
      <c r="K555" s="170"/>
      <c r="L555" s="180"/>
      <c r="M555" s="238">
        <f t="shared" si="25"/>
        <v>0</v>
      </c>
      <c r="N555" s="239"/>
    </row>
    <row r="556" ht="28.5" customHeight="1" spans="1:14">
      <c r="A556" s="38">
        <v>45</v>
      </c>
      <c r="B556" s="127"/>
      <c r="C556" s="170"/>
      <c r="D556" s="170"/>
      <c r="E556" s="257"/>
      <c r="F556" s="257"/>
      <c r="G556" s="226"/>
      <c r="H556" s="170"/>
      <c r="I556" s="170"/>
      <c r="J556" s="170"/>
      <c r="K556" s="170"/>
      <c r="L556" s="180"/>
      <c r="M556" s="238">
        <f t="shared" si="25"/>
        <v>0</v>
      </c>
      <c r="N556" s="239"/>
    </row>
    <row r="557" ht="28.5" customHeight="1" spans="1:14">
      <c r="A557" s="38">
        <v>46</v>
      </c>
      <c r="B557" s="127"/>
      <c r="C557" s="170"/>
      <c r="D557" s="170"/>
      <c r="E557" s="257"/>
      <c r="F557" s="257"/>
      <c r="G557" s="226"/>
      <c r="H557" s="170"/>
      <c r="I557" s="170"/>
      <c r="J557" s="170"/>
      <c r="K557" s="170"/>
      <c r="L557" s="180"/>
      <c r="M557" s="238">
        <f t="shared" si="25"/>
        <v>0</v>
      </c>
      <c r="N557" s="239"/>
    </row>
    <row r="558" ht="28.5" customHeight="1" spans="1:14">
      <c r="A558" s="38">
        <v>47</v>
      </c>
      <c r="B558" s="127"/>
      <c r="C558" s="170"/>
      <c r="D558" s="170"/>
      <c r="E558" s="257"/>
      <c r="F558" s="257"/>
      <c r="G558" s="226"/>
      <c r="H558" s="170"/>
      <c r="I558" s="170"/>
      <c r="J558" s="170"/>
      <c r="K558" s="170"/>
      <c r="L558" s="180"/>
      <c r="M558" s="238">
        <f t="shared" si="25"/>
        <v>0</v>
      </c>
      <c r="N558" s="239"/>
    </row>
    <row r="559" ht="28.5" customHeight="1" spans="1:14">
      <c r="A559" s="38">
        <v>48</v>
      </c>
      <c r="B559" s="127"/>
      <c r="C559" s="170"/>
      <c r="D559" s="170"/>
      <c r="E559" s="257"/>
      <c r="F559" s="257"/>
      <c r="G559" s="226"/>
      <c r="H559" s="170"/>
      <c r="I559" s="170"/>
      <c r="J559" s="170"/>
      <c r="K559" s="170"/>
      <c r="L559" s="180"/>
      <c r="M559" s="238">
        <f t="shared" si="25"/>
        <v>0</v>
      </c>
      <c r="N559" s="239"/>
    </row>
    <row r="560" ht="28.5" customHeight="1" spans="1:14">
      <c r="A560" s="38">
        <v>49</v>
      </c>
      <c r="B560" s="127"/>
      <c r="C560" s="170"/>
      <c r="D560" s="170"/>
      <c r="E560" s="257"/>
      <c r="F560" s="257"/>
      <c r="G560" s="226"/>
      <c r="H560" s="170"/>
      <c r="I560" s="170"/>
      <c r="J560" s="170"/>
      <c r="K560" s="170"/>
      <c r="L560" s="180"/>
      <c r="M560" s="238">
        <f t="shared" si="25"/>
        <v>0</v>
      </c>
      <c r="N560" s="239"/>
    </row>
    <row r="561" ht="28.5" customHeight="1" spans="1:14">
      <c r="A561" s="38">
        <v>50</v>
      </c>
      <c r="B561" s="127"/>
      <c r="C561" s="170"/>
      <c r="D561" s="170"/>
      <c r="E561" s="257"/>
      <c r="F561" s="257"/>
      <c r="G561" s="226"/>
      <c r="H561" s="170"/>
      <c r="I561" s="170"/>
      <c r="J561" s="170"/>
      <c r="K561" s="170"/>
      <c r="L561" s="180"/>
      <c r="M561" s="238">
        <f t="shared" si="25"/>
        <v>0</v>
      </c>
      <c r="N561" s="239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80"/>
      <c r="M562" s="238">
        <f t="shared" ref="M562:M593" si="26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80"/>
      <c r="M563" s="238">
        <f t="shared" si="26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80"/>
      <c r="M564" s="238">
        <f t="shared" si="26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80"/>
      <c r="M565" s="238">
        <f t="shared" si="26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80"/>
      <c r="M566" s="238">
        <f t="shared" si="26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80"/>
      <c r="M567" s="238">
        <f t="shared" si="26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80"/>
      <c r="M568" s="238">
        <f t="shared" si="26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80"/>
      <c r="M569" s="238">
        <f t="shared" si="26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80"/>
      <c r="M570" s="238">
        <f t="shared" si="26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80"/>
      <c r="M571" s="238">
        <f t="shared" si="26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80"/>
      <c r="M572" s="238">
        <f t="shared" si="26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80"/>
      <c r="M573" s="238">
        <f t="shared" si="26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80"/>
      <c r="M574" s="238">
        <f t="shared" si="26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80"/>
      <c r="M575" s="238">
        <f t="shared" si="26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80"/>
      <c r="M576" s="238">
        <f t="shared" si="26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80"/>
      <c r="M577" s="238">
        <f t="shared" si="26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80"/>
      <c r="M578" s="238">
        <f t="shared" si="26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80"/>
      <c r="M579" s="238">
        <f t="shared" si="26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80"/>
      <c r="M580" s="238">
        <f t="shared" si="26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80"/>
      <c r="M581" s="238">
        <f t="shared" si="26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80"/>
      <c r="M582" s="238">
        <f t="shared" si="26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80"/>
      <c r="M583" s="238">
        <f t="shared" si="26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80"/>
      <c r="M584" s="238">
        <f t="shared" si="26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80"/>
      <c r="M585" s="238">
        <f t="shared" si="26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80"/>
      <c r="M586" s="238">
        <f t="shared" si="26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80"/>
      <c r="M587" s="238">
        <f t="shared" si="26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80"/>
      <c r="M588" s="238">
        <f t="shared" si="26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80"/>
      <c r="M589" s="238">
        <f t="shared" si="26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80"/>
      <c r="M590" s="238">
        <f t="shared" si="26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80"/>
      <c r="M591" s="238">
        <f t="shared" si="26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80"/>
      <c r="M592" s="238">
        <f t="shared" si="26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80"/>
      <c r="M593" s="238">
        <f t="shared" si="26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80"/>
      <c r="M594" s="238">
        <f t="shared" ref="M594:M625" si="27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80"/>
      <c r="M595" s="238">
        <f t="shared" si="27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80"/>
      <c r="M596" s="238">
        <f t="shared" si="27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80"/>
      <c r="M597" s="238">
        <f t="shared" si="27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80"/>
      <c r="M598" s="238">
        <f t="shared" si="27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80"/>
      <c r="M599" s="238">
        <f t="shared" si="27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80"/>
      <c r="M600" s="238">
        <f t="shared" si="27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80"/>
      <c r="M601" s="238">
        <f t="shared" si="27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80"/>
      <c r="M602" s="238">
        <f t="shared" si="27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80"/>
      <c r="M603" s="238">
        <f t="shared" si="27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80"/>
      <c r="M604" s="238">
        <f t="shared" si="27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80"/>
      <c r="M605" s="238">
        <f t="shared" si="27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80"/>
      <c r="M606" s="238">
        <f t="shared" si="27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80"/>
      <c r="M607" s="238">
        <f t="shared" si="27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80"/>
      <c r="M608" s="238">
        <f t="shared" si="27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80"/>
      <c r="M609" s="238">
        <f t="shared" si="27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80"/>
      <c r="M610" s="238">
        <f t="shared" si="27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80"/>
      <c r="M611" s="238">
        <f t="shared" si="27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80"/>
      <c r="M612" s="238">
        <f t="shared" si="27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80"/>
      <c r="M613" s="238">
        <f t="shared" si="27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80"/>
      <c r="M614" s="238">
        <f t="shared" si="27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80"/>
      <c r="M615" s="238">
        <f t="shared" si="27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80"/>
      <c r="M616" s="238">
        <f t="shared" si="27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80"/>
      <c r="M617" s="238">
        <f t="shared" si="27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80"/>
      <c r="M618" s="238">
        <f t="shared" si="27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80"/>
      <c r="M619" s="238">
        <f t="shared" si="27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80"/>
      <c r="M620" s="238">
        <f t="shared" si="27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80"/>
      <c r="M621" s="238">
        <f t="shared" si="27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80"/>
      <c r="M622" s="238">
        <f t="shared" si="27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80"/>
      <c r="M623" s="238">
        <f t="shared" si="27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80"/>
      <c r="M624" s="238">
        <f t="shared" si="27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80"/>
      <c r="M625" s="238">
        <f t="shared" si="27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80"/>
      <c r="M626" s="238">
        <f t="shared" ref="M626:M660" si="28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80"/>
      <c r="M627" s="238">
        <f t="shared" si="28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80"/>
      <c r="M628" s="238">
        <f t="shared" si="28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80"/>
      <c r="M629" s="238">
        <f t="shared" si="28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80"/>
      <c r="M630" s="238">
        <f t="shared" si="28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80"/>
      <c r="M631" s="238">
        <f t="shared" si="28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80"/>
      <c r="M632" s="238">
        <f t="shared" si="28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80"/>
      <c r="M633" s="238">
        <f t="shared" si="28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80"/>
      <c r="M634" s="238">
        <f t="shared" si="28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80"/>
      <c r="M635" s="238">
        <f t="shared" si="28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80"/>
      <c r="M636" s="238">
        <f t="shared" si="28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80"/>
      <c r="M637" s="238">
        <f t="shared" si="28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80"/>
      <c r="M638" s="238">
        <f t="shared" si="28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80"/>
      <c r="M639" s="238">
        <f t="shared" si="28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80"/>
      <c r="M640" s="238">
        <f t="shared" si="28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80"/>
      <c r="M641" s="238">
        <f t="shared" si="28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80"/>
      <c r="M642" s="238">
        <f t="shared" si="28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80"/>
      <c r="M643" s="238">
        <f t="shared" si="28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80"/>
      <c r="M644" s="238">
        <f t="shared" si="28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80"/>
      <c r="M645" s="238">
        <f t="shared" si="28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80"/>
      <c r="M646" s="238">
        <f t="shared" si="28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80"/>
      <c r="M647" s="238">
        <f t="shared" si="28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80"/>
      <c r="M648" s="238">
        <f t="shared" si="28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80"/>
      <c r="M649" s="238">
        <f t="shared" si="28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80"/>
      <c r="M650" s="238">
        <f t="shared" si="28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80"/>
      <c r="M651" s="238">
        <f t="shared" si="28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80"/>
      <c r="M652" s="238">
        <f t="shared" si="28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80"/>
      <c r="M653" s="238">
        <f t="shared" si="28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80"/>
      <c r="M654" s="238">
        <f t="shared" si="28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80"/>
      <c r="M655" s="238">
        <f t="shared" si="28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80"/>
      <c r="M656" s="238">
        <f t="shared" si="28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80"/>
      <c r="M657" s="238">
        <f t="shared" si="28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80"/>
      <c r="M658" s="238">
        <f t="shared" si="28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80"/>
      <c r="M659" s="238">
        <f t="shared" si="28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80"/>
      <c r="M660" s="238">
        <f t="shared" si="28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80"/>
      <c r="M661" s="238">
        <f t="shared" ref="M661:M692" si="29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80"/>
      <c r="M662" s="238">
        <f t="shared" si="29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80"/>
      <c r="M663" s="238">
        <f t="shared" si="29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80"/>
      <c r="M664" s="238">
        <f t="shared" si="29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80"/>
      <c r="M665" s="238">
        <f t="shared" si="29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80"/>
      <c r="M666" s="238">
        <f t="shared" si="29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80"/>
      <c r="M667" s="238">
        <f t="shared" si="29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80"/>
      <c r="M668" s="238">
        <f t="shared" si="29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80"/>
      <c r="M669" s="238">
        <f t="shared" si="29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80"/>
      <c r="M670" s="238">
        <f t="shared" si="29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80"/>
      <c r="M671" s="238">
        <f t="shared" si="29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80"/>
      <c r="M672" s="238">
        <f t="shared" si="29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80"/>
      <c r="M673" s="238">
        <f t="shared" si="29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80"/>
      <c r="M674" s="238">
        <f t="shared" si="29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80"/>
      <c r="M675" s="238">
        <f t="shared" si="29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80"/>
      <c r="M676" s="238">
        <f t="shared" si="29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80"/>
      <c r="M677" s="238">
        <f t="shared" si="29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80"/>
      <c r="M678" s="238">
        <f t="shared" si="29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80"/>
      <c r="M679" s="238">
        <f t="shared" si="29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80"/>
      <c r="M680" s="238">
        <f t="shared" si="29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80"/>
      <c r="M681" s="238">
        <f t="shared" si="29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80"/>
      <c r="M682" s="238">
        <f t="shared" si="29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80"/>
      <c r="M683" s="238">
        <f t="shared" si="29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80"/>
      <c r="M684" s="238">
        <f t="shared" si="29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80"/>
      <c r="M685" s="238">
        <f t="shared" si="29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80"/>
      <c r="M686" s="238">
        <f t="shared" si="29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80"/>
      <c r="M687" s="238">
        <f t="shared" si="29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80"/>
      <c r="M688" s="238">
        <f t="shared" si="29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80"/>
      <c r="M689" s="238">
        <f t="shared" si="29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80"/>
      <c r="M690" s="238">
        <f t="shared" si="29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80"/>
      <c r="M691" s="238">
        <f t="shared" si="29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80"/>
      <c r="M692" s="238">
        <f t="shared" si="29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80"/>
      <c r="M693" s="238">
        <f t="shared" ref="M693:M711" si="30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80"/>
      <c r="M694" s="238">
        <f t="shared" si="30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80"/>
      <c r="M695" s="238">
        <f t="shared" si="30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80"/>
      <c r="M696" s="238">
        <f t="shared" si="30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80"/>
      <c r="M697" s="238">
        <f t="shared" si="30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80"/>
      <c r="M698" s="238">
        <f t="shared" si="30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80"/>
      <c r="M699" s="238">
        <f t="shared" si="30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80"/>
      <c r="M700" s="238">
        <f t="shared" si="30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80"/>
      <c r="M701" s="238">
        <f t="shared" si="30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80"/>
      <c r="M702" s="238">
        <f t="shared" si="30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80"/>
      <c r="M703" s="238">
        <f t="shared" si="30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80"/>
      <c r="M704" s="238">
        <f t="shared" si="30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80"/>
      <c r="M705" s="238">
        <f t="shared" si="30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80"/>
      <c r="M706" s="238">
        <f t="shared" si="30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80"/>
      <c r="M707" s="238">
        <f t="shared" si="30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80"/>
      <c r="M708" s="238">
        <f t="shared" si="30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80"/>
      <c r="M709" s="238">
        <f t="shared" si="30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80"/>
      <c r="M710" s="238">
        <f t="shared" si="30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80"/>
      <c r="M711" s="238">
        <f t="shared" si="30"/>
        <v>0</v>
      </c>
      <c r="N711" s="268"/>
    </row>
    <row r="712" s="206" customFormat="1" ht="21.95" customHeight="1" spans="1:14">
      <c r="A712" s="243" t="s">
        <v>665</v>
      </c>
      <c r="B712" s="244" t="s">
        <v>149</v>
      </c>
      <c r="C712" s="245" t="s">
        <v>149</v>
      </c>
      <c r="D712" s="245" t="s">
        <v>149</v>
      </c>
      <c r="E712" s="269" t="s">
        <v>149</v>
      </c>
      <c r="F712" s="269" t="s">
        <v>149</v>
      </c>
      <c r="G712" s="246" t="s">
        <v>149</v>
      </c>
      <c r="H712" s="245" t="s">
        <v>149</v>
      </c>
      <c r="I712" s="245" t="s">
        <v>149</v>
      </c>
      <c r="J712" s="197" t="s">
        <v>149</v>
      </c>
      <c r="K712" s="197" t="s">
        <v>149</v>
      </c>
      <c r="L712" s="197" t="s">
        <v>149</v>
      </c>
      <c r="M712" s="197">
        <f>SUM(M512:M711)</f>
        <v>0</v>
      </c>
      <c r="N712" s="258" t="s">
        <v>149</v>
      </c>
    </row>
    <row r="713" ht="30.95" customHeight="1" spans="1:14">
      <c r="A713" s="270" t="s">
        <v>681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1941.1058</v>
      </c>
      <c r="M713" s="277"/>
      <c r="N713" s="278"/>
    </row>
    <row r="714" ht="13.5" customHeight="1" spans="1:14">
      <c r="A714" s="272" t="s">
        <v>682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7.95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.1" customHeight="1" spans="1:15">
      <c r="A722" s="274" t="s">
        <v>683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308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11" activePane="bottomLeft" state="frozen"/>
      <selection/>
      <selection pane="bottomLeft" activeCell="H5" sqref="H5:H31"/>
    </sheetView>
  </sheetViews>
  <sheetFormatPr defaultColWidth="9" defaultRowHeight="14"/>
  <cols>
    <col min="1" max="1" width="6.12727272727273" customWidth="1"/>
    <col min="2" max="2" width="8.62727272727273" customWidth="1"/>
    <col min="3" max="3" width="10.8727272727273" customWidth="1"/>
    <col min="4" max="4" width="24.2545454545455" customWidth="1"/>
    <col min="5" max="7" width="12.6272727272727" customWidth="1"/>
    <col min="8" max="8" width="6.62727272727273" customWidth="1"/>
    <col min="9" max="9" width="8.62727272727273" customWidth="1"/>
    <col min="10" max="10" width="11.6272727272727" customWidth="1"/>
    <col min="11" max="11" width="12" customWidth="1"/>
    <col min="12" max="12" width="8.62727272727273" customWidth="1"/>
    <col min="13" max="13" width="7.62727272727273" customWidth="1"/>
    <col min="14" max="14" width="9.62727272727273" customWidth="1"/>
    <col min="15" max="15" width="12.6272727272727" customWidth="1"/>
    <col min="16" max="16" width="10.6272727272727" customWidth="1"/>
    <col min="17" max="17" width="9.62727272727273" customWidth="1"/>
    <col min="18" max="18" width="8.62727272727273" customWidth="1"/>
    <col min="19" max="19" width="10.6272727272727" customWidth="1"/>
    <col min="20" max="20" width="12.6272727272727" customWidth="1"/>
    <col min="21" max="21" width="10.6272727272727" customWidth="1"/>
  </cols>
  <sheetData>
    <row r="1" ht="24.95" customHeight="1" spans="1:21">
      <c r="A1" s="157" t="s">
        <v>684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ht="15" spans="1:21">
      <c r="A2" s="159" t="s">
        <v>1</v>
      </c>
      <c r="B2" s="160" t="s">
        <v>685</v>
      </c>
      <c r="C2" s="160" t="s">
        <v>686</v>
      </c>
      <c r="D2" s="160" t="s">
        <v>687</v>
      </c>
      <c r="E2" s="160" t="s">
        <v>688</v>
      </c>
      <c r="F2" s="160" t="s">
        <v>689</v>
      </c>
      <c r="G2" s="161" t="s">
        <v>690</v>
      </c>
      <c r="H2" s="160" t="s">
        <v>691</v>
      </c>
      <c r="I2" s="172" t="s">
        <v>692</v>
      </c>
      <c r="J2" s="172"/>
      <c r="K2" s="172"/>
      <c r="L2" s="172" t="s">
        <v>693</v>
      </c>
      <c r="M2" s="172"/>
      <c r="N2" s="172"/>
      <c r="O2" s="172"/>
      <c r="P2" s="173" t="s">
        <v>694</v>
      </c>
      <c r="Q2" s="181"/>
      <c r="R2" s="181"/>
      <c r="S2" s="182"/>
      <c r="T2" s="183" t="s">
        <v>695</v>
      </c>
      <c r="U2" s="184" t="s">
        <v>110</v>
      </c>
    </row>
    <row r="3" ht="45" spans="1:21">
      <c r="A3" s="162"/>
      <c r="B3" s="163"/>
      <c r="C3" s="163"/>
      <c r="D3" s="163"/>
      <c r="E3" s="163"/>
      <c r="F3" s="163"/>
      <c r="G3" s="164"/>
      <c r="H3" s="163"/>
      <c r="I3" s="174" t="s">
        <v>696</v>
      </c>
      <c r="J3" s="174" t="s">
        <v>697</v>
      </c>
      <c r="K3" s="174" t="s">
        <v>698</v>
      </c>
      <c r="L3" s="174" t="s">
        <v>678</v>
      </c>
      <c r="M3" s="174" t="s">
        <v>699</v>
      </c>
      <c r="N3" s="175" t="s">
        <v>700</v>
      </c>
      <c r="O3" s="174" t="s">
        <v>701</v>
      </c>
      <c r="P3" s="174" t="s">
        <v>702</v>
      </c>
      <c r="Q3" s="174" t="s">
        <v>703</v>
      </c>
      <c r="R3" s="174" t="s">
        <v>704</v>
      </c>
      <c r="S3" s="174" t="s">
        <v>705</v>
      </c>
      <c r="T3" s="185"/>
      <c r="U3" s="186"/>
    </row>
    <row r="4" ht="24" customHeight="1" spans="1:21">
      <c r="A4" s="165" t="s">
        <v>129</v>
      </c>
      <c r="B4" s="166" t="s">
        <v>706</v>
      </c>
      <c r="C4" s="167" t="s">
        <v>707</v>
      </c>
      <c r="D4" s="168" t="s">
        <v>708</v>
      </c>
      <c r="E4" s="166" t="s">
        <v>709</v>
      </c>
      <c r="F4" s="166" t="s">
        <v>710</v>
      </c>
      <c r="G4" s="166" t="s">
        <v>134</v>
      </c>
      <c r="H4" s="166">
        <v>1.62</v>
      </c>
      <c r="I4" s="166">
        <v>1</v>
      </c>
      <c r="J4" s="166">
        <v>20</v>
      </c>
      <c r="K4" s="176">
        <f t="shared" ref="K4:K67" si="0">H4/60*I4*J4</f>
        <v>0.54</v>
      </c>
      <c r="L4" s="176">
        <v>7.5</v>
      </c>
      <c r="M4" s="177">
        <v>0.65</v>
      </c>
      <c r="N4" s="176">
        <v>0.7</v>
      </c>
      <c r="O4" s="176">
        <f t="shared" ref="O4:O67" si="1">H4/60*L4*M4*N4</f>
        <v>0.0921375</v>
      </c>
      <c r="P4" s="176" t="s">
        <v>711</v>
      </c>
      <c r="Q4" s="176">
        <v>35</v>
      </c>
      <c r="R4" s="187">
        <v>10</v>
      </c>
      <c r="S4" s="176">
        <f>Q4*10000*0.9/R4/6000/60*H4</f>
        <v>0.14175</v>
      </c>
      <c r="T4" s="176">
        <f>(K4+O4+S4)/H4*60</f>
        <v>28.6625</v>
      </c>
      <c r="U4" s="188"/>
    </row>
    <row r="5" ht="28.5" customHeight="1" spans="1:21">
      <c r="A5" s="38">
        <v>1</v>
      </c>
      <c r="B5" s="127">
        <v>1</v>
      </c>
      <c r="C5" s="127" t="s">
        <v>712</v>
      </c>
      <c r="D5" s="127" t="s">
        <v>713</v>
      </c>
      <c r="E5" s="127" t="s">
        <v>714</v>
      </c>
      <c r="F5" s="127" t="s">
        <v>715</v>
      </c>
      <c r="G5" s="127" t="s">
        <v>149</v>
      </c>
      <c r="H5" s="127">
        <v>0.25</v>
      </c>
      <c r="I5" s="127">
        <v>18</v>
      </c>
      <c r="J5" s="169">
        <v>28.5</v>
      </c>
      <c r="K5" s="178">
        <f t="shared" si="0"/>
        <v>2.1375</v>
      </c>
      <c r="L5" s="127">
        <v>360</v>
      </c>
      <c r="M5" s="179">
        <v>0.7</v>
      </c>
      <c r="N5" s="180">
        <v>0.8</v>
      </c>
      <c r="O5" s="178">
        <f t="shared" si="1"/>
        <v>0.84</v>
      </c>
      <c r="P5" s="180" t="s">
        <v>711</v>
      </c>
      <c r="Q5" s="127">
        <v>1859.876106</v>
      </c>
      <c r="R5" s="169">
        <v>10</v>
      </c>
      <c r="S5" s="178">
        <f t="shared" ref="S5:S52" si="2">IFERROR(Q5*10000*0.9/R5/300/20/60*H5,"")</f>
        <v>1.16242256625</v>
      </c>
      <c r="T5" s="178">
        <f t="shared" ref="T5:T52" si="3">IFERROR((K5+O5+S5)/H5*60,"")</f>
        <v>993.5814159</v>
      </c>
      <c r="U5" s="189" t="s">
        <v>149</v>
      </c>
    </row>
    <row r="6" ht="28.5" customHeight="1" spans="1:21">
      <c r="A6" s="38">
        <v>2</v>
      </c>
      <c r="B6" s="127">
        <v>2</v>
      </c>
      <c r="C6" s="127" t="s">
        <v>712</v>
      </c>
      <c r="D6" s="127" t="s">
        <v>716</v>
      </c>
      <c r="E6" s="127" t="s">
        <v>714</v>
      </c>
      <c r="F6" s="127" t="s">
        <v>715</v>
      </c>
      <c r="G6" s="127" t="s">
        <v>149</v>
      </c>
      <c r="H6" s="127">
        <v>0.25</v>
      </c>
      <c r="I6" s="127">
        <v>18</v>
      </c>
      <c r="J6" s="169">
        <v>28.5</v>
      </c>
      <c r="K6" s="178">
        <f t="shared" si="0"/>
        <v>2.1375</v>
      </c>
      <c r="L6" s="127">
        <v>360</v>
      </c>
      <c r="M6" s="179">
        <v>0.7</v>
      </c>
      <c r="N6" s="180">
        <v>0.8</v>
      </c>
      <c r="O6" s="178">
        <f t="shared" si="1"/>
        <v>0.84</v>
      </c>
      <c r="P6" s="180" t="s">
        <v>711</v>
      </c>
      <c r="Q6" s="127">
        <v>1859.876106</v>
      </c>
      <c r="R6" s="169">
        <v>10</v>
      </c>
      <c r="S6" s="178">
        <f t="shared" si="2"/>
        <v>1.16242256625</v>
      </c>
      <c r="T6" s="178">
        <f t="shared" si="3"/>
        <v>993.5814159</v>
      </c>
      <c r="U6" s="189" t="s">
        <v>149</v>
      </c>
    </row>
    <row r="7" ht="28.5" customHeight="1" spans="1:21">
      <c r="A7" s="38">
        <v>3</v>
      </c>
      <c r="B7" s="127">
        <v>3</v>
      </c>
      <c r="C7" s="127" t="s">
        <v>717</v>
      </c>
      <c r="D7" s="127" t="s">
        <v>151</v>
      </c>
      <c r="E7" s="127" t="s">
        <v>718</v>
      </c>
      <c r="F7" s="127" t="s">
        <v>719</v>
      </c>
      <c r="G7" s="127" t="s">
        <v>149</v>
      </c>
      <c r="H7" s="127">
        <v>0.75</v>
      </c>
      <c r="I7" s="127">
        <v>1</v>
      </c>
      <c r="J7" s="169">
        <v>28.5</v>
      </c>
      <c r="K7" s="178">
        <f t="shared" si="0"/>
        <v>0.35625</v>
      </c>
      <c r="L7" s="127">
        <v>76.5</v>
      </c>
      <c r="M7" s="179">
        <v>0.7</v>
      </c>
      <c r="N7" s="180">
        <v>0.8</v>
      </c>
      <c r="O7" s="178">
        <f t="shared" si="1"/>
        <v>0.5355</v>
      </c>
      <c r="P7" s="180" t="s">
        <v>711</v>
      </c>
      <c r="Q7" s="180">
        <v>64</v>
      </c>
      <c r="R7" s="169">
        <v>10</v>
      </c>
      <c r="S7" s="178">
        <f t="shared" si="2"/>
        <v>0.12</v>
      </c>
      <c r="T7" s="178">
        <f t="shared" si="3"/>
        <v>80.94</v>
      </c>
      <c r="U7" s="189" t="s">
        <v>720</v>
      </c>
    </row>
    <row r="8" ht="28.5" customHeight="1" spans="1:21">
      <c r="A8" s="38">
        <v>4</v>
      </c>
      <c r="B8" s="127">
        <v>4</v>
      </c>
      <c r="C8" s="127" t="s">
        <v>717</v>
      </c>
      <c r="D8" s="127" t="s">
        <v>156</v>
      </c>
      <c r="E8" s="127" t="s">
        <v>718</v>
      </c>
      <c r="F8" s="127" t="s">
        <v>719</v>
      </c>
      <c r="G8" s="127" t="s">
        <v>149</v>
      </c>
      <c r="H8" s="127">
        <v>0.75</v>
      </c>
      <c r="I8" s="127">
        <v>1</v>
      </c>
      <c r="J8" s="169">
        <v>28.5</v>
      </c>
      <c r="K8" s="178">
        <f t="shared" si="0"/>
        <v>0.35625</v>
      </c>
      <c r="L8" s="127">
        <v>76.5</v>
      </c>
      <c r="M8" s="179">
        <v>0.7</v>
      </c>
      <c r="N8" s="180">
        <v>0.8</v>
      </c>
      <c r="O8" s="178">
        <f t="shared" si="1"/>
        <v>0.5355</v>
      </c>
      <c r="P8" s="180" t="s">
        <v>711</v>
      </c>
      <c r="Q8" s="180">
        <v>64</v>
      </c>
      <c r="R8" s="169">
        <v>10</v>
      </c>
      <c r="S8" s="178">
        <f t="shared" si="2"/>
        <v>0.12</v>
      </c>
      <c r="T8" s="178">
        <f t="shared" si="3"/>
        <v>80.94</v>
      </c>
      <c r="U8" s="189" t="s">
        <v>720</v>
      </c>
    </row>
    <row r="9" ht="28.5" customHeight="1" spans="1:21">
      <c r="A9" s="38">
        <v>5</v>
      </c>
      <c r="B9" s="127">
        <v>5</v>
      </c>
      <c r="C9" s="127" t="s">
        <v>717</v>
      </c>
      <c r="D9" s="127" t="s">
        <v>158</v>
      </c>
      <c r="E9" s="127" t="s">
        <v>718</v>
      </c>
      <c r="F9" s="127" t="s">
        <v>719</v>
      </c>
      <c r="G9" s="127" t="s">
        <v>149</v>
      </c>
      <c r="H9" s="127">
        <v>0.75</v>
      </c>
      <c r="I9" s="127">
        <v>1</v>
      </c>
      <c r="J9" s="169">
        <v>28.5</v>
      </c>
      <c r="K9" s="178">
        <f t="shared" si="0"/>
        <v>0.35625</v>
      </c>
      <c r="L9" s="127">
        <v>76.5</v>
      </c>
      <c r="M9" s="179">
        <v>0.7</v>
      </c>
      <c r="N9" s="180">
        <v>0.8</v>
      </c>
      <c r="O9" s="178">
        <f t="shared" si="1"/>
        <v>0.5355</v>
      </c>
      <c r="P9" s="180" t="s">
        <v>711</v>
      </c>
      <c r="Q9" s="180">
        <v>64</v>
      </c>
      <c r="R9" s="169">
        <v>10</v>
      </c>
      <c r="S9" s="178">
        <f t="shared" si="2"/>
        <v>0.12</v>
      </c>
      <c r="T9" s="178">
        <f t="shared" si="3"/>
        <v>80.94</v>
      </c>
      <c r="U9" s="189" t="s">
        <v>721</v>
      </c>
    </row>
    <row r="10" ht="28.5" customHeight="1" spans="1:21">
      <c r="A10" s="38">
        <v>6</v>
      </c>
      <c r="B10" s="127">
        <v>6</v>
      </c>
      <c r="C10" s="127" t="s">
        <v>717</v>
      </c>
      <c r="D10" s="127" t="s">
        <v>160</v>
      </c>
      <c r="E10" s="127" t="s">
        <v>718</v>
      </c>
      <c r="F10" s="127" t="s">
        <v>719</v>
      </c>
      <c r="G10" s="127" t="s">
        <v>149</v>
      </c>
      <c r="H10" s="127">
        <v>0.75</v>
      </c>
      <c r="I10" s="127">
        <v>1</v>
      </c>
      <c r="J10" s="169">
        <v>28.5</v>
      </c>
      <c r="K10" s="178">
        <f t="shared" si="0"/>
        <v>0.35625</v>
      </c>
      <c r="L10" s="127">
        <v>76.5</v>
      </c>
      <c r="M10" s="179">
        <v>0.7</v>
      </c>
      <c r="N10" s="180">
        <v>0.8</v>
      </c>
      <c r="O10" s="178">
        <f t="shared" si="1"/>
        <v>0.5355</v>
      </c>
      <c r="P10" s="180" t="s">
        <v>711</v>
      </c>
      <c r="Q10" s="180">
        <v>64</v>
      </c>
      <c r="R10" s="169">
        <v>10</v>
      </c>
      <c r="S10" s="178">
        <f t="shared" si="2"/>
        <v>0.12</v>
      </c>
      <c r="T10" s="178">
        <f t="shared" si="3"/>
        <v>80.94</v>
      </c>
      <c r="U10" s="189" t="s">
        <v>721</v>
      </c>
    </row>
    <row r="11" ht="28.5" customHeight="1" spans="1:21">
      <c r="A11" s="38">
        <v>7</v>
      </c>
      <c r="B11" s="127">
        <v>7</v>
      </c>
      <c r="C11" s="127" t="s">
        <v>717</v>
      </c>
      <c r="D11" s="127" t="s">
        <v>162</v>
      </c>
      <c r="E11" s="127" t="s">
        <v>718</v>
      </c>
      <c r="F11" s="127" t="s">
        <v>719</v>
      </c>
      <c r="G11" s="127" t="s">
        <v>149</v>
      </c>
      <c r="H11" s="127">
        <v>0.75</v>
      </c>
      <c r="I11" s="127">
        <v>1</v>
      </c>
      <c r="J11" s="169">
        <v>28.5</v>
      </c>
      <c r="K11" s="178">
        <f t="shared" si="0"/>
        <v>0.35625</v>
      </c>
      <c r="L11" s="127">
        <v>76.5</v>
      </c>
      <c r="M11" s="179">
        <v>0.7</v>
      </c>
      <c r="N11" s="180">
        <v>0.8</v>
      </c>
      <c r="O11" s="178">
        <f t="shared" si="1"/>
        <v>0.5355</v>
      </c>
      <c r="P11" s="180" t="s">
        <v>711</v>
      </c>
      <c r="Q11" s="180">
        <v>64</v>
      </c>
      <c r="R11" s="169">
        <v>10</v>
      </c>
      <c r="S11" s="178">
        <f t="shared" si="2"/>
        <v>0.12</v>
      </c>
      <c r="T11" s="178">
        <f t="shared" si="3"/>
        <v>80.94</v>
      </c>
      <c r="U11" s="189" t="s">
        <v>722</v>
      </c>
    </row>
    <row r="12" ht="28.5" customHeight="1" spans="1:21">
      <c r="A12" s="38">
        <v>8</v>
      </c>
      <c r="B12" s="127">
        <v>8</v>
      </c>
      <c r="C12" s="127" t="s">
        <v>717</v>
      </c>
      <c r="D12" s="169" t="s">
        <v>166</v>
      </c>
      <c r="E12" s="127" t="s">
        <v>718</v>
      </c>
      <c r="F12" s="127" t="s">
        <v>719</v>
      </c>
      <c r="G12" s="127" t="s">
        <v>149</v>
      </c>
      <c r="H12" s="127">
        <v>0.75</v>
      </c>
      <c r="I12" s="127">
        <v>1</v>
      </c>
      <c r="J12" s="169">
        <v>28.5</v>
      </c>
      <c r="K12" s="178">
        <f t="shared" si="0"/>
        <v>0.35625</v>
      </c>
      <c r="L12" s="127">
        <v>76.5</v>
      </c>
      <c r="M12" s="179">
        <v>0.7</v>
      </c>
      <c r="N12" s="180">
        <v>0.8</v>
      </c>
      <c r="O12" s="178">
        <f t="shared" si="1"/>
        <v>0.5355</v>
      </c>
      <c r="P12" s="180" t="s">
        <v>711</v>
      </c>
      <c r="Q12" s="180">
        <v>64</v>
      </c>
      <c r="R12" s="169">
        <v>10</v>
      </c>
      <c r="S12" s="178">
        <f t="shared" si="2"/>
        <v>0.12</v>
      </c>
      <c r="T12" s="178">
        <f t="shared" si="3"/>
        <v>80.94</v>
      </c>
      <c r="U12" s="189" t="s">
        <v>722</v>
      </c>
    </row>
    <row r="13" ht="28.5" customHeight="1" spans="1:21">
      <c r="A13" s="38">
        <v>9</v>
      </c>
      <c r="B13" s="127">
        <v>9</v>
      </c>
      <c r="C13" s="127" t="s">
        <v>717</v>
      </c>
      <c r="D13" s="169" t="s">
        <v>168</v>
      </c>
      <c r="E13" s="127" t="s">
        <v>718</v>
      </c>
      <c r="F13" s="127" t="s">
        <v>719</v>
      </c>
      <c r="G13" s="127" t="s">
        <v>149</v>
      </c>
      <c r="H13" s="127">
        <v>0.75</v>
      </c>
      <c r="I13" s="127">
        <v>1</v>
      </c>
      <c r="J13" s="169">
        <v>28.5</v>
      </c>
      <c r="K13" s="178">
        <f t="shared" si="0"/>
        <v>0.35625</v>
      </c>
      <c r="L13" s="127">
        <v>76.5</v>
      </c>
      <c r="M13" s="179">
        <v>0.7</v>
      </c>
      <c r="N13" s="180">
        <v>0.8</v>
      </c>
      <c r="O13" s="178">
        <f t="shared" si="1"/>
        <v>0.5355</v>
      </c>
      <c r="P13" s="180" t="s">
        <v>711</v>
      </c>
      <c r="Q13" s="180">
        <v>64</v>
      </c>
      <c r="R13" s="169">
        <v>10</v>
      </c>
      <c r="S13" s="178">
        <f t="shared" si="2"/>
        <v>0.12</v>
      </c>
      <c r="T13" s="178">
        <f t="shared" si="3"/>
        <v>80.94</v>
      </c>
      <c r="U13" s="189" t="s">
        <v>149</v>
      </c>
    </row>
    <row r="14" ht="28.5" customHeight="1" spans="1:21">
      <c r="A14" s="38">
        <v>10</v>
      </c>
      <c r="B14" s="127">
        <v>10</v>
      </c>
      <c r="C14" s="127" t="s">
        <v>302</v>
      </c>
      <c r="D14" s="127" t="s">
        <v>723</v>
      </c>
      <c r="E14" s="127" t="s">
        <v>724</v>
      </c>
      <c r="F14" s="127" t="s">
        <v>149</v>
      </c>
      <c r="G14" s="127" t="s">
        <v>149</v>
      </c>
      <c r="H14" s="127">
        <v>0.8</v>
      </c>
      <c r="I14" s="127">
        <v>7</v>
      </c>
      <c r="J14" s="169">
        <v>28.5</v>
      </c>
      <c r="K14" s="178">
        <f t="shared" si="0"/>
        <v>2.66</v>
      </c>
      <c r="L14" s="127">
        <v>132</v>
      </c>
      <c r="M14" s="179">
        <v>0.7</v>
      </c>
      <c r="N14" s="180">
        <v>0.8</v>
      </c>
      <c r="O14" s="178">
        <f t="shared" si="1"/>
        <v>0.9856</v>
      </c>
      <c r="P14" s="180" t="s">
        <v>711</v>
      </c>
      <c r="Q14" s="180">
        <v>442.477876</v>
      </c>
      <c r="R14" s="169">
        <v>10</v>
      </c>
      <c r="S14" s="178">
        <f t="shared" si="2"/>
        <v>0.884955752</v>
      </c>
      <c r="T14" s="178">
        <f t="shared" si="3"/>
        <v>339.7916814</v>
      </c>
      <c r="U14" s="189" t="s">
        <v>149</v>
      </c>
    </row>
    <row r="15" ht="28.5" customHeight="1" spans="1:21">
      <c r="A15" s="38">
        <v>11</v>
      </c>
      <c r="B15" s="127">
        <v>11</v>
      </c>
      <c r="C15" s="127" t="s">
        <v>300</v>
      </c>
      <c r="D15" s="127" t="s">
        <v>723</v>
      </c>
      <c r="E15" s="127" t="s">
        <v>725</v>
      </c>
      <c r="F15" s="127" t="s">
        <v>726</v>
      </c>
      <c r="G15" s="127" t="s">
        <v>149</v>
      </c>
      <c r="H15" s="127">
        <v>8.5</v>
      </c>
      <c r="I15" s="127">
        <v>1</v>
      </c>
      <c r="J15" s="169">
        <v>28.5</v>
      </c>
      <c r="K15" s="178">
        <f t="shared" si="0"/>
        <v>4.0375</v>
      </c>
      <c r="L15" s="127">
        <v>23.9</v>
      </c>
      <c r="M15" s="179">
        <v>0.7</v>
      </c>
      <c r="N15" s="180">
        <v>0.8</v>
      </c>
      <c r="O15" s="178">
        <f t="shared" si="1"/>
        <v>1.89606666666667</v>
      </c>
      <c r="P15" s="180" t="s">
        <v>711</v>
      </c>
      <c r="Q15" s="180">
        <v>56.367521</v>
      </c>
      <c r="R15" s="169">
        <v>10</v>
      </c>
      <c r="S15" s="178">
        <f t="shared" si="2"/>
        <v>1.19780982125</v>
      </c>
      <c r="T15" s="178">
        <f t="shared" si="3"/>
        <v>50.33912815</v>
      </c>
      <c r="U15" s="189" t="s">
        <v>149</v>
      </c>
    </row>
    <row r="16" ht="28.5" customHeight="1" spans="1:21">
      <c r="A16" s="38">
        <v>12</v>
      </c>
      <c r="B16" s="127">
        <v>12</v>
      </c>
      <c r="C16" s="127" t="s">
        <v>302</v>
      </c>
      <c r="D16" s="127" t="s">
        <v>727</v>
      </c>
      <c r="E16" s="127" t="s">
        <v>724</v>
      </c>
      <c r="F16" s="127" t="s">
        <v>149</v>
      </c>
      <c r="G16" s="127" t="s">
        <v>149</v>
      </c>
      <c r="H16" s="127">
        <v>0.5</v>
      </c>
      <c r="I16" s="127">
        <v>7</v>
      </c>
      <c r="J16" s="169">
        <v>28.5</v>
      </c>
      <c r="K16" s="178">
        <f t="shared" si="0"/>
        <v>1.6625</v>
      </c>
      <c r="L16" s="127">
        <v>132</v>
      </c>
      <c r="M16" s="179">
        <v>0.7</v>
      </c>
      <c r="N16" s="180">
        <v>0.8</v>
      </c>
      <c r="O16" s="178">
        <f t="shared" si="1"/>
        <v>0.616</v>
      </c>
      <c r="P16" s="180" t="s">
        <v>711</v>
      </c>
      <c r="Q16" s="180">
        <v>442.477876</v>
      </c>
      <c r="R16" s="169">
        <v>10</v>
      </c>
      <c r="S16" s="178">
        <f t="shared" si="2"/>
        <v>0.553097345</v>
      </c>
      <c r="T16" s="178">
        <f t="shared" si="3"/>
        <v>339.7916814</v>
      </c>
      <c r="U16" s="189" t="s">
        <v>149</v>
      </c>
    </row>
    <row r="17" ht="28.5" customHeight="1" spans="1:21">
      <c r="A17" s="38">
        <v>13</v>
      </c>
      <c r="B17" s="127">
        <v>13</v>
      </c>
      <c r="C17" s="127" t="s">
        <v>300</v>
      </c>
      <c r="D17" s="127" t="s">
        <v>728</v>
      </c>
      <c r="E17" s="127" t="s">
        <v>725</v>
      </c>
      <c r="F17" s="127" t="s">
        <v>726</v>
      </c>
      <c r="G17" s="127" t="s">
        <v>149</v>
      </c>
      <c r="H17" s="127">
        <v>1</v>
      </c>
      <c r="I17" s="127">
        <v>1</v>
      </c>
      <c r="J17" s="169">
        <v>28.5</v>
      </c>
      <c r="K17" s="178">
        <f t="shared" si="0"/>
        <v>0.475</v>
      </c>
      <c r="L17" s="127">
        <v>23.9</v>
      </c>
      <c r="M17" s="179">
        <v>0.7</v>
      </c>
      <c r="N17" s="180">
        <v>0.8</v>
      </c>
      <c r="O17" s="178">
        <f t="shared" si="1"/>
        <v>0.223066666666667</v>
      </c>
      <c r="P17" s="180" t="s">
        <v>711</v>
      </c>
      <c r="Q17" s="180">
        <v>56.367521</v>
      </c>
      <c r="R17" s="169">
        <v>10</v>
      </c>
      <c r="S17" s="178">
        <f t="shared" si="2"/>
        <v>0.1409188025</v>
      </c>
      <c r="T17" s="178">
        <f t="shared" si="3"/>
        <v>50.33912815</v>
      </c>
      <c r="U17" s="189" t="s">
        <v>149</v>
      </c>
    </row>
    <row r="18" ht="28.5" customHeight="1" spans="1:21">
      <c r="A18" s="38">
        <v>14</v>
      </c>
      <c r="B18" s="127">
        <v>14</v>
      </c>
      <c r="C18" s="127" t="s">
        <v>717</v>
      </c>
      <c r="D18" s="127" t="s">
        <v>214</v>
      </c>
      <c r="E18" s="127" t="s">
        <v>718</v>
      </c>
      <c r="F18" s="127" t="s">
        <v>719</v>
      </c>
      <c r="G18" s="127" t="s">
        <v>149</v>
      </c>
      <c r="H18" s="127">
        <v>0.75</v>
      </c>
      <c r="I18" s="127">
        <v>1</v>
      </c>
      <c r="J18" s="169">
        <v>28.5</v>
      </c>
      <c r="K18" s="178">
        <f t="shared" si="0"/>
        <v>0.35625</v>
      </c>
      <c r="L18" s="127">
        <v>76.5</v>
      </c>
      <c r="M18" s="179">
        <v>0.7</v>
      </c>
      <c r="N18" s="180">
        <v>0.8</v>
      </c>
      <c r="O18" s="178">
        <f t="shared" si="1"/>
        <v>0.5355</v>
      </c>
      <c r="P18" s="180" t="s">
        <v>711</v>
      </c>
      <c r="Q18" s="180">
        <v>64</v>
      </c>
      <c r="R18" s="169">
        <v>10</v>
      </c>
      <c r="S18" s="178">
        <f t="shared" si="2"/>
        <v>0.12</v>
      </c>
      <c r="T18" s="178">
        <f t="shared" si="3"/>
        <v>80.94</v>
      </c>
      <c r="U18" s="189" t="s">
        <v>149</v>
      </c>
    </row>
    <row r="19" ht="28.5" customHeight="1" spans="1:21">
      <c r="A19" s="38">
        <v>15</v>
      </c>
      <c r="B19" s="127">
        <v>15</v>
      </c>
      <c r="C19" s="127" t="s">
        <v>729</v>
      </c>
      <c r="D19" s="127" t="s">
        <v>730</v>
      </c>
      <c r="E19" s="127" t="s">
        <v>731</v>
      </c>
      <c r="F19" s="127" t="s">
        <v>149</v>
      </c>
      <c r="G19" s="127" t="s">
        <v>149</v>
      </c>
      <c r="H19" s="127">
        <v>6</v>
      </c>
      <c r="I19" s="127">
        <v>16</v>
      </c>
      <c r="J19" s="169">
        <v>28.5</v>
      </c>
      <c r="K19" s="178">
        <f t="shared" si="0"/>
        <v>45.6</v>
      </c>
      <c r="L19" s="127">
        <v>2.5</v>
      </c>
      <c r="M19" s="179">
        <v>0.7</v>
      </c>
      <c r="N19" s="180">
        <v>0.8</v>
      </c>
      <c r="O19" s="178">
        <f t="shared" si="1"/>
        <v>0.14</v>
      </c>
      <c r="P19" s="180" t="s">
        <v>711</v>
      </c>
      <c r="Q19" s="180">
        <v>98.5</v>
      </c>
      <c r="R19" s="169">
        <v>10</v>
      </c>
      <c r="S19" s="178">
        <f t="shared" si="2"/>
        <v>1.4775</v>
      </c>
      <c r="T19" s="178">
        <f t="shared" si="3"/>
        <v>472.175</v>
      </c>
      <c r="U19" s="189" t="s">
        <v>149</v>
      </c>
    </row>
    <row r="20" ht="28.5" customHeight="1" spans="1:21">
      <c r="A20" s="38">
        <v>16</v>
      </c>
      <c r="B20" s="127">
        <v>16</v>
      </c>
      <c r="C20" s="127" t="s">
        <v>300</v>
      </c>
      <c r="D20" s="127" t="s">
        <v>730</v>
      </c>
      <c r="E20" s="127" t="s">
        <v>725</v>
      </c>
      <c r="F20" s="127" t="s">
        <v>726</v>
      </c>
      <c r="G20" s="127" t="s">
        <v>149</v>
      </c>
      <c r="H20" s="127">
        <v>12.5</v>
      </c>
      <c r="I20" s="127">
        <v>1</v>
      </c>
      <c r="J20" s="169">
        <v>28.5</v>
      </c>
      <c r="K20" s="178">
        <f t="shared" si="0"/>
        <v>5.9375</v>
      </c>
      <c r="L20" s="127">
        <v>23.9</v>
      </c>
      <c r="M20" s="179">
        <v>0.7</v>
      </c>
      <c r="N20" s="180">
        <v>0.8</v>
      </c>
      <c r="O20" s="178">
        <f t="shared" si="1"/>
        <v>2.78833333333333</v>
      </c>
      <c r="P20" s="180" t="s">
        <v>711</v>
      </c>
      <c r="Q20" s="180">
        <v>56.367521</v>
      </c>
      <c r="R20" s="169">
        <v>10</v>
      </c>
      <c r="S20" s="178">
        <f t="shared" si="2"/>
        <v>1.76148503125</v>
      </c>
      <c r="T20" s="178">
        <f t="shared" si="3"/>
        <v>50.33912815</v>
      </c>
      <c r="U20" s="189" t="s">
        <v>149</v>
      </c>
    </row>
    <row r="21" ht="28.5" customHeight="1" spans="1:21">
      <c r="A21" s="38">
        <v>17</v>
      </c>
      <c r="B21" s="127">
        <v>17</v>
      </c>
      <c r="C21" s="127" t="s">
        <v>302</v>
      </c>
      <c r="D21" s="127" t="s">
        <v>730</v>
      </c>
      <c r="E21" s="127" t="s">
        <v>724</v>
      </c>
      <c r="F21" s="127" t="s">
        <v>726</v>
      </c>
      <c r="G21" s="127" t="s">
        <v>149</v>
      </c>
      <c r="H21" s="127">
        <v>0.5</v>
      </c>
      <c r="I21" s="127">
        <v>7</v>
      </c>
      <c r="J21" s="169">
        <v>28.5</v>
      </c>
      <c r="K21" s="178">
        <f t="shared" si="0"/>
        <v>1.6625</v>
      </c>
      <c r="L21" s="127">
        <v>132</v>
      </c>
      <c r="M21" s="179">
        <v>0.7</v>
      </c>
      <c r="N21" s="180">
        <v>0.8</v>
      </c>
      <c r="O21" s="178">
        <f t="shared" si="1"/>
        <v>0.616</v>
      </c>
      <c r="P21" s="180" t="s">
        <v>711</v>
      </c>
      <c r="Q21" s="180">
        <v>442.477876</v>
      </c>
      <c r="R21" s="169">
        <v>10</v>
      </c>
      <c r="S21" s="178">
        <f t="shared" si="2"/>
        <v>0.553097345</v>
      </c>
      <c r="T21" s="178">
        <f t="shared" si="3"/>
        <v>339.7916814</v>
      </c>
      <c r="U21" s="189" t="s">
        <v>149</v>
      </c>
    </row>
    <row r="22" ht="28.5" customHeight="1" spans="1:21">
      <c r="A22" s="38">
        <v>18</v>
      </c>
      <c r="B22" s="127">
        <v>18</v>
      </c>
      <c r="C22" s="127" t="s">
        <v>302</v>
      </c>
      <c r="D22" s="127" t="s">
        <v>732</v>
      </c>
      <c r="E22" s="127" t="s">
        <v>724</v>
      </c>
      <c r="F22" s="127" t="s">
        <v>149</v>
      </c>
      <c r="G22" s="127" t="s">
        <v>149</v>
      </c>
      <c r="H22" s="127">
        <v>0.5</v>
      </c>
      <c r="I22" s="127">
        <v>7</v>
      </c>
      <c r="J22" s="169">
        <v>28.5</v>
      </c>
      <c r="K22" s="178">
        <f t="shared" si="0"/>
        <v>1.6625</v>
      </c>
      <c r="L22" s="127">
        <v>132</v>
      </c>
      <c r="M22" s="179">
        <v>0.7</v>
      </c>
      <c r="N22" s="180">
        <v>0.8</v>
      </c>
      <c r="O22" s="178">
        <f t="shared" si="1"/>
        <v>0.616</v>
      </c>
      <c r="P22" s="180" t="s">
        <v>711</v>
      </c>
      <c r="Q22" s="180">
        <v>442.477876</v>
      </c>
      <c r="R22" s="169">
        <v>10</v>
      </c>
      <c r="S22" s="178">
        <f t="shared" si="2"/>
        <v>0.553097345</v>
      </c>
      <c r="T22" s="178">
        <f t="shared" si="3"/>
        <v>339.7916814</v>
      </c>
      <c r="U22" s="189" t="s">
        <v>149</v>
      </c>
    </row>
    <row r="23" ht="28.5" customHeight="1" spans="1:21">
      <c r="A23" s="38">
        <v>19</v>
      </c>
      <c r="B23" s="127">
        <v>19</v>
      </c>
      <c r="C23" s="127" t="s">
        <v>300</v>
      </c>
      <c r="D23" s="127" t="s">
        <v>733</v>
      </c>
      <c r="E23" s="127" t="s">
        <v>725</v>
      </c>
      <c r="F23" s="127" t="s">
        <v>726</v>
      </c>
      <c r="G23" s="127" t="s">
        <v>149</v>
      </c>
      <c r="H23" s="127">
        <v>2</v>
      </c>
      <c r="I23" s="127">
        <v>1</v>
      </c>
      <c r="J23" s="169">
        <v>28.5</v>
      </c>
      <c r="K23" s="178">
        <f t="shared" si="0"/>
        <v>0.95</v>
      </c>
      <c r="L23" s="127">
        <v>23.9</v>
      </c>
      <c r="M23" s="179">
        <v>0.7</v>
      </c>
      <c r="N23" s="180">
        <v>0.8</v>
      </c>
      <c r="O23" s="178">
        <f t="shared" si="1"/>
        <v>0.446133333333333</v>
      </c>
      <c r="P23" s="180" t="s">
        <v>711</v>
      </c>
      <c r="Q23" s="180">
        <v>56.367521</v>
      </c>
      <c r="R23" s="169">
        <v>10</v>
      </c>
      <c r="S23" s="178">
        <f t="shared" si="2"/>
        <v>0.281837605</v>
      </c>
      <c r="T23" s="178">
        <f t="shared" si="3"/>
        <v>50.33912815</v>
      </c>
      <c r="U23" s="189" t="s">
        <v>149</v>
      </c>
    </row>
    <row r="24" ht="28.5" customHeight="1" spans="1:21">
      <c r="A24" s="38">
        <v>20</v>
      </c>
      <c r="B24" s="127">
        <v>20</v>
      </c>
      <c r="C24" s="127" t="s">
        <v>717</v>
      </c>
      <c r="D24" s="127" t="s">
        <v>226</v>
      </c>
      <c r="E24" s="127" t="s">
        <v>718</v>
      </c>
      <c r="F24" s="127" t="s">
        <v>719</v>
      </c>
      <c r="G24" s="127" t="s">
        <v>149</v>
      </c>
      <c r="H24" s="127">
        <v>0.75</v>
      </c>
      <c r="I24" s="127">
        <v>1</v>
      </c>
      <c r="J24" s="169">
        <v>28.5</v>
      </c>
      <c r="K24" s="178">
        <f t="shared" si="0"/>
        <v>0.35625</v>
      </c>
      <c r="L24" s="127">
        <v>76.5</v>
      </c>
      <c r="M24" s="179">
        <v>0.7</v>
      </c>
      <c r="N24" s="180">
        <v>0.8</v>
      </c>
      <c r="O24" s="178">
        <f t="shared" si="1"/>
        <v>0.5355</v>
      </c>
      <c r="P24" s="180" t="s">
        <v>711</v>
      </c>
      <c r="Q24" s="180">
        <v>64</v>
      </c>
      <c r="R24" s="169">
        <v>10</v>
      </c>
      <c r="S24" s="178">
        <f t="shared" si="2"/>
        <v>0.12</v>
      </c>
      <c r="T24" s="178">
        <f t="shared" si="3"/>
        <v>80.94</v>
      </c>
      <c r="U24" s="189" t="s">
        <v>149</v>
      </c>
    </row>
    <row r="25" ht="28.5" customHeight="1" spans="1:21">
      <c r="A25" s="38">
        <v>21</v>
      </c>
      <c r="B25" s="127">
        <v>21</v>
      </c>
      <c r="C25" s="127" t="s">
        <v>717</v>
      </c>
      <c r="D25" s="127" t="s">
        <v>230</v>
      </c>
      <c r="E25" s="127" t="s">
        <v>718</v>
      </c>
      <c r="F25" s="127" t="s">
        <v>719</v>
      </c>
      <c r="G25" s="127" t="s">
        <v>149</v>
      </c>
      <c r="H25" s="127">
        <v>0.75</v>
      </c>
      <c r="I25" s="127">
        <v>1</v>
      </c>
      <c r="J25" s="169">
        <v>28.5</v>
      </c>
      <c r="K25" s="178">
        <f t="shared" si="0"/>
        <v>0.35625</v>
      </c>
      <c r="L25" s="127">
        <v>76.5</v>
      </c>
      <c r="M25" s="179">
        <v>0.7</v>
      </c>
      <c r="N25" s="180">
        <v>0.8</v>
      </c>
      <c r="O25" s="178">
        <f t="shared" si="1"/>
        <v>0.5355</v>
      </c>
      <c r="P25" s="180" t="s">
        <v>711</v>
      </c>
      <c r="Q25" s="180">
        <v>64</v>
      </c>
      <c r="R25" s="169">
        <v>10</v>
      </c>
      <c r="S25" s="178">
        <f t="shared" si="2"/>
        <v>0.12</v>
      </c>
      <c r="T25" s="178">
        <f t="shared" si="3"/>
        <v>80.94</v>
      </c>
      <c r="U25" s="189" t="s">
        <v>149</v>
      </c>
    </row>
    <row r="26" ht="28.5" customHeight="1" spans="1:21">
      <c r="A26" s="38">
        <v>22</v>
      </c>
      <c r="B26" s="127">
        <v>22</v>
      </c>
      <c r="C26" s="127" t="s">
        <v>717</v>
      </c>
      <c r="D26" s="127" t="s">
        <v>232</v>
      </c>
      <c r="E26" s="127" t="s">
        <v>718</v>
      </c>
      <c r="F26" s="127" t="s">
        <v>719</v>
      </c>
      <c r="G26" s="127" t="s">
        <v>149</v>
      </c>
      <c r="H26" s="127">
        <v>0.75</v>
      </c>
      <c r="I26" s="127">
        <v>1</v>
      </c>
      <c r="J26" s="169">
        <v>28.5</v>
      </c>
      <c r="K26" s="178">
        <f t="shared" si="0"/>
        <v>0.35625</v>
      </c>
      <c r="L26" s="127">
        <v>76.5</v>
      </c>
      <c r="M26" s="179">
        <v>0.7</v>
      </c>
      <c r="N26" s="180">
        <v>0.8</v>
      </c>
      <c r="O26" s="178">
        <f t="shared" si="1"/>
        <v>0.5355</v>
      </c>
      <c r="P26" s="180" t="s">
        <v>711</v>
      </c>
      <c r="Q26" s="180">
        <v>64</v>
      </c>
      <c r="R26" s="169">
        <v>10</v>
      </c>
      <c r="S26" s="178">
        <f t="shared" si="2"/>
        <v>0.12</v>
      </c>
      <c r="T26" s="178">
        <f t="shared" si="3"/>
        <v>80.94</v>
      </c>
      <c r="U26" s="189" t="s">
        <v>149</v>
      </c>
    </row>
    <row r="27" ht="28.5" customHeight="1" spans="1:21">
      <c r="A27" s="38">
        <v>23</v>
      </c>
      <c r="B27" s="127">
        <v>23</v>
      </c>
      <c r="C27" s="127" t="s">
        <v>717</v>
      </c>
      <c r="D27" s="127" t="s">
        <v>234</v>
      </c>
      <c r="E27" s="127" t="s">
        <v>718</v>
      </c>
      <c r="F27" s="127" t="s">
        <v>719</v>
      </c>
      <c r="G27" s="127" t="s">
        <v>149</v>
      </c>
      <c r="H27" s="127">
        <v>0.75</v>
      </c>
      <c r="I27" s="127">
        <v>1</v>
      </c>
      <c r="J27" s="169">
        <v>28.5</v>
      </c>
      <c r="K27" s="178">
        <f t="shared" si="0"/>
        <v>0.35625</v>
      </c>
      <c r="L27" s="127">
        <v>76.5</v>
      </c>
      <c r="M27" s="179">
        <v>0.7</v>
      </c>
      <c r="N27" s="180">
        <v>0.8</v>
      </c>
      <c r="O27" s="178">
        <f t="shared" si="1"/>
        <v>0.5355</v>
      </c>
      <c r="P27" s="180" t="s">
        <v>711</v>
      </c>
      <c r="Q27" s="180">
        <v>64</v>
      </c>
      <c r="R27" s="169">
        <v>10</v>
      </c>
      <c r="S27" s="178">
        <f t="shared" si="2"/>
        <v>0.12</v>
      </c>
      <c r="T27" s="178">
        <f t="shared" si="3"/>
        <v>80.94</v>
      </c>
      <c r="U27" s="189" t="s">
        <v>149</v>
      </c>
    </row>
    <row r="28" ht="28.5" customHeight="1" spans="1:21">
      <c r="A28" s="38">
        <v>24</v>
      </c>
      <c r="B28" s="127">
        <v>24</v>
      </c>
      <c r="C28" s="127" t="s">
        <v>717</v>
      </c>
      <c r="D28" s="127" t="s">
        <v>236</v>
      </c>
      <c r="E28" s="127" t="s">
        <v>718</v>
      </c>
      <c r="F28" s="127" t="s">
        <v>719</v>
      </c>
      <c r="G28" s="127" t="s">
        <v>149</v>
      </c>
      <c r="H28" s="127">
        <v>0.75</v>
      </c>
      <c r="I28" s="127">
        <v>1</v>
      </c>
      <c r="J28" s="169">
        <v>28.5</v>
      </c>
      <c r="K28" s="178">
        <f t="shared" si="0"/>
        <v>0.35625</v>
      </c>
      <c r="L28" s="127">
        <v>76.5</v>
      </c>
      <c r="M28" s="179">
        <v>0.7</v>
      </c>
      <c r="N28" s="180">
        <v>0.8</v>
      </c>
      <c r="O28" s="178">
        <f t="shared" si="1"/>
        <v>0.5355</v>
      </c>
      <c r="P28" s="180" t="s">
        <v>711</v>
      </c>
      <c r="Q28" s="180">
        <v>64</v>
      </c>
      <c r="R28" s="169">
        <v>10</v>
      </c>
      <c r="S28" s="178">
        <f t="shared" si="2"/>
        <v>0.12</v>
      </c>
      <c r="T28" s="178">
        <f t="shared" si="3"/>
        <v>80.94</v>
      </c>
      <c r="U28" s="189" t="s">
        <v>149</v>
      </c>
    </row>
    <row r="29" ht="28.5" customHeight="1" spans="1:21">
      <c r="A29" s="38">
        <v>25</v>
      </c>
      <c r="B29" s="127">
        <v>25</v>
      </c>
      <c r="C29" s="127" t="s">
        <v>717</v>
      </c>
      <c r="D29" s="127" t="s">
        <v>238</v>
      </c>
      <c r="E29" s="127" t="s">
        <v>718</v>
      </c>
      <c r="F29" s="127" t="s">
        <v>719</v>
      </c>
      <c r="G29" s="127" t="s">
        <v>149</v>
      </c>
      <c r="H29" s="127">
        <v>0.75</v>
      </c>
      <c r="I29" s="127">
        <v>1</v>
      </c>
      <c r="J29" s="169">
        <v>28.5</v>
      </c>
      <c r="K29" s="178">
        <f t="shared" si="0"/>
        <v>0.35625</v>
      </c>
      <c r="L29" s="127">
        <v>76.5</v>
      </c>
      <c r="M29" s="179">
        <v>0.7</v>
      </c>
      <c r="N29" s="180">
        <v>0.8</v>
      </c>
      <c r="O29" s="178">
        <f t="shared" si="1"/>
        <v>0.5355</v>
      </c>
      <c r="P29" s="180" t="s">
        <v>711</v>
      </c>
      <c r="Q29" s="180">
        <v>64</v>
      </c>
      <c r="R29" s="169">
        <v>10</v>
      </c>
      <c r="S29" s="178">
        <f t="shared" si="2"/>
        <v>0.12</v>
      </c>
      <c r="T29" s="178">
        <f t="shared" si="3"/>
        <v>80.94</v>
      </c>
      <c r="U29" s="189" t="s">
        <v>149</v>
      </c>
    </row>
    <row r="30" ht="28.5" customHeight="1" spans="1:21">
      <c r="A30" s="38">
        <v>26</v>
      </c>
      <c r="B30" s="127">
        <v>26</v>
      </c>
      <c r="C30" s="127" t="s">
        <v>729</v>
      </c>
      <c r="D30" s="127" t="s">
        <v>734</v>
      </c>
      <c r="E30" s="127" t="s">
        <v>731</v>
      </c>
      <c r="F30" s="127" t="s">
        <v>149</v>
      </c>
      <c r="G30" s="127" t="s">
        <v>149</v>
      </c>
      <c r="H30" s="127">
        <v>6</v>
      </c>
      <c r="I30" s="127">
        <v>17</v>
      </c>
      <c r="J30" s="169">
        <v>28.5</v>
      </c>
      <c r="K30" s="178">
        <f t="shared" si="0"/>
        <v>48.45</v>
      </c>
      <c r="L30" s="127">
        <v>2.5</v>
      </c>
      <c r="M30" s="179">
        <v>0.7</v>
      </c>
      <c r="N30" s="180">
        <v>0.8</v>
      </c>
      <c r="O30" s="178">
        <f t="shared" si="1"/>
        <v>0.14</v>
      </c>
      <c r="P30" s="180" t="s">
        <v>711</v>
      </c>
      <c r="Q30" s="180">
        <v>98.5</v>
      </c>
      <c r="R30" s="169">
        <v>10</v>
      </c>
      <c r="S30" s="178">
        <f t="shared" si="2"/>
        <v>1.4775</v>
      </c>
      <c r="T30" s="178">
        <f t="shared" si="3"/>
        <v>500.675</v>
      </c>
      <c r="U30" s="189" t="s">
        <v>149</v>
      </c>
    </row>
    <row r="31" ht="28.5" customHeight="1" spans="1:21">
      <c r="A31" s="38">
        <v>27</v>
      </c>
      <c r="B31" s="127">
        <v>27</v>
      </c>
      <c r="C31" s="127" t="s">
        <v>729</v>
      </c>
      <c r="D31" s="127" t="s">
        <v>723</v>
      </c>
      <c r="E31" s="127" t="s">
        <v>731</v>
      </c>
      <c r="F31" s="127" t="s">
        <v>149</v>
      </c>
      <c r="G31" s="127" t="s">
        <v>149</v>
      </c>
      <c r="H31" s="127">
        <v>4</v>
      </c>
      <c r="I31" s="127">
        <v>15</v>
      </c>
      <c r="J31" s="169">
        <v>28.5</v>
      </c>
      <c r="K31" s="178">
        <f t="shared" si="0"/>
        <v>28.5</v>
      </c>
      <c r="L31" s="127">
        <v>2.5</v>
      </c>
      <c r="M31" s="179">
        <v>0.7</v>
      </c>
      <c r="N31" s="180">
        <v>0.8</v>
      </c>
      <c r="O31" s="178">
        <f t="shared" si="1"/>
        <v>0.0933333333333333</v>
      </c>
      <c r="P31" s="180" t="s">
        <v>711</v>
      </c>
      <c r="Q31" s="180">
        <v>98.5</v>
      </c>
      <c r="R31" s="169">
        <v>10</v>
      </c>
      <c r="S31" s="178">
        <f t="shared" si="2"/>
        <v>0.985</v>
      </c>
      <c r="T31" s="178">
        <f t="shared" si="3"/>
        <v>443.675</v>
      </c>
      <c r="U31" s="189" t="s">
        <v>149</v>
      </c>
    </row>
    <row r="32" ht="28.5" customHeight="1" spans="1:21">
      <c r="A32" s="38">
        <v>28</v>
      </c>
      <c r="B32" s="127"/>
      <c r="C32" s="127"/>
      <c r="D32" s="127"/>
      <c r="E32" s="127"/>
      <c r="F32" s="127"/>
      <c r="G32" s="127"/>
      <c r="H32" s="127"/>
      <c r="I32" s="127"/>
      <c r="J32" s="169"/>
      <c r="K32" s="178">
        <f t="shared" si="0"/>
        <v>0</v>
      </c>
      <c r="L32" s="127"/>
      <c r="M32" s="179"/>
      <c r="N32" s="180"/>
      <c r="O32" s="178">
        <f t="shared" si="1"/>
        <v>0</v>
      </c>
      <c r="P32" s="180"/>
      <c r="Q32" s="180"/>
      <c r="R32" s="169"/>
      <c r="S32" s="178" t="str">
        <f t="shared" si="2"/>
        <v/>
      </c>
      <c r="T32" s="178" t="str">
        <f t="shared" si="3"/>
        <v/>
      </c>
      <c r="U32" s="189" t="s">
        <v>149</v>
      </c>
    </row>
    <row r="33" ht="28.5" customHeight="1" spans="1:21">
      <c r="A33" s="38">
        <v>29</v>
      </c>
      <c r="B33" s="127"/>
      <c r="C33" s="127"/>
      <c r="D33" s="127"/>
      <c r="E33" s="127"/>
      <c r="F33" s="127"/>
      <c r="G33" s="127"/>
      <c r="H33" s="127"/>
      <c r="I33" s="127"/>
      <c r="J33" s="169"/>
      <c r="K33" s="178">
        <f t="shared" si="0"/>
        <v>0</v>
      </c>
      <c r="L33" s="127"/>
      <c r="M33" s="179"/>
      <c r="N33" s="180"/>
      <c r="O33" s="178">
        <f t="shared" si="1"/>
        <v>0</v>
      </c>
      <c r="P33" s="180"/>
      <c r="Q33" s="127"/>
      <c r="R33" s="169"/>
      <c r="S33" s="178" t="str">
        <f t="shared" si="2"/>
        <v/>
      </c>
      <c r="T33" s="178" t="str">
        <f t="shared" si="3"/>
        <v/>
      </c>
      <c r="U33" s="189" t="s">
        <v>149</v>
      </c>
    </row>
    <row r="34" ht="28.5" customHeight="1" spans="1:21">
      <c r="A34" s="38">
        <v>30</v>
      </c>
      <c r="B34" s="127"/>
      <c r="C34" s="127"/>
      <c r="D34" s="127"/>
      <c r="E34" s="127"/>
      <c r="F34" s="127"/>
      <c r="G34" s="127"/>
      <c r="H34" s="127"/>
      <c r="I34" s="127"/>
      <c r="J34" s="169"/>
      <c r="K34" s="178">
        <f t="shared" si="0"/>
        <v>0</v>
      </c>
      <c r="L34" s="127"/>
      <c r="M34" s="179"/>
      <c r="N34" s="180"/>
      <c r="O34" s="178">
        <f t="shared" si="1"/>
        <v>0</v>
      </c>
      <c r="P34" s="180"/>
      <c r="Q34" s="180"/>
      <c r="R34" s="169"/>
      <c r="S34" s="178" t="str">
        <f t="shared" si="2"/>
        <v/>
      </c>
      <c r="T34" s="178" t="str">
        <f t="shared" si="3"/>
        <v/>
      </c>
      <c r="U34" s="189" t="s">
        <v>149</v>
      </c>
    </row>
    <row r="35" ht="28.5" customHeight="1" spans="1:21">
      <c r="A35" s="38">
        <v>31</v>
      </c>
      <c r="B35" s="127"/>
      <c r="C35" s="127"/>
      <c r="D35" s="127"/>
      <c r="E35" s="127"/>
      <c r="F35" s="127"/>
      <c r="G35" s="127"/>
      <c r="H35" s="127"/>
      <c r="I35" s="127"/>
      <c r="J35" s="169"/>
      <c r="K35" s="178">
        <f t="shared" si="0"/>
        <v>0</v>
      </c>
      <c r="L35" s="127"/>
      <c r="M35" s="179"/>
      <c r="N35" s="180"/>
      <c r="O35" s="178">
        <f t="shared" si="1"/>
        <v>0</v>
      </c>
      <c r="P35" s="180"/>
      <c r="Q35" s="180"/>
      <c r="R35" s="169"/>
      <c r="S35" s="178" t="str">
        <f t="shared" si="2"/>
        <v/>
      </c>
      <c r="T35" s="178" t="str">
        <f t="shared" si="3"/>
        <v/>
      </c>
      <c r="U35" s="189" t="s">
        <v>149</v>
      </c>
    </row>
    <row r="36" ht="28.5" customHeight="1" spans="1:21">
      <c r="A36" s="38">
        <v>32</v>
      </c>
      <c r="B36" s="127"/>
      <c r="C36" s="127"/>
      <c r="D36" s="127"/>
      <c r="E36" s="127"/>
      <c r="F36" s="127"/>
      <c r="G36" s="127"/>
      <c r="H36" s="127"/>
      <c r="I36" s="127"/>
      <c r="J36" s="169"/>
      <c r="K36" s="178">
        <f t="shared" si="0"/>
        <v>0</v>
      </c>
      <c r="L36" s="127"/>
      <c r="M36" s="179"/>
      <c r="N36" s="180"/>
      <c r="O36" s="178">
        <f t="shared" si="1"/>
        <v>0</v>
      </c>
      <c r="P36" s="180"/>
      <c r="Q36" s="180"/>
      <c r="R36" s="169"/>
      <c r="S36" s="178" t="str">
        <f t="shared" si="2"/>
        <v/>
      </c>
      <c r="T36" s="178" t="str">
        <f t="shared" si="3"/>
        <v/>
      </c>
      <c r="U36" s="189" t="s">
        <v>149</v>
      </c>
    </row>
    <row r="37" ht="28.5" customHeight="1" spans="1:21">
      <c r="A37" s="38">
        <v>33</v>
      </c>
      <c r="B37" s="127"/>
      <c r="C37" s="127"/>
      <c r="D37" s="127"/>
      <c r="E37" s="127"/>
      <c r="F37" s="127"/>
      <c r="G37" s="127"/>
      <c r="H37" s="127"/>
      <c r="I37" s="127"/>
      <c r="J37" s="169"/>
      <c r="K37" s="178">
        <f t="shared" si="0"/>
        <v>0</v>
      </c>
      <c r="L37" s="127"/>
      <c r="M37" s="179"/>
      <c r="N37" s="180"/>
      <c r="O37" s="178">
        <f t="shared" si="1"/>
        <v>0</v>
      </c>
      <c r="P37" s="180"/>
      <c r="Q37" s="180"/>
      <c r="R37" s="169"/>
      <c r="S37" s="178" t="str">
        <f t="shared" si="2"/>
        <v/>
      </c>
      <c r="T37" s="178" t="str">
        <f t="shared" si="3"/>
        <v/>
      </c>
      <c r="U37" s="189" t="s">
        <v>149</v>
      </c>
    </row>
    <row r="38" ht="28.5" customHeight="1" spans="1:21">
      <c r="A38" s="38">
        <v>34</v>
      </c>
      <c r="B38" s="127"/>
      <c r="C38" s="127"/>
      <c r="D38" s="127"/>
      <c r="E38" s="127"/>
      <c r="F38" s="127"/>
      <c r="G38" s="127"/>
      <c r="H38" s="127"/>
      <c r="I38" s="127"/>
      <c r="J38" s="169"/>
      <c r="K38" s="178">
        <f t="shared" si="0"/>
        <v>0</v>
      </c>
      <c r="L38" s="127"/>
      <c r="M38" s="179"/>
      <c r="N38" s="180"/>
      <c r="O38" s="178">
        <f t="shared" si="1"/>
        <v>0</v>
      </c>
      <c r="P38" s="180"/>
      <c r="Q38" s="180"/>
      <c r="R38" s="169"/>
      <c r="S38" s="178" t="str">
        <f t="shared" si="2"/>
        <v/>
      </c>
      <c r="T38" s="178" t="str">
        <f t="shared" si="3"/>
        <v/>
      </c>
      <c r="U38" s="189" t="s">
        <v>149</v>
      </c>
    </row>
    <row r="39" ht="28.5" customHeight="1" spans="1:21">
      <c r="A39" s="38">
        <v>35</v>
      </c>
      <c r="B39" s="127"/>
      <c r="C39" s="127"/>
      <c r="D39" s="127"/>
      <c r="E39" s="127"/>
      <c r="F39" s="127"/>
      <c r="G39" s="127"/>
      <c r="H39" s="127"/>
      <c r="I39" s="127"/>
      <c r="J39" s="169"/>
      <c r="K39" s="178">
        <f t="shared" si="0"/>
        <v>0</v>
      </c>
      <c r="L39" s="127"/>
      <c r="M39" s="179"/>
      <c r="N39" s="180"/>
      <c r="O39" s="178">
        <f t="shared" si="1"/>
        <v>0</v>
      </c>
      <c r="P39" s="180"/>
      <c r="Q39" s="180"/>
      <c r="R39" s="169"/>
      <c r="S39" s="178" t="str">
        <f t="shared" si="2"/>
        <v/>
      </c>
      <c r="T39" s="178" t="str">
        <f t="shared" si="3"/>
        <v/>
      </c>
      <c r="U39" s="189" t="s">
        <v>149</v>
      </c>
    </row>
    <row r="40" ht="28.5" customHeight="1" spans="1:21">
      <c r="A40" s="38">
        <v>36</v>
      </c>
      <c r="B40" s="127"/>
      <c r="C40" s="127"/>
      <c r="D40" s="127"/>
      <c r="E40" s="127"/>
      <c r="F40" s="127"/>
      <c r="G40" s="127"/>
      <c r="H40" s="127"/>
      <c r="I40" s="127"/>
      <c r="J40" s="169"/>
      <c r="K40" s="178">
        <f t="shared" si="0"/>
        <v>0</v>
      </c>
      <c r="L40" s="127"/>
      <c r="M40" s="179"/>
      <c r="N40" s="180"/>
      <c r="O40" s="178">
        <f t="shared" si="1"/>
        <v>0</v>
      </c>
      <c r="P40" s="180"/>
      <c r="Q40" s="180"/>
      <c r="R40" s="169"/>
      <c r="S40" s="178" t="str">
        <f t="shared" si="2"/>
        <v/>
      </c>
      <c r="T40" s="178" t="str">
        <f t="shared" si="3"/>
        <v/>
      </c>
      <c r="U40" s="189" t="s">
        <v>149</v>
      </c>
    </row>
    <row r="41" ht="28.5" customHeight="1" spans="1:21">
      <c r="A41" s="38">
        <v>37</v>
      </c>
      <c r="B41" s="127"/>
      <c r="C41" s="127"/>
      <c r="D41" s="127"/>
      <c r="E41" s="127"/>
      <c r="F41" s="127"/>
      <c r="G41" s="127"/>
      <c r="H41" s="127"/>
      <c r="I41" s="127"/>
      <c r="J41" s="169"/>
      <c r="K41" s="178">
        <f t="shared" si="0"/>
        <v>0</v>
      </c>
      <c r="L41" s="127"/>
      <c r="M41" s="179"/>
      <c r="N41" s="180"/>
      <c r="O41" s="178">
        <f t="shared" si="1"/>
        <v>0</v>
      </c>
      <c r="P41" s="180"/>
      <c r="Q41" s="180"/>
      <c r="R41" s="169"/>
      <c r="S41" s="178" t="str">
        <f t="shared" si="2"/>
        <v/>
      </c>
      <c r="T41" s="178" t="str">
        <f t="shared" si="3"/>
        <v/>
      </c>
      <c r="U41" s="189" t="s">
        <v>149</v>
      </c>
    </row>
    <row r="42" ht="28.5" customHeight="1" spans="1:21">
      <c r="A42" s="38">
        <v>38</v>
      </c>
      <c r="B42" s="127"/>
      <c r="C42" s="127"/>
      <c r="D42" s="127"/>
      <c r="E42" s="127"/>
      <c r="F42" s="127"/>
      <c r="G42" s="127"/>
      <c r="H42" s="127"/>
      <c r="I42" s="127"/>
      <c r="J42" s="169"/>
      <c r="K42" s="178">
        <f t="shared" si="0"/>
        <v>0</v>
      </c>
      <c r="L42" s="127"/>
      <c r="M42" s="179"/>
      <c r="N42" s="180"/>
      <c r="O42" s="178">
        <f t="shared" si="1"/>
        <v>0</v>
      </c>
      <c r="P42" s="180"/>
      <c r="Q42" s="180"/>
      <c r="R42" s="169"/>
      <c r="S42" s="178" t="str">
        <f t="shared" si="2"/>
        <v/>
      </c>
      <c r="T42" s="178" t="str">
        <f t="shared" si="3"/>
        <v/>
      </c>
      <c r="U42" s="189" t="s">
        <v>149</v>
      </c>
    </row>
    <row r="43" ht="28.5" customHeight="1" spans="1:21">
      <c r="A43" s="38">
        <v>39</v>
      </c>
      <c r="B43" s="127"/>
      <c r="C43" s="127"/>
      <c r="D43" s="170"/>
      <c r="E43" s="127"/>
      <c r="F43" s="127"/>
      <c r="G43" s="127"/>
      <c r="H43" s="127"/>
      <c r="I43" s="127"/>
      <c r="J43" s="169"/>
      <c r="K43" s="178">
        <f t="shared" si="0"/>
        <v>0</v>
      </c>
      <c r="L43" s="127"/>
      <c r="M43" s="179"/>
      <c r="N43" s="180"/>
      <c r="O43" s="178">
        <f t="shared" si="1"/>
        <v>0</v>
      </c>
      <c r="P43" s="180"/>
      <c r="Q43" s="180"/>
      <c r="R43" s="169"/>
      <c r="S43" s="178" t="str">
        <f t="shared" si="2"/>
        <v/>
      </c>
      <c r="T43" s="178" t="str">
        <f t="shared" si="3"/>
        <v/>
      </c>
      <c r="U43" s="189" t="s">
        <v>149</v>
      </c>
    </row>
    <row r="44" ht="28.5" customHeight="1" spans="1:21">
      <c r="A44" s="38">
        <v>40</v>
      </c>
      <c r="B44" s="127"/>
      <c r="C44" s="127"/>
      <c r="D44" s="170"/>
      <c r="E44" s="127"/>
      <c r="F44" s="127"/>
      <c r="G44" s="127"/>
      <c r="H44" s="127"/>
      <c r="I44" s="127"/>
      <c r="J44" s="169"/>
      <c r="K44" s="178">
        <f t="shared" si="0"/>
        <v>0</v>
      </c>
      <c r="L44" s="127"/>
      <c r="M44" s="179"/>
      <c r="N44" s="180"/>
      <c r="O44" s="178">
        <f t="shared" si="1"/>
        <v>0</v>
      </c>
      <c r="P44" s="180"/>
      <c r="Q44" s="180"/>
      <c r="R44" s="169"/>
      <c r="S44" s="178" t="str">
        <f t="shared" si="2"/>
        <v/>
      </c>
      <c r="T44" s="178" t="str">
        <f t="shared" si="3"/>
        <v/>
      </c>
      <c r="U44" s="189" t="s">
        <v>149</v>
      </c>
    </row>
    <row r="45" ht="28.5" customHeight="1" spans="1:21">
      <c r="A45" s="38">
        <v>41</v>
      </c>
      <c r="B45" s="127"/>
      <c r="C45" s="127"/>
      <c r="D45" s="170"/>
      <c r="E45" s="127"/>
      <c r="F45" s="127"/>
      <c r="G45" s="127"/>
      <c r="H45" s="127"/>
      <c r="I45" s="127"/>
      <c r="J45" s="169"/>
      <c r="K45" s="178">
        <f t="shared" si="0"/>
        <v>0</v>
      </c>
      <c r="L45" s="127"/>
      <c r="M45" s="179"/>
      <c r="N45" s="180"/>
      <c r="O45" s="178">
        <f t="shared" si="1"/>
        <v>0</v>
      </c>
      <c r="P45" s="180"/>
      <c r="Q45" s="180"/>
      <c r="R45" s="169"/>
      <c r="S45" s="178" t="str">
        <f t="shared" si="2"/>
        <v/>
      </c>
      <c r="T45" s="178" t="str">
        <f t="shared" si="3"/>
        <v/>
      </c>
      <c r="U45" s="189" t="s">
        <v>149</v>
      </c>
    </row>
    <row r="46" ht="28.5" customHeight="1" spans="1:21">
      <c r="A46" s="38">
        <v>42</v>
      </c>
      <c r="B46" s="127"/>
      <c r="C46" s="127"/>
      <c r="D46" s="170"/>
      <c r="E46" s="127"/>
      <c r="F46" s="127"/>
      <c r="G46" s="127"/>
      <c r="H46" s="127"/>
      <c r="I46" s="127"/>
      <c r="J46" s="169"/>
      <c r="K46" s="178">
        <f t="shared" si="0"/>
        <v>0</v>
      </c>
      <c r="L46" s="127"/>
      <c r="M46" s="179"/>
      <c r="N46" s="180"/>
      <c r="O46" s="178">
        <f t="shared" si="1"/>
        <v>0</v>
      </c>
      <c r="P46" s="180"/>
      <c r="Q46" s="180"/>
      <c r="R46" s="169"/>
      <c r="S46" s="178" t="str">
        <f t="shared" si="2"/>
        <v/>
      </c>
      <c r="T46" s="178" t="str">
        <f t="shared" si="3"/>
        <v/>
      </c>
      <c r="U46" s="189" t="s">
        <v>149</v>
      </c>
    </row>
    <row r="47" ht="28.5" customHeight="1" spans="1:21">
      <c r="A47" s="38">
        <v>43</v>
      </c>
      <c r="B47" s="127"/>
      <c r="C47" s="127"/>
      <c r="D47" s="170"/>
      <c r="E47" s="127"/>
      <c r="F47" s="127"/>
      <c r="G47" s="127"/>
      <c r="H47" s="127"/>
      <c r="I47" s="127"/>
      <c r="J47" s="169"/>
      <c r="K47" s="178">
        <f t="shared" si="0"/>
        <v>0</v>
      </c>
      <c r="L47" s="127"/>
      <c r="M47" s="179"/>
      <c r="N47" s="180"/>
      <c r="O47" s="178">
        <f t="shared" si="1"/>
        <v>0</v>
      </c>
      <c r="P47" s="180"/>
      <c r="Q47" s="180"/>
      <c r="R47" s="169"/>
      <c r="S47" s="178" t="str">
        <f t="shared" si="2"/>
        <v/>
      </c>
      <c r="T47" s="178" t="str">
        <f t="shared" si="3"/>
        <v/>
      </c>
      <c r="U47" s="189" t="s">
        <v>149</v>
      </c>
    </row>
    <row r="48" ht="28.5" customHeight="1" spans="1:21">
      <c r="A48" s="38">
        <v>44</v>
      </c>
      <c r="B48" s="127"/>
      <c r="C48" s="127"/>
      <c r="D48" s="127"/>
      <c r="E48" s="127"/>
      <c r="F48" s="127"/>
      <c r="G48" s="127"/>
      <c r="H48" s="127"/>
      <c r="I48" s="127"/>
      <c r="J48" s="169"/>
      <c r="K48" s="178">
        <f t="shared" si="0"/>
        <v>0</v>
      </c>
      <c r="L48" s="127"/>
      <c r="M48" s="179"/>
      <c r="N48" s="180"/>
      <c r="O48" s="178">
        <f t="shared" si="1"/>
        <v>0</v>
      </c>
      <c r="P48" s="180"/>
      <c r="Q48" s="180"/>
      <c r="R48" s="169"/>
      <c r="S48" s="178" t="str">
        <f t="shared" si="2"/>
        <v/>
      </c>
      <c r="T48" s="178" t="str">
        <f t="shared" si="3"/>
        <v/>
      </c>
      <c r="U48" s="189" t="s">
        <v>149</v>
      </c>
    </row>
    <row r="49" ht="28.5" customHeight="1" spans="1:21">
      <c r="A49" s="38">
        <v>45</v>
      </c>
      <c r="B49" s="127"/>
      <c r="C49" s="127"/>
      <c r="D49" s="127"/>
      <c r="E49" s="127"/>
      <c r="F49" s="127"/>
      <c r="G49" s="127"/>
      <c r="H49" s="127"/>
      <c r="I49" s="127"/>
      <c r="J49" s="169"/>
      <c r="K49" s="178">
        <f t="shared" si="0"/>
        <v>0</v>
      </c>
      <c r="L49" s="127"/>
      <c r="M49" s="179"/>
      <c r="N49" s="180"/>
      <c r="O49" s="178">
        <f t="shared" si="1"/>
        <v>0</v>
      </c>
      <c r="P49" s="180"/>
      <c r="Q49" s="180"/>
      <c r="R49" s="169"/>
      <c r="S49" s="178" t="str">
        <f t="shared" si="2"/>
        <v/>
      </c>
      <c r="T49" s="178" t="str">
        <f t="shared" si="3"/>
        <v/>
      </c>
      <c r="U49" s="189" t="s">
        <v>149</v>
      </c>
    </row>
    <row r="50" ht="28.5" customHeight="1" spans="1:21">
      <c r="A50" s="38">
        <v>46</v>
      </c>
      <c r="B50" s="127"/>
      <c r="C50" s="127"/>
      <c r="D50" s="127"/>
      <c r="E50" s="127"/>
      <c r="F50" s="127"/>
      <c r="G50" s="127"/>
      <c r="H50" s="127"/>
      <c r="I50" s="127"/>
      <c r="J50" s="169"/>
      <c r="K50" s="178">
        <f t="shared" si="0"/>
        <v>0</v>
      </c>
      <c r="L50" s="127"/>
      <c r="M50" s="179"/>
      <c r="N50" s="180"/>
      <c r="O50" s="178">
        <f t="shared" si="1"/>
        <v>0</v>
      </c>
      <c r="P50" s="180"/>
      <c r="Q50" s="127"/>
      <c r="R50" s="169"/>
      <c r="S50" s="178" t="str">
        <f t="shared" si="2"/>
        <v/>
      </c>
      <c r="T50" s="178" t="str">
        <f t="shared" si="3"/>
        <v/>
      </c>
      <c r="U50" s="189" t="s">
        <v>149</v>
      </c>
    </row>
    <row r="51" ht="28.5" customHeight="1" spans="1:21">
      <c r="A51" s="38">
        <v>47</v>
      </c>
      <c r="B51" s="127"/>
      <c r="C51" s="127"/>
      <c r="D51" s="127"/>
      <c r="E51" s="127"/>
      <c r="F51" s="127"/>
      <c r="G51" s="127"/>
      <c r="H51" s="127"/>
      <c r="I51" s="127"/>
      <c r="J51" s="169"/>
      <c r="K51" s="178">
        <f t="shared" si="0"/>
        <v>0</v>
      </c>
      <c r="L51" s="127"/>
      <c r="M51" s="179"/>
      <c r="N51" s="180"/>
      <c r="O51" s="178">
        <f t="shared" si="1"/>
        <v>0</v>
      </c>
      <c r="P51" s="180"/>
      <c r="Q51" s="127"/>
      <c r="R51" s="169"/>
      <c r="S51" s="178" t="str">
        <f t="shared" si="2"/>
        <v/>
      </c>
      <c r="T51" s="178" t="str">
        <f t="shared" si="3"/>
        <v/>
      </c>
      <c r="U51" s="189" t="s">
        <v>149</v>
      </c>
    </row>
    <row r="52" ht="28.5" customHeight="1" spans="1:21">
      <c r="A52" s="38">
        <v>48</v>
      </c>
      <c r="B52" s="127"/>
      <c r="C52" s="127"/>
      <c r="D52" s="171"/>
      <c r="E52" s="127"/>
      <c r="F52" s="127"/>
      <c r="G52" s="127"/>
      <c r="H52" s="127"/>
      <c r="I52" s="127"/>
      <c r="J52" s="169"/>
      <c r="K52" s="178">
        <f t="shared" si="0"/>
        <v>0</v>
      </c>
      <c r="L52" s="127"/>
      <c r="M52" s="179"/>
      <c r="N52" s="180"/>
      <c r="O52" s="178">
        <f t="shared" si="1"/>
        <v>0</v>
      </c>
      <c r="P52" s="180"/>
      <c r="Q52" s="180"/>
      <c r="R52" s="169"/>
      <c r="S52" s="178" t="str">
        <f t="shared" si="2"/>
        <v/>
      </c>
      <c r="T52" s="178" t="str">
        <f t="shared" si="3"/>
        <v/>
      </c>
      <c r="U52" s="189" t="s">
        <v>149</v>
      </c>
    </row>
    <row r="53" ht="28.5" customHeight="1" spans="1:21">
      <c r="A53" s="38">
        <v>49</v>
      </c>
      <c r="B53" s="127"/>
      <c r="C53" s="127"/>
      <c r="D53" s="171"/>
      <c r="E53" s="127"/>
      <c r="F53" s="127"/>
      <c r="G53" s="127"/>
      <c r="H53" s="127"/>
      <c r="I53" s="127"/>
      <c r="J53" s="169"/>
      <c r="K53" s="178">
        <f t="shared" si="0"/>
        <v>0</v>
      </c>
      <c r="L53" s="127"/>
      <c r="M53" s="179"/>
      <c r="N53" s="180"/>
      <c r="O53" s="178">
        <f t="shared" si="1"/>
        <v>0</v>
      </c>
      <c r="P53" s="180"/>
      <c r="Q53" s="180"/>
      <c r="R53" s="169"/>
      <c r="S53" s="178" t="str">
        <f t="shared" ref="S53:S84" si="4">IFERROR(Q53*10000*0.9/R53/300/20/60*H53,"")</f>
        <v/>
      </c>
      <c r="T53" s="178" t="str">
        <f t="shared" ref="T53:T84" si="5">IFERROR((K53+O53+S53)/H53*60,"")</f>
        <v/>
      </c>
      <c r="U53" s="189" t="s">
        <v>149</v>
      </c>
    </row>
    <row r="54" ht="28.5" customHeight="1" spans="1:21">
      <c r="A54" s="38">
        <v>50</v>
      </c>
      <c r="B54" s="127"/>
      <c r="C54" s="127"/>
      <c r="D54" s="171"/>
      <c r="E54" s="127"/>
      <c r="F54" s="127"/>
      <c r="G54" s="127"/>
      <c r="H54" s="127"/>
      <c r="I54" s="127"/>
      <c r="J54" s="169"/>
      <c r="K54" s="178">
        <f t="shared" si="0"/>
        <v>0</v>
      </c>
      <c r="L54" s="127"/>
      <c r="M54" s="179"/>
      <c r="N54" s="180"/>
      <c r="O54" s="178">
        <f t="shared" si="1"/>
        <v>0</v>
      </c>
      <c r="P54" s="180"/>
      <c r="Q54" s="180"/>
      <c r="R54" s="169"/>
      <c r="S54" s="178" t="str">
        <f t="shared" si="4"/>
        <v/>
      </c>
      <c r="T54" s="178" t="str">
        <f t="shared" si="5"/>
        <v/>
      </c>
      <c r="U54" s="189" t="s">
        <v>149</v>
      </c>
    </row>
    <row r="55" ht="28.5" customHeight="1" spans="1:21">
      <c r="A55" s="38">
        <v>51</v>
      </c>
      <c r="B55" s="127"/>
      <c r="C55" s="127"/>
      <c r="D55" s="171"/>
      <c r="E55" s="127"/>
      <c r="F55" s="127"/>
      <c r="G55" s="127"/>
      <c r="H55" s="127"/>
      <c r="I55" s="127"/>
      <c r="J55" s="169"/>
      <c r="K55" s="178">
        <f t="shared" si="0"/>
        <v>0</v>
      </c>
      <c r="L55" s="127"/>
      <c r="M55" s="179"/>
      <c r="N55" s="180"/>
      <c r="O55" s="178">
        <f t="shared" si="1"/>
        <v>0</v>
      </c>
      <c r="P55" s="180"/>
      <c r="Q55" s="180"/>
      <c r="R55" s="169"/>
      <c r="S55" s="178" t="str">
        <f t="shared" si="4"/>
        <v/>
      </c>
      <c r="T55" s="178" t="str">
        <f t="shared" si="5"/>
        <v/>
      </c>
      <c r="U55" s="189" t="s">
        <v>149</v>
      </c>
    </row>
    <row r="56" ht="28.5" customHeight="1" spans="1:21">
      <c r="A56" s="38">
        <v>52</v>
      </c>
      <c r="B56" s="127"/>
      <c r="C56" s="127"/>
      <c r="D56" s="171"/>
      <c r="E56" s="127"/>
      <c r="F56" s="127"/>
      <c r="G56" s="127"/>
      <c r="H56" s="127"/>
      <c r="I56" s="127"/>
      <c r="J56" s="169"/>
      <c r="K56" s="178">
        <f t="shared" si="0"/>
        <v>0</v>
      </c>
      <c r="L56" s="127"/>
      <c r="M56" s="179"/>
      <c r="N56" s="180"/>
      <c r="O56" s="178">
        <f t="shared" si="1"/>
        <v>0</v>
      </c>
      <c r="P56" s="180"/>
      <c r="Q56" s="180"/>
      <c r="R56" s="169"/>
      <c r="S56" s="178" t="str">
        <f t="shared" si="4"/>
        <v/>
      </c>
      <c r="T56" s="178" t="str">
        <f t="shared" si="5"/>
        <v/>
      </c>
      <c r="U56" s="189" t="s">
        <v>149</v>
      </c>
    </row>
    <row r="57" ht="28.5" customHeight="1" spans="1:21">
      <c r="A57" s="38">
        <v>53</v>
      </c>
      <c r="B57" s="127"/>
      <c r="C57" s="127"/>
      <c r="D57" s="171"/>
      <c r="E57" s="127"/>
      <c r="F57" s="127"/>
      <c r="G57" s="127"/>
      <c r="H57" s="127"/>
      <c r="I57" s="127"/>
      <c r="J57" s="169"/>
      <c r="K57" s="178">
        <f t="shared" si="0"/>
        <v>0</v>
      </c>
      <c r="L57" s="127"/>
      <c r="M57" s="179"/>
      <c r="N57" s="180"/>
      <c r="O57" s="178">
        <f t="shared" si="1"/>
        <v>0</v>
      </c>
      <c r="P57" s="180"/>
      <c r="Q57" s="180"/>
      <c r="R57" s="169"/>
      <c r="S57" s="178" t="str">
        <f t="shared" si="4"/>
        <v/>
      </c>
      <c r="T57" s="178" t="str">
        <f t="shared" si="5"/>
        <v/>
      </c>
      <c r="U57" s="189" t="s">
        <v>149</v>
      </c>
    </row>
    <row r="58" ht="28.5" customHeight="1" spans="1:21">
      <c r="A58" s="38">
        <v>54</v>
      </c>
      <c r="B58" s="127"/>
      <c r="C58" s="127"/>
      <c r="D58" s="171"/>
      <c r="E58" s="127"/>
      <c r="F58" s="127"/>
      <c r="G58" s="127"/>
      <c r="H58" s="127"/>
      <c r="I58" s="127"/>
      <c r="J58" s="169"/>
      <c r="K58" s="178">
        <f t="shared" si="0"/>
        <v>0</v>
      </c>
      <c r="L58" s="127"/>
      <c r="M58" s="179"/>
      <c r="N58" s="180"/>
      <c r="O58" s="178">
        <f t="shared" si="1"/>
        <v>0</v>
      </c>
      <c r="P58" s="180"/>
      <c r="Q58" s="180"/>
      <c r="R58" s="169"/>
      <c r="S58" s="178" t="str">
        <f t="shared" si="4"/>
        <v/>
      </c>
      <c r="T58" s="178" t="str">
        <f t="shared" si="5"/>
        <v/>
      </c>
      <c r="U58" s="189" t="s">
        <v>149</v>
      </c>
    </row>
    <row r="59" ht="28.5" customHeight="1" spans="1:21">
      <c r="A59" s="38">
        <v>55</v>
      </c>
      <c r="B59" s="127"/>
      <c r="C59" s="127"/>
      <c r="D59" s="171"/>
      <c r="E59" s="127"/>
      <c r="F59" s="127"/>
      <c r="G59" s="127"/>
      <c r="H59" s="127"/>
      <c r="I59" s="127"/>
      <c r="J59" s="169"/>
      <c r="K59" s="178">
        <f t="shared" si="0"/>
        <v>0</v>
      </c>
      <c r="L59" s="127"/>
      <c r="M59" s="179"/>
      <c r="N59" s="180"/>
      <c r="O59" s="178">
        <f t="shared" si="1"/>
        <v>0</v>
      </c>
      <c r="P59" s="180"/>
      <c r="Q59" s="180"/>
      <c r="R59" s="169"/>
      <c r="S59" s="178" t="str">
        <f t="shared" si="4"/>
        <v/>
      </c>
      <c r="T59" s="178" t="str">
        <f t="shared" si="5"/>
        <v/>
      </c>
      <c r="U59" s="189" t="s">
        <v>149</v>
      </c>
    </row>
    <row r="60" ht="28.5" customHeight="1" spans="1:21">
      <c r="A60" s="38">
        <v>56</v>
      </c>
      <c r="B60" s="127"/>
      <c r="C60" s="127"/>
      <c r="D60" s="171"/>
      <c r="E60" s="127"/>
      <c r="F60" s="127"/>
      <c r="G60" s="127"/>
      <c r="H60" s="127"/>
      <c r="I60" s="127"/>
      <c r="J60" s="169"/>
      <c r="K60" s="178">
        <f t="shared" si="0"/>
        <v>0</v>
      </c>
      <c r="L60" s="127"/>
      <c r="M60" s="179"/>
      <c r="N60" s="180"/>
      <c r="O60" s="178">
        <f t="shared" si="1"/>
        <v>0</v>
      </c>
      <c r="P60" s="180"/>
      <c r="Q60" s="180"/>
      <c r="R60" s="169"/>
      <c r="S60" s="178" t="str">
        <f t="shared" si="4"/>
        <v/>
      </c>
      <c r="T60" s="178" t="str">
        <f t="shared" si="5"/>
        <v/>
      </c>
      <c r="U60" s="189" t="s">
        <v>149</v>
      </c>
    </row>
    <row r="61" ht="28.5" customHeight="1" spans="1:21">
      <c r="A61" s="38">
        <v>57</v>
      </c>
      <c r="B61" s="127"/>
      <c r="C61" s="127"/>
      <c r="D61" s="171"/>
      <c r="E61" s="127"/>
      <c r="F61" s="127"/>
      <c r="G61" s="127"/>
      <c r="H61" s="127"/>
      <c r="I61" s="127"/>
      <c r="J61" s="169"/>
      <c r="K61" s="178">
        <f t="shared" si="0"/>
        <v>0</v>
      </c>
      <c r="L61" s="127"/>
      <c r="M61" s="179"/>
      <c r="N61" s="180"/>
      <c r="O61" s="178">
        <f t="shared" si="1"/>
        <v>0</v>
      </c>
      <c r="P61" s="180"/>
      <c r="Q61" s="180"/>
      <c r="R61" s="169"/>
      <c r="S61" s="178" t="str">
        <f t="shared" si="4"/>
        <v/>
      </c>
      <c r="T61" s="178" t="str">
        <f t="shared" si="5"/>
        <v/>
      </c>
      <c r="U61" s="189" t="s">
        <v>149</v>
      </c>
    </row>
    <row r="62" ht="28.5" customHeight="1" spans="1:21">
      <c r="A62" s="38">
        <v>58</v>
      </c>
      <c r="B62" s="127"/>
      <c r="C62" s="127"/>
      <c r="D62" s="171"/>
      <c r="E62" s="127"/>
      <c r="F62" s="127"/>
      <c r="G62" s="127"/>
      <c r="H62" s="127"/>
      <c r="I62" s="127"/>
      <c r="J62" s="169"/>
      <c r="K62" s="178">
        <f t="shared" si="0"/>
        <v>0</v>
      </c>
      <c r="L62" s="127"/>
      <c r="M62" s="179"/>
      <c r="N62" s="180"/>
      <c r="O62" s="178">
        <f t="shared" si="1"/>
        <v>0</v>
      </c>
      <c r="P62" s="180"/>
      <c r="Q62" s="180"/>
      <c r="R62" s="169"/>
      <c r="S62" s="178" t="str">
        <f t="shared" si="4"/>
        <v/>
      </c>
      <c r="T62" s="178" t="str">
        <f t="shared" si="5"/>
        <v/>
      </c>
      <c r="U62" s="189" t="s">
        <v>149</v>
      </c>
    </row>
    <row r="63" ht="28.5" customHeight="1" spans="1:21">
      <c r="A63" s="38">
        <v>59</v>
      </c>
      <c r="B63" s="127"/>
      <c r="C63" s="127"/>
      <c r="D63" s="171"/>
      <c r="E63" s="127"/>
      <c r="F63" s="127"/>
      <c r="G63" s="127"/>
      <c r="H63" s="127"/>
      <c r="I63" s="127"/>
      <c r="J63" s="169"/>
      <c r="K63" s="178">
        <f t="shared" si="0"/>
        <v>0</v>
      </c>
      <c r="L63" s="127"/>
      <c r="M63" s="179"/>
      <c r="N63" s="180"/>
      <c r="O63" s="178">
        <f t="shared" si="1"/>
        <v>0</v>
      </c>
      <c r="P63" s="180"/>
      <c r="Q63" s="180"/>
      <c r="R63" s="169"/>
      <c r="S63" s="178" t="str">
        <f t="shared" si="4"/>
        <v/>
      </c>
      <c r="T63" s="178" t="str">
        <f t="shared" si="5"/>
        <v/>
      </c>
      <c r="U63" s="189" t="s">
        <v>149</v>
      </c>
    </row>
    <row r="64" ht="28.5" customHeight="1" spans="1:21">
      <c r="A64" s="38">
        <v>60</v>
      </c>
      <c r="B64" s="127"/>
      <c r="C64" s="127"/>
      <c r="D64" s="171"/>
      <c r="E64" s="127"/>
      <c r="F64" s="127"/>
      <c r="G64" s="127"/>
      <c r="H64" s="127"/>
      <c r="I64" s="127"/>
      <c r="J64" s="169"/>
      <c r="K64" s="178">
        <f t="shared" si="0"/>
        <v>0</v>
      </c>
      <c r="L64" s="127"/>
      <c r="M64" s="179"/>
      <c r="N64" s="180"/>
      <c r="O64" s="178">
        <f t="shared" si="1"/>
        <v>0</v>
      </c>
      <c r="P64" s="180"/>
      <c r="Q64" s="180"/>
      <c r="R64" s="169"/>
      <c r="S64" s="178" t="str">
        <f t="shared" si="4"/>
        <v/>
      </c>
      <c r="T64" s="178" t="str">
        <f t="shared" si="5"/>
        <v/>
      </c>
      <c r="U64" s="189" t="s">
        <v>149</v>
      </c>
    </row>
    <row r="65" ht="28.5" customHeight="1" spans="1:21">
      <c r="A65" s="38">
        <v>61</v>
      </c>
      <c r="B65" s="127"/>
      <c r="C65" s="127"/>
      <c r="D65" s="171"/>
      <c r="E65" s="127"/>
      <c r="F65" s="127"/>
      <c r="G65" s="127"/>
      <c r="H65" s="127"/>
      <c r="I65" s="127"/>
      <c r="J65" s="169"/>
      <c r="K65" s="178">
        <f t="shared" si="0"/>
        <v>0</v>
      </c>
      <c r="L65" s="127"/>
      <c r="M65" s="179"/>
      <c r="N65" s="180"/>
      <c r="O65" s="178">
        <f t="shared" si="1"/>
        <v>0</v>
      </c>
      <c r="P65" s="180"/>
      <c r="Q65" s="180"/>
      <c r="R65" s="169"/>
      <c r="S65" s="178" t="str">
        <f t="shared" si="4"/>
        <v/>
      </c>
      <c r="T65" s="178" t="str">
        <f t="shared" si="5"/>
        <v/>
      </c>
      <c r="U65" s="189" t="s">
        <v>149</v>
      </c>
    </row>
    <row r="66" ht="28.5" customHeight="1" spans="1:21">
      <c r="A66" s="38">
        <v>62</v>
      </c>
      <c r="B66" s="127"/>
      <c r="C66" s="127"/>
      <c r="D66" s="171"/>
      <c r="E66" s="127"/>
      <c r="F66" s="127"/>
      <c r="G66" s="127"/>
      <c r="H66" s="127"/>
      <c r="I66" s="127"/>
      <c r="J66" s="169"/>
      <c r="K66" s="178">
        <f t="shared" si="0"/>
        <v>0</v>
      </c>
      <c r="L66" s="127"/>
      <c r="M66" s="179"/>
      <c r="N66" s="180"/>
      <c r="O66" s="178">
        <f t="shared" si="1"/>
        <v>0</v>
      </c>
      <c r="P66" s="180"/>
      <c r="Q66" s="180"/>
      <c r="R66" s="169"/>
      <c r="S66" s="178" t="str">
        <f t="shared" si="4"/>
        <v/>
      </c>
      <c r="T66" s="178" t="str">
        <f t="shared" si="5"/>
        <v/>
      </c>
      <c r="U66" s="189" t="s">
        <v>149</v>
      </c>
    </row>
    <row r="67" ht="28.5" customHeight="1" spans="1:21">
      <c r="A67" s="38">
        <v>63</v>
      </c>
      <c r="B67" s="127"/>
      <c r="C67" s="127"/>
      <c r="D67" s="171"/>
      <c r="E67" s="127"/>
      <c r="F67" s="127"/>
      <c r="G67" s="127"/>
      <c r="H67" s="127"/>
      <c r="I67" s="127"/>
      <c r="J67" s="169"/>
      <c r="K67" s="178">
        <f t="shared" si="0"/>
        <v>0</v>
      </c>
      <c r="L67" s="127"/>
      <c r="M67" s="179"/>
      <c r="N67" s="180"/>
      <c r="O67" s="178">
        <f t="shared" si="1"/>
        <v>0</v>
      </c>
      <c r="P67" s="180"/>
      <c r="Q67" s="180"/>
      <c r="R67" s="169"/>
      <c r="S67" s="178" t="str">
        <f t="shared" si="4"/>
        <v/>
      </c>
      <c r="T67" s="178" t="str">
        <f t="shared" si="5"/>
        <v/>
      </c>
      <c r="U67" s="189" t="s">
        <v>149</v>
      </c>
    </row>
    <row r="68" ht="28.5" customHeight="1" spans="1:21">
      <c r="A68" s="38">
        <v>64</v>
      </c>
      <c r="B68" s="127"/>
      <c r="C68" s="127"/>
      <c r="D68" s="171"/>
      <c r="E68" s="127"/>
      <c r="F68" s="127"/>
      <c r="G68" s="127"/>
      <c r="H68" s="127"/>
      <c r="I68" s="127"/>
      <c r="J68" s="169"/>
      <c r="K68" s="178">
        <f t="shared" ref="K68:K92" si="6">H68/60*I68*J68</f>
        <v>0</v>
      </c>
      <c r="L68" s="127"/>
      <c r="M68" s="179"/>
      <c r="N68" s="180"/>
      <c r="O68" s="178">
        <f t="shared" ref="O68:O92" si="7">H68/60*L68*M68*N68</f>
        <v>0</v>
      </c>
      <c r="P68" s="180"/>
      <c r="Q68" s="180"/>
      <c r="R68" s="169"/>
      <c r="S68" s="178" t="str">
        <f t="shared" si="4"/>
        <v/>
      </c>
      <c r="T68" s="178" t="str">
        <f t="shared" si="5"/>
        <v/>
      </c>
      <c r="U68" s="189" t="s">
        <v>149</v>
      </c>
    </row>
    <row r="69" ht="28.5" customHeight="1" spans="1:21">
      <c r="A69" s="38">
        <v>65</v>
      </c>
      <c r="B69" s="127"/>
      <c r="C69" s="127"/>
      <c r="D69" s="171"/>
      <c r="E69" s="127"/>
      <c r="F69" s="127"/>
      <c r="G69" s="127"/>
      <c r="H69" s="127"/>
      <c r="I69" s="127"/>
      <c r="J69" s="169"/>
      <c r="K69" s="178">
        <f t="shared" si="6"/>
        <v>0</v>
      </c>
      <c r="L69" s="127"/>
      <c r="M69" s="179"/>
      <c r="N69" s="180"/>
      <c r="O69" s="178">
        <f t="shared" si="7"/>
        <v>0</v>
      </c>
      <c r="P69" s="180"/>
      <c r="Q69" s="180"/>
      <c r="R69" s="169"/>
      <c r="S69" s="178" t="str">
        <f t="shared" si="4"/>
        <v/>
      </c>
      <c r="T69" s="178" t="str">
        <f t="shared" si="5"/>
        <v/>
      </c>
      <c r="U69" s="189" t="s">
        <v>149</v>
      </c>
    </row>
    <row r="70" ht="28.5" customHeight="1" spans="1:21">
      <c r="A70" s="38">
        <v>66</v>
      </c>
      <c r="B70" s="127"/>
      <c r="C70" s="127"/>
      <c r="D70" s="171"/>
      <c r="E70" s="127"/>
      <c r="F70" s="127"/>
      <c r="G70" s="127"/>
      <c r="H70" s="127"/>
      <c r="I70" s="127"/>
      <c r="J70" s="169"/>
      <c r="K70" s="178">
        <f t="shared" si="6"/>
        <v>0</v>
      </c>
      <c r="L70" s="127"/>
      <c r="M70" s="179"/>
      <c r="N70" s="180"/>
      <c r="O70" s="178">
        <f t="shared" si="7"/>
        <v>0</v>
      </c>
      <c r="P70" s="180"/>
      <c r="Q70" s="180"/>
      <c r="R70" s="169"/>
      <c r="S70" s="178" t="str">
        <f t="shared" si="4"/>
        <v/>
      </c>
      <c r="T70" s="178" t="str">
        <f t="shared" si="5"/>
        <v/>
      </c>
      <c r="U70" s="189" t="s">
        <v>149</v>
      </c>
    </row>
    <row r="71" ht="28.5" customHeight="1" spans="1:21">
      <c r="A71" s="38">
        <v>67</v>
      </c>
      <c r="B71" s="127"/>
      <c r="C71" s="127"/>
      <c r="D71" s="171"/>
      <c r="E71" s="127"/>
      <c r="F71" s="127"/>
      <c r="G71" s="127"/>
      <c r="H71" s="127"/>
      <c r="I71" s="127"/>
      <c r="J71" s="169"/>
      <c r="K71" s="178">
        <f t="shared" si="6"/>
        <v>0</v>
      </c>
      <c r="L71" s="127"/>
      <c r="M71" s="179"/>
      <c r="N71" s="180"/>
      <c r="O71" s="178">
        <f t="shared" si="7"/>
        <v>0</v>
      </c>
      <c r="P71" s="180"/>
      <c r="Q71" s="180"/>
      <c r="R71" s="169"/>
      <c r="S71" s="178" t="str">
        <f t="shared" si="4"/>
        <v/>
      </c>
      <c r="T71" s="178" t="str">
        <f t="shared" si="5"/>
        <v/>
      </c>
      <c r="U71" s="189" t="s">
        <v>149</v>
      </c>
    </row>
    <row r="72" ht="28.5" customHeight="1" spans="1:21">
      <c r="A72" s="38">
        <v>68</v>
      </c>
      <c r="B72" s="127"/>
      <c r="C72" s="127"/>
      <c r="D72" s="171"/>
      <c r="E72" s="127"/>
      <c r="F72" s="127"/>
      <c r="G72" s="127"/>
      <c r="H72" s="127"/>
      <c r="I72" s="127"/>
      <c r="J72" s="169"/>
      <c r="K72" s="178">
        <f t="shared" si="6"/>
        <v>0</v>
      </c>
      <c r="L72" s="127"/>
      <c r="M72" s="179"/>
      <c r="N72" s="180"/>
      <c r="O72" s="178">
        <f t="shared" si="7"/>
        <v>0</v>
      </c>
      <c r="P72" s="180"/>
      <c r="Q72" s="180"/>
      <c r="R72" s="169"/>
      <c r="S72" s="178" t="str">
        <f t="shared" si="4"/>
        <v/>
      </c>
      <c r="T72" s="178" t="str">
        <f t="shared" si="5"/>
        <v/>
      </c>
      <c r="U72" s="189" t="s">
        <v>149</v>
      </c>
    </row>
    <row r="73" ht="28.5" customHeight="1" spans="1:21">
      <c r="A73" s="38">
        <v>69</v>
      </c>
      <c r="B73" s="127"/>
      <c r="C73" s="127"/>
      <c r="D73" s="171"/>
      <c r="E73" s="127"/>
      <c r="F73" s="127"/>
      <c r="G73" s="127"/>
      <c r="H73" s="127"/>
      <c r="I73" s="127"/>
      <c r="J73" s="169"/>
      <c r="K73" s="178">
        <f t="shared" si="6"/>
        <v>0</v>
      </c>
      <c r="L73" s="127"/>
      <c r="M73" s="179"/>
      <c r="N73" s="180"/>
      <c r="O73" s="178">
        <f t="shared" si="7"/>
        <v>0</v>
      </c>
      <c r="P73" s="180"/>
      <c r="Q73" s="180"/>
      <c r="R73" s="169"/>
      <c r="S73" s="178" t="str">
        <f t="shared" si="4"/>
        <v/>
      </c>
      <c r="T73" s="178" t="str">
        <f t="shared" si="5"/>
        <v/>
      </c>
      <c r="U73" s="189" t="s">
        <v>149</v>
      </c>
    </row>
    <row r="74" ht="28.5" customHeight="1" spans="1:21">
      <c r="A74" s="38">
        <v>70</v>
      </c>
      <c r="B74" s="127"/>
      <c r="C74" s="127"/>
      <c r="D74" s="171"/>
      <c r="E74" s="127"/>
      <c r="F74" s="127"/>
      <c r="G74" s="127"/>
      <c r="H74" s="127"/>
      <c r="I74" s="127"/>
      <c r="J74" s="169"/>
      <c r="K74" s="178">
        <f t="shared" si="6"/>
        <v>0</v>
      </c>
      <c r="L74" s="127"/>
      <c r="M74" s="179"/>
      <c r="N74" s="180"/>
      <c r="O74" s="178">
        <f t="shared" si="7"/>
        <v>0</v>
      </c>
      <c r="P74" s="180"/>
      <c r="Q74" s="180"/>
      <c r="R74" s="169"/>
      <c r="S74" s="178" t="str">
        <f t="shared" si="4"/>
        <v/>
      </c>
      <c r="T74" s="178" t="str">
        <f t="shared" si="5"/>
        <v/>
      </c>
      <c r="U74" s="189" t="s">
        <v>149</v>
      </c>
    </row>
    <row r="75" ht="28.5" customHeight="1" spans="1:21">
      <c r="A75" s="38">
        <v>71</v>
      </c>
      <c r="B75" s="127"/>
      <c r="C75" s="127"/>
      <c r="D75" s="171"/>
      <c r="E75" s="127"/>
      <c r="F75" s="127"/>
      <c r="G75" s="127"/>
      <c r="H75" s="127"/>
      <c r="I75" s="127"/>
      <c r="J75" s="169"/>
      <c r="K75" s="178">
        <f t="shared" si="6"/>
        <v>0</v>
      </c>
      <c r="L75" s="127"/>
      <c r="M75" s="179"/>
      <c r="N75" s="180"/>
      <c r="O75" s="178">
        <f t="shared" si="7"/>
        <v>0</v>
      </c>
      <c r="P75" s="180"/>
      <c r="Q75" s="180"/>
      <c r="R75" s="169"/>
      <c r="S75" s="178" t="str">
        <f t="shared" si="4"/>
        <v/>
      </c>
      <c r="T75" s="178" t="str">
        <f t="shared" si="5"/>
        <v/>
      </c>
      <c r="U75" s="189" t="s">
        <v>149</v>
      </c>
    </row>
    <row r="76" ht="28.5" customHeight="1" spans="1:21">
      <c r="A76" s="38">
        <v>72</v>
      </c>
      <c r="B76" s="127"/>
      <c r="C76" s="127"/>
      <c r="D76" s="171"/>
      <c r="E76" s="127"/>
      <c r="F76" s="127"/>
      <c r="G76" s="127"/>
      <c r="H76" s="127"/>
      <c r="I76" s="127"/>
      <c r="J76" s="169"/>
      <c r="K76" s="178">
        <f t="shared" si="6"/>
        <v>0</v>
      </c>
      <c r="L76" s="127"/>
      <c r="M76" s="179"/>
      <c r="N76" s="180"/>
      <c r="O76" s="178">
        <f t="shared" si="7"/>
        <v>0</v>
      </c>
      <c r="P76" s="180"/>
      <c r="Q76" s="180"/>
      <c r="R76" s="169"/>
      <c r="S76" s="178" t="str">
        <f t="shared" si="4"/>
        <v/>
      </c>
      <c r="T76" s="178" t="str">
        <f t="shared" si="5"/>
        <v/>
      </c>
      <c r="U76" s="189" t="s">
        <v>149</v>
      </c>
    </row>
    <row r="77" ht="28.5" customHeight="1" spans="1:21">
      <c r="A77" s="38">
        <v>73</v>
      </c>
      <c r="B77" s="127"/>
      <c r="C77" s="127"/>
      <c r="D77" s="171"/>
      <c r="E77" s="127"/>
      <c r="F77" s="127"/>
      <c r="G77" s="127"/>
      <c r="H77" s="127"/>
      <c r="I77" s="127"/>
      <c r="J77" s="169"/>
      <c r="K77" s="178">
        <f t="shared" si="6"/>
        <v>0</v>
      </c>
      <c r="L77" s="127"/>
      <c r="M77" s="179"/>
      <c r="N77" s="180"/>
      <c r="O77" s="178">
        <f t="shared" si="7"/>
        <v>0</v>
      </c>
      <c r="P77" s="180"/>
      <c r="Q77" s="180"/>
      <c r="R77" s="169"/>
      <c r="S77" s="178" t="str">
        <f t="shared" si="4"/>
        <v/>
      </c>
      <c r="T77" s="178" t="str">
        <f t="shared" si="5"/>
        <v/>
      </c>
      <c r="U77" s="189" t="s">
        <v>149</v>
      </c>
    </row>
    <row r="78" ht="28.5" customHeight="1" spans="1:21">
      <c r="A78" s="38">
        <v>74</v>
      </c>
      <c r="B78" s="127"/>
      <c r="C78" s="127"/>
      <c r="D78" s="171"/>
      <c r="E78" s="127"/>
      <c r="F78" s="127"/>
      <c r="G78" s="127"/>
      <c r="H78" s="127"/>
      <c r="I78" s="127"/>
      <c r="J78" s="169"/>
      <c r="K78" s="178">
        <f t="shared" si="6"/>
        <v>0</v>
      </c>
      <c r="L78" s="127"/>
      <c r="M78" s="179"/>
      <c r="N78" s="180"/>
      <c r="O78" s="178">
        <f t="shared" si="7"/>
        <v>0</v>
      </c>
      <c r="P78" s="180"/>
      <c r="Q78" s="180"/>
      <c r="R78" s="169"/>
      <c r="S78" s="178" t="str">
        <f t="shared" si="4"/>
        <v/>
      </c>
      <c r="T78" s="178" t="str">
        <f t="shared" si="5"/>
        <v/>
      </c>
      <c r="U78" s="189" t="s">
        <v>149</v>
      </c>
    </row>
    <row r="79" ht="28.5" customHeight="1" spans="1:21">
      <c r="A79" s="38">
        <v>75</v>
      </c>
      <c r="B79" s="127"/>
      <c r="C79" s="127"/>
      <c r="D79" s="171"/>
      <c r="E79" s="127"/>
      <c r="F79" s="127"/>
      <c r="G79" s="127"/>
      <c r="H79" s="127"/>
      <c r="I79" s="127"/>
      <c r="J79" s="169"/>
      <c r="K79" s="178">
        <f t="shared" si="6"/>
        <v>0</v>
      </c>
      <c r="L79" s="127"/>
      <c r="M79" s="179"/>
      <c r="N79" s="180"/>
      <c r="O79" s="178">
        <f t="shared" si="7"/>
        <v>0</v>
      </c>
      <c r="P79" s="180"/>
      <c r="Q79" s="180"/>
      <c r="R79" s="169"/>
      <c r="S79" s="178" t="str">
        <f t="shared" si="4"/>
        <v/>
      </c>
      <c r="T79" s="178" t="str">
        <f t="shared" si="5"/>
        <v/>
      </c>
      <c r="U79" s="189" t="s">
        <v>149</v>
      </c>
    </row>
    <row r="80" ht="28.5" customHeight="1" spans="1:21">
      <c r="A80" s="38">
        <v>76</v>
      </c>
      <c r="B80" s="127"/>
      <c r="C80" s="127"/>
      <c r="D80" s="171"/>
      <c r="E80" s="127"/>
      <c r="F80" s="127"/>
      <c r="G80" s="127"/>
      <c r="H80" s="127"/>
      <c r="I80" s="127"/>
      <c r="J80" s="169"/>
      <c r="K80" s="178">
        <f t="shared" si="6"/>
        <v>0</v>
      </c>
      <c r="L80" s="127"/>
      <c r="M80" s="179"/>
      <c r="N80" s="180"/>
      <c r="O80" s="178">
        <f t="shared" si="7"/>
        <v>0</v>
      </c>
      <c r="P80" s="180"/>
      <c r="Q80" s="180"/>
      <c r="R80" s="169"/>
      <c r="S80" s="178" t="str">
        <f t="shared" si="4"/>
        <v/>
      </c>
      <c r="T80" s="178" t="str">
        <f t="shared" si="5"/>
        <v/>
      </c>
      <c r="U80" s="189" t="s">
        <v>149</v>
      </c>
    </row>
    <row r="81" ht="28.5" customHeight="1" spans="1:21">
      <c r="A81" s="38">
        <v>77</v>
      </c>
      <c r="B81" s="127"/>
      <c r="C81" s="127"/>
      <c r="D81" s="171"/>
      <c r="E81" s="127"/>
      <c r="F81" s="127"/>
      <c r="G81" s="127"/>
      <c r="H81" s="127"/>
      <c r="I81" s="127"/>
      <c r="J81" s="169"/>
      <c r="K81" s="178">
        <f t="shared" si="6"/>
        <v>0</v>
      </c>
      <c r="L81" s="127"/>
      <c r="M81" s="179"/>
      <c r="N81" s="180"/>
      <c r="O81" s="178">
        <f t="shared" si="7"/>
        <v>0</v>
      </c>
      <c r="P81" s="180"/>
      <c r="Q81" s="180"/>
      <c r="R81" s="169"/>
      <c r="S81" s="178" t="str">
        <f t="shared" si="4"/>
        <v/>
      </c>
      <c r="T81" s="178" t="str">
        <f t="shared" si="5"/>
        <v/>
      </c>
      <c r="U81" s="189" t="s">
        <v>149</v>
      </c>
    </row>
    <row r="82" ht="28.5" customHeight="1" spans="1:21">
      <c r="A82" s="38">
        <v>78</v>
      </c>
      <c r="B82" s="127"/>
      <c r="C82" s="127"/>
      <c r="D82" s="171"/>
      <c r="E82" s="127"/>
      <c r="F82" s="127"/>
      <c r="G82" s="127"/>
      <c r="H82" s="127"/>
      <c r="I82" s="127"/>
      <c r="J82" s="169"/>
      <c r="K82" s="178">
        <f t="shared" si="6"/>
        <v>0</v>
      </c>
      <c r="L82" s="127"/>
      <c r="M82" s="179"/>
      <c r="N82" s="180"/>
      <c r="O82" s="178">
        <f t="shared" si="7"/>
        <v>0</v>
      </c>
      <c r="P82" s="180"/>
      <c r="Q82" s="180"/>
      <c r="R82" s="169"/>
      <c r="S82" s="178" t="str">
        <f t="shared" si="4"/>
        <v/>
      </c>
      <c r="T82" s="178" t="str">
        <f t="shared" si="5"/>
        <v/>
      </c>
      <c r="U82" s="189" t="s">
        <v>149</v>
      </c>
    </row>
    <row r="83" ht="28.5" customHeight="1" spans="1:21">
      <c r="A83" s="38">
        <v>79</v>
      </c>
      <c r="B83" s="127"/>
      <c r="C83" s="127"/>
      <c r="D83" s="171"/>
      <c r="E83" s="127"/>
      <c r="F83" s="127"/>
      <c r="G83" s="127"/>
      <c r="H83" s="127"/>
      <c r="I83" s="127"/>
      <c r="J83" s="169"/>
      <c r="K83" s="178">
        <f t="shared" si="6"/>
        <v>0</v>
      </c>
      <c r="L83" s="127"/>
      <c r="M83" s="179"/>
      <c r="N83" s="180"/>
      <c r="O83" s="178">
        <f t="shared" si="7"/>
        <v>0</v>
      </c>
      <c r="P83" s="180"/>
      <c r="Q83" s="180"/>
      <c r="R83" s="169"/>
      <c r="S83" s="178" t="str">
        <f t="shared" si="4"/>
        <v/>
      </c>
      <c r="T83" s="178" t="str">
        <f t="shared" si="5"/>
        <v/>
      </c>
      <c r="U83" s="189" t="s">
        <v>149</v>
      </c>
    </row>
    <row r="84" ht="28.5" customHeight="1" spans="1:21">
      <c r="A84" s="38">
        <v>80</v>
      </c>
      <c r="B84" s="127"/>
      <c r="C84" s="127"/>
      <c r="D84" s="171"/>
      <c r="E84" s="127"/>
      <c r="F84" s="127"/>
      <c r="G84" s="127"/>
      <c r="H84" s="127"/>
      <c r="I84" s="127"/>
      <c r="J84" s="169"/>
      <c r="K84" s="178">
        <f t="shared" si="6"/>
        <v>0</v>
      </c>
      <c r="L84" s="127"/>
      <c r="M84" s="179"/>
      <c r="N84" s="180"/>
      <c r="O84" s="178">
        <f t="shared" si="7"/>
        <v>0</v>
      </c>
      <c r="P84" s="180"/>
      <c r="Q84" s="180"/>
      <c r="R84" s="169"/>
      <c r="S84" s="178" t="str">
        <f t="shared" si="4"/>
        <v/>
      </c>
      <c r="T84" s="178" t="str">
        <f t="shared" si="5"/>
        <v/>
      </c>
      <c r="U84" s="189" t="s">
        <v>149</v>
      </c>
    </row>
    <row r="85" ht="28.5" customHeight="1" spans="1:21">
      <c r="A85" s="38">
        <v>81</v>
      </c>
      <c r="B85" s="127"/>
      <c r="C85" s="127"/>
      <c r="D85" s="171"/>
      <c r="E85" s="127"/>
      <c r="F85" s="127"/>
      <c r="G85" s="127"/>
      <c r="H85" s="127"/>
      <c r="I85" s="127"/>
      <c r="J85" s="169"/>
      <c r="K85" s="178">
        <f t="shared" si="6"/>
        <v>0</v>
      </c>
      <c r="L85" s="127"/>
      <c r="M85" s="179"/>
      <c r="N85" s="180"/>
      <c r="O85" s="178">
        <f t="shared" si="7"/>
        <v>0</v>
      </c>
      <c r="P85" s="180"/>
      <c r="Q85" s="180"/>
      <c r="R85" s="169"/>
      <c r="S85" s="178" t="str">
        <f t="shared" ref="S85:S116" si="8">IFERROR(Q85*10000*0.9/R85/300/20/60*H85,"")</f>
        <v/>
      </c>
      <c r="T85" s="178" t="str">
        <f t="shared" ref="T85:T116" si="9">IFERROR((K85+O85+S85)/H85*60,"")</f>
        <v/>
      </c>
      <c r="U85" s="189" t="s">
        <v>149</v>
      </c>
    </row>
    <row r="86" ht="28.5" customHeight="1" spans="1:21">
      <c r="A86" s="38">
        <v>82</v>
      </c>
      <c r="B86" s="127"/>
      <c r="C86" s="127"/>
      <c r="D86" s="171"/>
      <c r="E86" s="127"/>
      <c r="F86" s="127"/>
      <c r="G86" s="127"/>
      <c r="H86" s="127"/>
      <c r="I86" s="127"/>
      <c r="J86" s="169"/>
      <c r="K86" s="178">
        <f t="shared" si="6"/>
        <v>0</v>
      </c>
      <c r="L86" s="127"/>
      <c r="M86" s="179"/>
      <c r="N86" s="180"/>
      <c r="O86" s="178">
        <f t="shared" si="7"/>
        <v>0</v>
      </c>
      <c r="P86" s="180"/>
      <c r="Q86" s="180"/>
      <c r="R86" s="169"/>
      <c r="S86" s="178" t="str">
        <f t="shared" si="8"/>
        <v/>
      </c>
      <c r="T86" s="178" t="str">
        <f t="shared" si="9"/>
        <v/>
      </c>
      <c r="U86" s="189" t="s">
        <v>149</v>
      </c>
    </row>
    <row r="87" ht="28.5" customHeight="1" spans="1:21">
      <c r="A87" s="38">
        <v>83</v>
      </c>
      <c r="B87" s="127"/>
      <c r="C87" s="127"/>
      <c r="D87" s="171"/>
      <c r="E87" s="127"/>
      <c r="F87" s="127"/>
      <c r="G87" s="127"/>
      <c r="H87" s="127"/>
      <c r="I87" s="127"/>
      <c r="J87" s="169"/>
      <c r="K87" s="178">
        <f t="shared" si="6"/>
        <v>0</v>
      </c>
      <c r="L87" s="127"/>
      <c r="M87" s="179"/>
      <c r="N87" s="180"/>
      <c r="O87" s="178">
        <f t="shared" si="7"/>
        <v>0</v>
      </c>
      <c r="P87" s="180"/>
      <c r="Q87" s="180"/>
      <c r="R87" s="169"/>
      <c r="S87" s="178" t="str">
        <f t="shared" si="8"/>
        <v/>
      </c>
      <c r="T87" s="178" t="str">
        <f t="shared" si="9"/>
        <v/>
      </c>
      <c r="U87" s="189" t="s">
        <v>149</v>
      </c>
    </row>
    <row r="88" ht="28.5" customHeight="1" spans="1:21">
      <c r="A88" s="38">
        <v>84</v>
      </c>
      <c r="B88" s="127"/>
      <c r="C88" s="127"/>
      <c r="D88" s="171"/>
      <c r="E88" s="127"/>
      <c r="F88" s="127"/>
      <c r="G88" s="127"/>
      <c r="H88" s="127"/>
      <c r="I88" s="127"/>
      <c r="J88" s="169"/>
      <c r="K88" s="178">
        <f t="shared" si="6"/>
        <v>0</v>
      </c>
      <c r="L88" s="127"/>
      <c r="M88" s="179"/>
      <c r="N88" s="180"/>
      <c r="O88" s="178">
        <f t="shared" si="7"/>
        <v>0</v>
      </c>
      <c r="P88" s="180"/>
      <c r="Q88" s="180"/>
      <c r="R88" s="169"/>
      <c r="S88" s="178" t="str">
        <f t="shared" si="8"/>
        <v/>
      </c>
      <c r="T88" s="178" t="str">
        <f t="shared" si="9"/>
        <v/>
      </c>
      <c r="U88" s="189" t="s">
        <v>149</v>
      </c>
    </row>
    <row r="89" ht="28.5" customHeight="1" spans="1:21">
      <c r="A89" s="38">
        <v>85</v>
      </c>
      <c r="B89" s="127"/>
      <c r="C89" s="127"/>
      <c r="D89" s="171"/>
      <c r="E89" s="127"/>
      <c r="F89" s="127"/>
      <c r="G89" s="127"/>
      <c r="H89" s="127"/>
      <c r="I89" s="127"/>
      <c r="J89" s="169"/>
      <c r="K89" s="178">
        <f t="shared" si="6"/>
        <v>0</v>
      </c>
      <c r="L89" s="127"/>
      <c r="M89" s="179"/>
      <c r="N89" s="180"/>
      <c r="O89" s="178">
        <f t="shared" si="7"/>
        <v>0</v>
      </c>
      <c r="P89" s="180"/>
      <c r="Q89" s="180"/>
      <c r="R89" s="169"/>
      <c r="S89" s="178" t="str">
        <f t="shared" si="8"/>
        <v/>
      </c>
      <c r="T89" s="178" t="str">
        <f t="shared" si="9"/>
        <v/>
      </c>
      <c r="U89" s="189" t="s">
        <v>149</v>
      </c>
    </row>
    <row r="90" ht="28.5" customHeight="1" spans="1:21">
      <c r="A90" s="38">
        <v>86</v>
      </c>
      <c r="B90" s="127"/>
      <c r="C90" s="127"/>
      <c r="D90" s="171"/>
      <c r="E90" s="127"/>
      <c r="F90" s="127"/>
      <c r="G90" s="127"/>
      <c r="H90" s="127"/>
      <c r="I90" s="127"/>
      <c r="J90" s="169"/>
      <c r="K90" s="178">
        <f t="shared" si="6"/>
        <v>0</v>
      </c>
      <c r="L90" s="127"/>
      <c r="M90" s="179"/>
      <c r="N90" s="180"/>
      <c r="O90" s="178">
        <f t="shared" si="7"/>
        <v>0</v>
      </c>
      <c r="P90" s="180"/>
      <c r="Q90" s="180"/>
      <c r="R90" s="169"/>
      <c r="S90" s="178" t="str">
        <f t="shared" si="8"/>
        <v/>
      </c>
      <c r="T90" s="178" t="str">
        <f t="shared" si="9"/>
        <v/>
      </c>
      <c r="U90" s="189" t="s">
        <v>149</v>
      </c>
    </row>
    <row r="91" ht="28.5" customHeight="1" spans="1:21">
      <c r="A91" s="38">
        <v>87</v>
      </c>
      <c r="B91" s="127"/>
      <c r="C91" s="127"/>
      <c r="D91" s="171"/>
      <c r="E91" s="127"/>
      <c r="F91" s="127"/>
      <c r="G91" s="127"/>
      <c r="H91" s="127"/>
      <c r="I91" s="127"/>
      <c r="J91" s="169"/>
      <c r="K91" s="178">
        <f t="shared" si="6"/>
        <v>0</v>
      </c>
      <c r="L91" s="127"/>
      <c r="M91" s="179"/>
      <c r="N91" s="180"/>
      <c r="O91" s="178">
        <f t="shared" si="7"/>
        <v>0</v>
      </c>
      <c r="P91" s="180"/>
      <c r="Q91" s="180"/>
      <c r="R91" s="169"/>
      <c r="S91" s="178" t="str">
        <f t="shared" si="8"/>
        <v/>
      </c>
      <c r="T91" s="178" t="str">
        <f t="shared" si="9"/>
        <v/>
      </c>
      <c r="U91" s="189" t="s">
        <v>149</v>
      </c>
    </row>
    <row r="92" ht="28.5" customHeight="1" spans="1:21">
      <c r="A92" s="38">
        <v>88</v>
      </c>
      <c r="B92" s="127"/>
      <c r="C92" s="127"/>
      <c r="D92" s="171"/>
      <c r="E92" s="127"/>
      <c r="F92" s="127"/>
      <c r="G92" s="127"/>
      <c r="H92" s="127"/>
      <c r="I92" s="127"/>
      <c r="J92" s="169"/>
      <c r="K92" s="178">
        <f t="shared" si="6"/>
        <v>0</v>
      </c>
      <c r="L92" s="127"/>
      <c r="M92" s="179"/>
      <c r="N92" s="180"/>
      <c r="O92" s="178">
        <f t="shared" si="7"/>
        <v>0</v>
      </c>
      <c r="P92" s="180"/>
      <c r="Q92" s="180"/>
      <c r="R92" s="169"/>
      <c r="S92" s="178" t="str">
        <f t="shared" si="8"/>
        <v/>
      </c>
      <c r="T92" s="178" t="str">
        <f t="shared" si="9"/>
        <v/>
      </c>
      <c r="U92" s="189" t="s">
        <v>149</v>
      </c>
    </row>
    <row r="93" ht="28.5" customHeight="1" spans="1:21">
      <c r="A93" s="38">
        <v>89</v>
      </c>
      <c r="B93" s="127"/>
      <c r="C93" s="127"/>
      <c r="D93" s="171"/>
      <c r="E93" s="127"/>
      <c r="F93" s="127"/>
      <c r="G93" s="127"/>
      <c r="H93" s="127"/>
      <c r="I93" s="127"/>
      <c r="J93" s="169"/>
      <c r="K93" s="178">
        <f t="shared" ref="K93:K124" si="10">H93/60*I93*J93</f>
        <v>0</v>
      </c>
      <c r="L93" s="127"/>
      <c r="M93" s="179"/>
      <c r="N93" s="180"/>
      <c r="O93" s="178">
        <f t="shared" ref="O93:O124" si="11">H93/60*L93*M93*N93</f>
        <v>0</v>
      </c>
      <c r="P93" s="180"/>
      <c r="Q93" s="180"/>
      <c r="R93" s="169"/>
      <c r="S93" s="178" t="str">
        <f t="shared" si="8"/>
        <v/>
      </c>
      <c r="T93" s="178" t="str">
        <f t="shared" si="9"/>
        <v/>
      </c>
      <c r="U93" s="189" t="s">
        <v>149</v>
      </c>
    </row>
    <row r="94" ht="28.5" customHeight="1" spans="1:21">
      <c r="A94" s="38">
        <v>90</v>
      </c>
      <c r="B94" s="127"/>
      <c r="C94" s="127"/>
      <c r="D94" s="171"/>
      <c r="E94" s="127"/>
      <c r="F94" s="127"/>
      <c r="G94" s="127"/>
      <c r="H94" s="127"/>
      <c r="I94" s="127"/>
      <c r="J94" s="169"/>
      <c r="K94" s="178">
        <f t="shared" si="10"/>
        <v>0</v>
      </c>
      <c r="L94" s="127"/>
      <c r="M94" s="179"/>
      <c r="N94" s="180"/>
      <c r="O94" s="178">
        <f t="shared" si="11"/>
        <v>0</v>
      </c>
      <c r="P94" s="180"/>
      <c r="Q94" s="180"/>
      <c r="R94" s="169"/>
      <c r="S94" s="178" t="str">
        <f t="shared" si="8"/>
        <v/>
      </c>
      <c r="T94" s="178" t="str">
        <f t="shared" si="9"/>
        <v/>
      </c>
      <c r="U94" s="189" t="s">
        <v>149</v>
      </c>
    </row>
    <row r="95" ht="28.5" customHeight="1" spans="1:21">
      <c r="A95" s="38">
        <v>91</v>
      </c>
      <c r="B95" s="127"/>
      <c r="C95" s="127"/>
      <c r="D95" s="171"/>
      <c r="E95" s="127"/>
      <c r="F95" s="127"/>
      <c r="G95" s="127"/>
      <c r="H95" s="127"/>
      <c r="I95" s="127"/>
      <c r="J95" s="169"/>
      <c r="K95" s="178">
        <f t="shared" si="10"/>
        <v>0</v>
      </c>
      <c r="L95" s="127"/>
      <c r="M95" s="179"/>
      <c r="N95" s="180"/>
      <c r="O95" s="178">
        <f t="shared" si="11"/>
        <v>0</v>
      </c>
      <c r="P95" s="180"/>
      <c r="Q95" s="180"/>
      <c r="R95" s="169"/>
      <c r="S95" s="178" t="str">
        <f t="shared" si="8"/>
        <v/>
      </c>
      <c r="T95" s="178" t="str">
        <f t="shared" si="9"/>
        <v/>
      </c>
      <c r="U95" s="189" t="s">
        <v>149</v>
      </c>
    </row>
    <row r="96" ht="28.5" customHeight="1" spans="1:21">
      <c r="A96" s="38">
        <v>92</v>
      </c>
      <c r="B96" s="127"/>
      <c r="C96" s="127"/>
      <c r="D96" s="171"/>
      <c r="E96" s="127"/>
      <c r="F96" s="127"/>
      <c r="G96" s="127"/>
      <c r="H96" s="127"/>
      <c r="I96" s="127"/>
      <c r="J96" s="169"/>
      <c r="K96" s="178">
        <f t="shared" si="10"/>
        <v>0</v>
      </c>
      <c r="L96" s="127"/>
      <c r="M96" s="179"/>
      <c r="N96" s="180"/>
      <c r="O96" s="178">
        <f t="shared" si="11"/>
        <v>0</v>
      </c>
      <c r="P96" s="180"/>
      <c r="Q96" s="180"/>
      <c r="R96" s="169"/>
      <c r="S96" s="178" t="str">
        <f t="shared" si="8"/>
        <v/>
      </c>
      <c r="T96" s="178" t="str">
        <f t="shared" si="9"/>
        <v/>
      </c>
      <c r="U96" s="189" t="s">
        <v>149</v>
      </c>
    </row>
    <row r="97" ht="28.5" customHeight="1" spans="1:21">
      <c r="A97" s="38">
        <v>93</v>
      </c>
      <c r="B97" s="127"/>
      <c r="C97" s="127"/>
      <c r="D97" s="171"/>
      <c r="E97" s="127"/>
      <c r="F97" s="127"/>
      <c r="G97" s="127"/>
      <c r="H97" s="127"/>
      <c r="I97" s="127"/>
      <c r="J97" s="169"/>
      <c r="K97" s="178">
        <f t="shared" si="10"/>
        <v>0</v>
      </c>
      <c r="L97" s="127"/>
      <c r="M97" s="179"/>
      <c r="N97" s="180"/>
      <c r="O97" s="178">
        <f t="shared" si="11"/>
        <v>0</v>
      </c>
      <c r="P97" s="180"/>
      <c r="Q97" s="180"/>
      <c r="R97" s="169"/>
      <c r="S97" s="178" t="str">
        <f t="shared" si="8"/>
        <v/>
      </c>
      <c r="T97" s="178" t="str">
        <f t="shared" si="9"/>
        <v/>
      </c>
      <c r="U97" s="189" t="s">
        <v>149</v>
      </c>
    </row>
    <row r="98" ht="28.5" customHeight="1" spans="1:21">
      <c r="A98" s="38">
        <v>94</v>
      </c>
      <c r="B98" s="127"/>
      <c r="C98" s="127"/>
      <c r="D98" s="171"/>
      <c r="E98" s="127"/>
      <c r="F98" s="127"/>
      <c r="G98" s="127"/>
      <c r="H98" s="127"/>
      <c r="I98" s="127"/>
      <c r="J98" s="169"/>
      <c r="K98" s="178">
        <f t="shared" si="10"/>
        <v>0</v>
      </c>
      <c r="L98" s="127"/>
      <c r="M98" s="179"/>
      <c r="N98" s="180"/>
      <c r="O98" s="178">
        <f t="shared" si="11"/>
        <v>0</v>
      </c>
      <c r="P98" s="180"/>
      <c r="Q98" s="180"/>
      <c r="R98" s="169"/>
      <c r="S98" s="178" t="str">
        <f t="shared" si="8"/>
        <v/>
      </c>
      <c r="T98" s="178" t="str">
        <f t="shared" si="9"/>
        <v/>
      </c>
      <c r="U98" s="189" t="s">
        <v>149</v>
      </c>
    </row>
    <row r="99" ht="28.5" customHeight="1" spans="1:21">
      <c r="A99" s="38">
        <v>95</v>
      </c>
      <c r="B99" s="127"/>
      <c r="C99" s="127"/>
      <c r="D99" s="171"/>
      <c r="E99" s="127"/>
      <c r="F99" s="127"/>
      <c r="G99" s="127"/>
      <c r="H99" s="127"/>
      <c r="I99" s="127"/>
      <c r="J99" s="169"/>
      <c r="K99" s="178">
        <f t="shared" si="10"/>
        <v>0</v>
      </c>
      <c r="L99" s="127"/>
      <c r="M99" s="179"/>
      <c r="N99" s="180"/>
      <c r="O99" s="178">
        <f t="shared" si="11"/>
        <v>0</v>
      </c>
      <c r="P99" s="180"/>
      <c r="Q99" s="180"/>
      <c r="R99" s="169"/>
      <c r="S99" s="178" t="str">
        <f t="shared" si="8"/>
        <v/>
      </c>
      <c r="T99" s="178" t="str">
        <f t="shared" si="9"/>
        <v/>
      </c>
      <c r="U99" s="189" t="s">
        <v>149</v>
      </c>
    </row>
    <row r="100" ht="28.5" customHeight="1" spans="1:21">
      <c r="A100" s="38">
        <v>96</v>
      </c>
      <c r="B100" s="127"/>
      <c r="C100" s="127"/>
      <c r="D100" s="171"/>
      <c r="E100" s="127"/>
      <c r="F100" s="127"/>
      <c r="G100" s="127"/>
      <c r="H100" s="127"/>
      <c r="I100" s="127"/>
      <c r="J100" s="169"/>
      <c r="K100" s="178">
        <f t="shared" si="10"/>
        <v>0</v>
      </c>
      <c r="L100" s="127"/>
      <c r="M100" s="179"/>
      <c r="N100" s="180"/>
      <c r="O100" s="178">
        <f t="shared" si="11"/>
        <v>0</v>
      </c>
      <c r="P100" s="180"/>
      <c r="Q100" s="180"/>
      <c r="R100" s="169"/>
      <c r="S100" s="178" t="str">
        <f t="shared" si="8"/>
        <v/>
      </c>
      <c r="T100" s="178" t="str">
        <f t="shared" si="9"/>
        <v/>
      </c>
      <c r="U100" s="189" t="s">
        <v>149</v>
      </c>
    </row>
    <row r="101" ht="28.5" customHeight="1" spans="1:21">
      <c r="A101" s="38">
        <v>97</v>
      </c>
      <c r="B101" s="127"/>
      <c r="C101" s="127"/>
      <c r="D101" s="171"/>
      <c r="E101" s="127"/>
      <c r="F101" s="127"/>
      <c r="G101" s="127"/>
      <c r="H101" s="127"/>
      <c r="I101" s="127"/>
      <c r="J101" s="169"/>
      <c r="K101" s="178">
        <f t="shared" si="10"/>
        <v>0</v>
      </c>
      <c r="L101" s="127"/>
      <c r="M101" s="179"/>
      <c r="N101" s="180"/>
      <c r="O101" s="178">
        <f t="shared" si="11"/>
        <v>0</v>
      </c>
      <c r="P101" s="180"/>
      <c r="Q101" s="180"/>
      <c r="R101" s="169"/>
      <c r="S101" s="178" t="str">
        <f t="shared" si="8"/>
        <v/>
      </c>
      <c r="T101" s="178" t="str">
        <f t="shared" si="9"/>
        <v/>
      </c>
      <c r="U101" s="189" t="s">
        <v>149</v>
      </c>
    </row>
    <row r="102" ht="28.5" customHeight="1" spans="1:21">
      <c r="A102" s="38">
        <v>98</v>
      </c>
      <c r="B102" s="127"/>
      <c r="C102" s="127"/>
      <c r="D102" s="171"/>
      <c r="E102" s="127"/>
      <c r="F102" s="127"/>
      <c r="G102" s="127"/>
      <c r="H102" s="127"/>
      <c r="I102" s="127"/>
      <c r="J102" s="169"/>
      <c r="K102" s="178">
        <f t="shared" si="10"/>
        <v>0</v>
      </c>
      <c r="L102" s="127"/>
      <c r="M102" s="179"/>
      <c r="N102" s="180"/>
      <c r="O102" s="178">
        <f t="shared" si="11"/>
        <v>0</v>
      </c>
      <c r="P102" s="180"/>
      <c r="Q102" s="180"/>
      <c r="R102" s="169"/>
      <c r="S102" s="178" t="str">
        <f t="shared" si="8"/>
        <v/>
      </c>
      <c r="T102" s="178" t="str">
        <f t="shared" si="9"/>
        <v/>
      </c>
      <c r="U102" s="189" t="s">
        <v>149</v>
      </c>
    </row>
    <row r="103" ht="28.5" customHeight="1" spans="1:21">
      <c r="A103" s="38">
        <v>99</v>
      </c>
      <c r="B103" s="127"/>
      <c r="C103" s="127"/>
      <c r="D103" s="171"/>
      <c r="E103" s="127"/>
      <c r="F103" s="127"/>
      <c r="G103" s="127"/>
      <c r="H103" s="127"/>
      <c r="I103" s="127"/>
      <c r="J103" s="169"/>
      <c r="K103" s="178">
        <f t="shared" si="10"/>
        <v>0</v>
      </c>
      <c r="L103" s="127"/>
      <c r="M103" s="179"/>
      <c r="N103" s="180"/>
      <c r="O103" s="178">
        <f t="shared" si="11"/>
        <v>0</v>
      </c>
      <c r="P103" s="180"/>
      <c r="Q103" s="180"/>
      <c r="R103" s="169"/>
      <c r="S103" s="178" t="str">
        <f t="shared" si="8"/>
        <v/>
      </c>
      <c r="T103" s="178" t="str">
        <f t="shared" si="9"/>
        <v/>
      </c>
      <c r="U103" s="189" t="s">
        <v>149</v>
      </c>
    </row>
    <row r="104" ht="28.5" customHeight="1" spans="1:21">
      <c r="A104" s="38">
        <v>100</v>
      </c>
      <c r="B104" s="127"/>
      <c r="C104" s="127"/>
      <c r="D104" s="171"/>
      <c r="E104" s="127"/>
      <c r="F104" s="127"/>
      <c r="G104" s="127"/>
      <c r="H104" s="127"/>
      <c r="I104" s="127"/>
      <c r="J104" s="169"/>
      <c r="K104" s="178">
        <f t="shared" si="10"/>
        <v>0</v>
      </c>
      <c r="L104" s="127"/>
      <c r="M104" s="179"/>
      <c r="N104" s="180"/>
      <c r="O104" s="178">
        <f t="shared" si="11"/>
        <v>0</v>
      </c>
      <c r="P104" s="180"/>
      <c r="Q104" s="180"/>
      <c r="R104" s="169"/>
      <c r="S104" s="178" t="str">
        <f t="shared" si="8"/>
        <v/>
      </c>
      <c r="T104" s="178" t="str">
        <f t="shared" si="9"/>
        <v/>
      </c>
      <c r="U104" s="189" t="s">
        <v>149</v>
      </c>
    </row>
    <row r="105" ht="28.5" customHeight="1" spans="1:21">
      <c r="A105" s="38">
        <v>101</v>
      </c>
      <c r="B105" s="127"/>
      <c r="C105" s="127"/>
      <c r="D105" s="171"/>
      <c r="E105" s="127"/>
      <c r="F105" s="127"/>
      <c r="G105" s="127"/>
      <c r="H105" s="127"/>
      <c r="I105" s="127"/>
      <c r="J105" s="169"/>
      <c r="K105" s="178">
        <f t="shared" si="10"/>
        <v>0</v>
      </c>
      <c r="L105" s="127"/>
      <c r="M105" s="179"/>
      <c r="N105" s="180"/>
      <c r="O105" s="178">
        <f t="shared" si="11"/>
        <v>0</v>
      </c>
      <c r="P105" s="180"/>
      <c r="Q105" s="180"/>
      <c r="R105" s="169"/>
      <c r="S105" s="178" t="str">
        <f t="shared" si="8"/>
        <v/>
      </c>
      <c r="T105" s="178" t="str">
        <f t="shared" si="9"/>
        <v/>
      </c>
      <c r="U105" s="189" t="s">
        <v>149</v>
      </c>
    </row>
    <row r="106" ht="28.5" customHeight="1" spans="1:21">
      <c r="A106" s="38">
        <v>102</v>
      </c>
      <c r="B106" s="127"/>
      <c r="C106" s="127"/>
      <c r="D106" s="171"/>
      <c r="E106" s="127"/>
      <c r="F106" s="127"/>
      <c r="G106" s="127"/>
      <c r="H106" s="127"/>
      <c r="I106" s="127"/>
      <c r="J106" s="169"/>
      <c r="K106" s="178">
        <f t="shared" si="10"/>
        <v>0</v>
      </c>
      <c r="L106" s="127"/>
      <c r="M106" s="179"/>
      <c r="N106" s="180"/>
      <c r="O106" s="178">
        <f t="shared" si="11"/>
        <v>0</v>
      </c>
      <c r="P106" s="180"/>
      <c r="Q106" s="180"/>
      <c r="R106" s="169"/>
      <c r="S106" s="178" t="str">
        <f t="shared" si="8"/>
        <v/>
      </c>
      <c r="T106" s="178" t="str">
        <f t="shared" si="9"/>
        <v/>
      </c>
      <c r="U106" s="189" t="s">
        <v>149</v>
      </c>
    </row>
    <row r="107" ht="28.5" customHeight="1" spans="1:21">
      <c r="A107" s="38">
        <v>103</v>
      </c>
      <c r="B107" s="127"/>
      <c r="C107" s="127"/>
      <c r="D107" s="171"/>
      <c r="E107" s="127"/>
      <c r="F107" s="127"/>
      <c r="G107" s="127"/>
      <c r="H107" s="127"/>
      <c r="I107" s="127"/>
      <c r="J107" s="169"/>
      <c r="K107" s="178">
        <f t="shared" si="10"/>
        <v>0</v>
      </c>
      <c r="L107" s="127"/>
      <c r="M107" s="179"/>
      <c r="N107" s="180"/>
      <c r="O107" s="178">
        <f t="shared" si="11"/>
        <v>0</v>
      </c>
      <c r="P107" s="180"/>
      <c r="Q107" s="180"/>
      <c r="R107" s="169"/>
      <c r="S107" s="178" t="str">
        <f t="shared" si="8"/>
        <v/>
      </c>
      <c r="T107" s="178" t="str">
        <f t="shared" si="9"/>
        <v/>
      </c>
      <c r="U107" s="189" t="s">
        <v>149</v>
      </c>
    </row>
    <row r="108" ht="28.5" customHeight="1" spans="1:21">
      <c r="A108" s="38">
        <v>104</v>
      </c>
      <c r="B108" s="127"/>
      <c r="C108" s="127"/>
      <c r="D108" s="171"/>
      <c r="E108" s="127"/>
      <c r="F108" s="127"/>
      <c r="G108" s="127"/>
      <c r="H108" s="127"/>
      <c r="I108" s="127"/>
      <c r="J108" s="169"/>
      <c r="K108" s="178">
        <f t="shared" si="10"/>
        <v>0</v>
      </c>
      <c r="L108" s="127"/>
      <c r="M108" s="179"/>
      <c r="N108" s="180"/>
      <c r="O108" s="178">
        <f t="shared" si="11"/>
        <v>0</v>
      </c>
      <c r="P108" s="180"/>
      <c r="Q108" s="180"/>
      <c r="R108" s="169"/>
      <c r="S108" s="178" t="str">
        <f t="shared" si="8"/>
        <v/>
      </c>
      <c r="T108" s="178" t="str">
        <f t="shared" si="9"/>
        <v/>
      </c>
      <c r="U108" s="189" t="s">
        <v>149</v>
      </c>
    </row>
    <row r="109" ht="28.5" customHeight="1" spans="1:21">
      <c r="A109" s="38">
        <v>105</v>
      </c>
      <c r="B109" s="127"/>
      <c r="C109" s="127"/>
      <c r="D109" s="171"/>
      <c r="E109" s="127"/>
      <c r="F109" s="127"/>
      <c r="G109" s="127"/>
      <c r="H109" s="127"/>
      <c r="I109" s="127"/>
      <c r="J109" s="169"/>
      <c r="K109" s="178">
        <f t="shared" si="10"/>
        <v>0</v>
      </c>
      <c r="L109" s="127"/>
      <c r="M109" s="179"/>
      <c r="N109" s="180"/>
      <c r="O109" s="178">
        <f t="shared" si="11"/>
        <v>0</v>
      </c>
      <c r="P109" s="180"/>
      <c r="Q109" s="180"/>
      <c r="R109" s="169"/>
      <c r="S109" s="178" t="str">
        <f t="shared" si="8"/>
        <v/>
      </c>
      <c r="T109" s="178" t="str">
        <f t="shared" si="9"/>
        <v/>
      </c>
      <c r="U109" s="189" t="s">
        <v>149</v>
      </c>
    </row>
    <row r="110" ht="28.5" customHeight="1" spans="1:21">
      <c r="A110" s="38">
        <v>106</v>
      </c>
      <c r="B110" s="127"/>
      <c r="C110" s="127"/>
      <c r="D110" s="171"/>
      <c r="E110" s="127"/>
      <c r="F110" s="127"/>
      <c r="G110" s="127"/>
      <c r="H110" s="127"/>
      <c r="I110" s="127"/>
      <c r="J110" s="169"/>
      <c r="K110" s="178">
        <f t="shared" si="10"/>
        <v>0</v>
      </c>
      <c r="L110" s="127"/>
      <c r="M110" s="179"/>
      <c r="N110" s="180"/>
      <c r="O110" s="178">
        <f t="shared" si="11"/>
        <v>0</v>
      </c>
      <c r="P110" s="180"/>
      <c r="Q110" s="180"/>
      <c r="R110" s="169"/>
      <c r="S110" s="178" t="str">
        <f t="shared" si="8"/>
        <v/>
      </c>
      <c r="T110" s="178" t="str">
        <f t="shared" si="9"/>
        <v/>
      </c>
      <c r="U110" s="189" t="s">
        <v>149</v>
      </c>
    </row>
    <row r="111" ht="28.5" customHeight="1" spans="1:21">
      <c r="A111" s="38">
        <v>107</v>
      </c>
      <c r="B111" s="127"/>
      <c r="C111" s="127"/>
      <c r="D111" s="171"/>
      <c r="E111" s="127"/>
      <c r="F111" s="127"/>
      <c r="G111" s="127"/>
      <c r="H111" s="127"/>
      <c r="I111" s="127"/>
      <c r="J111" s="169"/>
      <c r="K111" s="178">
        <f t="shared" si="10"/>
        <v>0</v>
      </c>
      <c r="L111" s="127"/>
      <c r="M111" s="179"/>
      <c r="N111" s="180"/>
      <c r="O111" s="178">
        <f t="shared" si="11"/>
        <v>0</v>
      </c>
      <c r="P111" s="180"/>
      <c r="Q111" s="180"/>
      <c r="R111" s="169"/>
      <c r="S111" s="178" t="str">
        <f t="shared" si="8"/>
        <v/>
      </c>
      <c r="T111" s="178" t="str">
        <f t="shared" si="9"/>
        <v/>
      </c>
      <c r="U111" s="189" t="s">
        <v>149</v>
      </c>
    </row>
    <row r="112" ht="28.5" customHeight="1" spans="1:21">
      <c r="A112" s="38">
        <v>108</v>
      </c>
      <c r="B112" s="127"/>
      <c r="C112" s="127"/>
      <c r="D112" s="171"/>
      <c r="E112" s="127"/>
      <c r="F112" s="127"/>
      <c r="G112" s="127"/>
      <c r="H112" s="127"/>
      <c r="I112" s="127"/>
      <c r="J112" s="169"/>
      <c r="K112" s="178">
        <f t="shared" si="10"/>
        <v>0</v>
      </c>
      <c r="L112" s="127"/>
      <c r="M112" s="179"/>
      <c r="N112" s="180"/>
      <c r="O112" s="178">
        <f t="shared" si="11"/>
        <v>0</v>
      </c>
      <c r="P112" s="180"/>
      <c r="Q112" s="180"/>
      <c r="R112" s="169"/>
      <c r="S112" s="178" t="str">
        <f t="shared" si="8"/>
        <v/>
      </c>
      <c r="T112" s="178" t="str">
        <f t="shared" si="9"/>
        <v/>
      </c>
      <c r="U112" s="189" t="s">
        <v>149</v>
      </c>
    </row>
    <row r="113" ht="28.5" customHeight="1" spans="1:21">
      <c r="A113" s="38">
        <v>109</v>
      </c>
      <c r="B113" s="127"/>
      <c r="C113" s="127"/>
      <c r="D113" s="171"/>
      <c r="E113" s="127"/>
      <c r="F113" s="127"/>
      <c r="G113" s="127"/>
      <c r="H113" s="127"/>
      <c r="I113" s="127"/>
      <c r="J113" s="169"/>
      <c r="K113" s="178">
        <f t="shared" si="10"/>
        <v>0</v>
      </c>
      <c r="L113" s="127"/>
      <c r="M113" s="179"/>
      <c r="N113" s="180"/>
      <c r="O113" s="178">
        <f t="shared" si="11"/>
        <v>0</v>
      </c>
      <c r="P113" s="180"/>
      <c r="Q113" s="180"/>
      <c r="R113" s="169"/>
      <c r="S113" s="178" t="str">
        <f t="shared" si="8"/>
        <v/>
      </c>
      <c r="T113" s="178" t="str">
        <f t="shared" si="9"/>
        <v/>
      </c>
      <c r="U113" s="189" t="s">
        <v>149</v>
      </c>
    </row>
    <row r="114" ht="28.5" customHeight="1" spans="1:21">
      <c r="A114" s="38">
        <v>110</v>
      </c>
      <c r="B114" s="127"/>
      <c r="C114" s="127"/>
      <c r="D114" s="171"/>
      <c r="E114" s="127"/>
      <c r="F114" s="127"/>
      <c r="G114" s="127"/>
      <c r="H114" s="127"/>
      <c r="I114" s="127"/>
      <c r="J114" s="169"/>
      <c r="K114" s="178">
        <f t="shared" si="10"/>
        <v>0</v>
      </c>
      <c r="L114" s="127"/>
      <c r="M114" s="179"/>
      <c r="N114" s="180"/>
      <c r="O114" s="178">
        <f t="shared" si="11"/>
        <v>0</v>
      </c>
      <c r="P114" s="180"/>
      <c r="Q114" s="180"/>
      <c r="R114" s="169"/>
      <c r="S114" s="178" t="str">
        <f t="shared" si="8"/>
        <v/>
      </c>
      <c r="T114" s="178" t="str">
        <f t="shared" si="9"/>
        <v/>
      </c>
      <c r="U114" s="189" t="s">
        <v>149</v>
      </c>
    </row>
    <row r="115" ht="28.5" customHeight="1" spans="1:21">
      <c r="A115" s="38">
        <v>111</v>
      </c>
      <c r="B115" s="127"/>
      <c r="C115" s="127"/>
      <c r="D115" s="171"/>
      <c r="E115" s="127"/>
      <c r="F115" s="127"/>
      <c r="G115" s="127"/>
      <c r="H115" s="127"/>
      <c r="I115" s="127"/>
      <c r="J115" s="169"/>
      <c r="K115" s="178">
        <f t="shared" si="10"/>
        <v>0</v>
      </c>
      <c r="L115" s="127"/>
      <c r="M115" s="179"/>
      <c r="N115" s="180"/>
      <c r="O115" s="178">
        <f t="shared" si="11"/>
        <v>0</v>
      </c>
      <c r="P115" s="180"/>
      <c r="Q115" s="180"/>
      <c r="R115" s="169"/>
      <c r="S115" s="178" t="str">
        <f t="shared" si="8"/>
        <v/>
      </c>
      <c r="T115" s="178" t="str">
        <f t="shared" si="9"/>
        <v/>
      </c>
      <c r="U115" s="189" t="s">
        <v>149</v>
      </c>
    </row>
    <row r="116" ht="28.5" customHeight="1" spans="1:21">
      <c r="A116" s="38">
        <v>112</v>
      </c>
      <c r="B116" s="127"/>
      <c r="C116" s="127"/>
      <c r="D116" s="171"/>
      <c r="E116" s="127"/>
      <c r="F116" s="127"/>
      <c r="G116" s="127"/>
      <c r="H116" s="127"/>
      <c r="I116" s="127"/>
      <c r="J116" s="169"/>
      <c r="K116" s="178">
        <f t="shared" si="10"/>
        <v>0</v>
      </c>
      <c r="L116" s="127"/>
      <c r="M116" s="179"/>
      <c r="N116" s="180"/>
      <c r="O116" s="178">
        <f t="shared" si="11"/>
        <v>0</v>
      </c>
      <c r="P116" s="180"/>
      <c r="Q116" s="180"/>
      <c r="R116" s="169"/>
      <c r="S116" s="178" t="str">
        <f t="shared" si="8"/>
        <v/>
      </c>
      <c r="T116" s="178" t="str">
        <f t="shared" si="9"/>
        <v/>
      </c>
      <c r="U116" s="189" t="s">
        <v>149</v>
      </c>
    </row>
    <row r="117" ht="28.5" customHeight="1" spans="1:21">
      <c r="A117" s="38">
        <v>113</v>
      </c>
      <c r="B117" s="127"/>
      <c r="C117" s="127"/>
      <c r="D117" s="171"/>
      <c r="E117" s="127"/>
      <c r="F117" s="127"/>
      <c r="G117" s="127"/>
      <c r="H117" s="127"/>
      <c r="I117" s="127"/>
      <c r="J117" s="169"/>
      <c r="K117" s="178">
        <f t="shared" si="10"/>
        <v>0</v>
      </c>
      <c r="L117" s="127"/>
      <c r="M117" s="179"/>
      <c r="N117" s="180"/>
      <c r="O117" s="178">
        <f t="shared" si="11"/>
        <v>0</v>
      </c>
      <c r="P117" s="180"/>
      <c r="Q117" s="180"/>
      <c r="R117" s="169"/>
      <c r="S117" s="178" t="str">
        <f t="shared" ref="S117:S153" si="12">IFERROR(Q117*10000*0.9/R117/300/20/60*H117,"")</f>
        <v/>
      </c>
      <c r="T117" s="178" t="str">
        <f t="shared" ref="T117:T153" si="13">IFERROR((K117+O117+S117)/H117*60,"")</f>
        <v/>
      </c>
      <c r="U117" s="189" t="s">
        <v>149</v>
      </c>
    </row>
    <row r="118" ht="28.5" customHeight="1" spans="1:21">
      <c r="A118" s="38">
        <v>114</v>
      </c>
      <c r="B118" s="127"/>
      <c r="C118" s="127"/>
      <c r="D118" s="171"/>
      <c r="E118" s="127"/>
      <c r="F118" s="127"/>
      <c r="G118" s="127"/>
      <c r="H118" s="127"/>
      <c r="I118" s="127"/>
      <c r="J118" s="169"/>
      <c r="K118" s="178">
        <f t="shared" si="10"/>
        <v>0</v>
      </c>
      <c r="L118" s="127"/>
      <c r="M118" s="179"/>
      <c r="N118" s="180"/>
      <c r="O118" s="178">
        <f t="shared" si="11"/>
        <v>0</v>
      </c>
      <c r="P118" s="180"/>
      <c r="Q118" s="180"/>
      <c r="R118" s="169"/>
      <c r="S118" s="178" t="str">
        <f t="shared" si="12"/>
        <v/>
      </c>
      <c r="T118" s="178" t="str">
        <f t="shared" si="13"/>
        <v/>
      </c>
      <c r="U118" s="189" t="s">
        <v>149</v>
      </c>
    </row>
    <row r="119" ht="28.5" customHeight="1" spans="1:21">
      <c r="A119" s="38">
        <v>115</v>
      </c>
      <c r="B119" s="127"/>
      <c r="C119" s="127"/>
      <c r="D119" s="171"/>
      <c r="E119" s="127"/>
      <c r="F119" s="127"/>
      <c r="G119" s="127"/>
      <c r="H119" s="127"/>
      <c r="I119" s="127"/>
      <c r="J119" s="169"/>
      <c r="K119" s="178">
        <f t="shared" si="10"/>
        <v>0</v>
      </c>
      <c r="L119" s="127"/>
      <c r="M119" s="179"/>
      <c r="N119" s="180"/>
      <c r="O119" s="178">
        <f t="shared" si="11"/>
        <v>0</v>
      </c>
      <c r="P119" s="180"/>
      <c r="Q119" s="180"/>
      <c r="R119" s="169"/>
      <c r="S119" s="178" t="str">
        <f t="shared" si="12"/>
        <v/>
      </c>
      <c r="T119" s="178" t="str">
        <f t="shared" si="13"/>
        <v/>
      </c>
      <c r="U119" s="189" t="s">
        <v>149</v>
      </c>
    </row>
    <row r="120" ht="28.5" customHeight="1" spans="1:21">
      <c r="A120" s="38">
        <v>116</v>
      </c>
      <c r="B120" s="127"/>
      <c r="C120" s="127"/>
      <c r="D120" s="171"/>
      <c r="E120" s="127"/>
      <c r="F120" s="127"/>
      <c r="G120" s="127"/>
      <c r="H120" s="127"/>
      <c r="I120" s="127"/>
      <c r="J120" s="169"/>
      <c r="K120" s="178">
        <f t="shared" si="10"/>
        <v>0</v>
      </c>
      <c r="L120" s="127"/>
      <c r="M120" s="179"/>
      <c r="N120" s="180"/>
      <c r="O120" s="178">
        <f t="shared" si="11"/>
        <v>0</v>
      </c>
      <c r="P120" s="180"/>
      <c r="Q120" s="180"/>
      <c r="R120" s="169"/>
      <c r="S120" s="178" t="str">
        <f t="shared" si="12"/>
        <v/>
      </c>
      <c r="T120" s="178" t="str">
        <f t="shared" si="13"/>
        <v/>
      </c>
      <c r="U120" s="189" t="s">
        <v>149</v>
      </c>
    </row>
    <row r="121" ht="28.5" customHeight="1" spans="1:21">
      <c r="A121" s="38">
        <v>117</v>
      </c>
      <c r="B121" s="127"/>
      <c r="C121" s="127"/>
      <c r="D121" s="171"/>
      <c r="E121" s="127"/>
      <c r="F121" s="127"/>
      <c r="G121" s="127"/>
      <c r="H121" s="127"/>
      <c r="I121" s="127"/>
      <c r="J121" s="169"/>
      <c r="K121" s="178">
        <f t="shared" si="10"/>
        <v>0</v>
      </c>
      <c r="L121" s="127"/>
      <c r="M121" s="179"/>
      <c r="N121" s="180"/>
      <c r="O121" s="178">
        <f t="shared" si="11"/>
        <v>0</v>
      </c>
      <c r="P121" s="180"/>
      <c r="Q121" s="180"/>
      <c r="R121" s="169"/>
      <c r="S121" s="178" t="str">
        <f t="shared" si="12"/>
        <v/>
      </c>
      <c r="T121" s="178" t="str">
        <f t="shared" si="13"/>
        <v/>
      </c>
      <c r="U121" s="189" t="s">
        <v>149</v>
      </c>
    </row>
    <row r="122" ht="28.5" customHeight="1" spans="1:21">
      <c r="A122" s="38">
        <v>118</v>
      </c>
      <c r="B122" s="127"/>
      <c r="C122" s="127"/>
      <c r="D122" s="171"/>
      <c r="E122" s="127"/>
      <c r="F122" s="127"/>
      <c r="G122" s="127"/>
      <c r="H122" s="127"/>
      <c r="I122" s="127"/>
      <c r="J122" s="169"/>
      <c r="K122" s="178">
        <f t="shared" si="10"/>
        <v>0</v>
      </c>
      <c r="L122" s="127"/>
      <c r="M122" s="179"/>
      <c r="N122" s="180"/>
      <c r="O122" s="178">
        <f t="shared" si="11"/>
        <v>0</v>
      </c>
      <c r="P122" s="180"/>
      <c r="Q122" s="180"/>
      <c r="R122" s="169"/>
      <c r="S122" s="178" t="str">
        <f t="shared" si="12"/>
        <v/>
      </c>
      <c r="T122" s="178" t="str">
        <f t="shared" si="13"/>
        <v/>
      </c>
      <c r="U122" s="189" t="s">
        <v>149</v>
      </c>
    </row>
    <row r="123" ht="28.5" customHeight="1" spans="1:21">
      <c r="A123" s="38">
        <v>119</v>
      </c>
      <c r="B123" s="127"/>
      <c r="C123" s="127"/>
      <c r="D123" s="171"/>
      <c r="E123" s="127"/>
      <c r="F123" s="127"/>
      <c r="G123" s="127"/>
      <c r="H123" s="127"/>
      <c r="I123" s="127"/>
      <c r="J123" s="169"/>
      <c r="K123" s="178">
        <f t="shared" si="10"/>
        <v>0</v>
      </c>
      <c r="L123" s="127"/>
      <c r="M123" s="179"/>
      <c r="N123" s="180"/>
      <c r="O123" s="178">
        <f t="shared" si="11"/>
        <v>0</v>
      </c>
      <c r="P123" s="180"/>
      <c r="Q123" s="180"/>
      <c r="R123" s="169"/>
      <c r="S123" s="178" t="str">
        <f t="shared" si="12"/>
        <v/>
      </c>
      <c r="T123" s="178" t="str">
        <f t="shared" si="13"/>
        <v/>
      </c>
      <c r="U123" s="189" t="s">
        <v>149</v>
      </c>
    </row>
    <row r="124" ht="28.5" customHeight="1" spans="1:21">
      <c r="A124" s="38">
        <v>120</v>
      </c>
      <c r="B124" s="127"/>
      <c r="C124" s="127"/>
      <c r="D124" s="171"/>
      <c r="E124" s="127"/>
      <c r="F124" s="127"/>
      <c r="G124" s="127"/>
      <c r="H124" s="127"/>
      <c r="I124" s="127"/>
      <c r="J124" s="169"/>
      <c r="K124" s="178">
        <f t="shared" si="10"/>
        <v>0</v>
      </c>
      <c r="L124" s="127"/>
      <c r="M124" s="179"/>
      <c r="N124" s="180"/>
      <c r="O124" s="178">
        <f t="shared" si="11"/>
        <v>0</v>
      </c>
      <c r="P124" s="180"/>
      <c r="Q124" s="180"/>
      <c r="R124" s="169"/>
      <c r="S124" s="178" t="str">
        <f t="shared" si="12"/>
        <v/>
      </c>
      <c r="T124" s="178" t="str">
        <f t="shared" si="13"/>
        <v/>
      </c>
      <c r="U124" s="189" t="s">
        <v>149</v>
      </c>
    </row>
    <row r="125" ht="28.5" customHeight="1" spans="1:21">
      <c r="A125" s="38">
        <v>121</v>
      </c>
      <c r="B125" s="127"/>
      <c r="C125" s="127"/>
      <c r="D125" s="171"/>
      <c r="E125" s="127"/>
      <c r="F125" s="127"/>
      <c r="G125" s="127"/>
      <c r="H125" s="127"/>
      <c r="I125" s="127"/>
      <c r="J125" s="169"/>
      <c r="K125" s="178">
        <f t="shared" ref="K125:K153" si="14">H125/60*I125*J125</f>
        <v>0</v>
      </c>
      <c r="L125" s="127"/>
      <c r="M125" s="179"/>
      <c r="N125" s="180"/>
      <c r="O125" s="178">
        <f t="shared" ref="O125:O153" si="15">H125/60*L125*M125*N125</f>
        <v>0</v>
      </c>
      <c r="P125" s="180"/>
      <c r="Q125" s="180"/>
      <c r="R125" s="169"/>
      <c r="S125" s="178" t="str">
        <f t="shared" si="12"/>
        <v/>
      </c>
      <c r="T125" s="178" t="str">
        <f t="shared" si="13"/>
        <v/>
      </c>
      <c r="U125" s="189" t="s">
        <v>149</v>
      </c>
    </row>
    <row r="126" ht="28.5" customHeight="1" spans="1:21">
      <c r="A126" s="38">
        <v>122</v>
      </c>
      <c r="B126" s="127"/>
      <c r="C126" s="127"/>
      <c r="D126" s="171"/>
      <c r="E126" s="127"/>
      <c r="F126" s="127"/>
      <c r="G126" s="127"/>
      <c r="H126" s="127"/>
      <c r="I126" s="127"/>
      <c r="J126" s="169"/>
      <c r="K126" s="178">
        <f t="shared" si="14"/>
        <v>0</v>
      </c>
      <c r="L126" s="127"/>
      <c r="M126" s="179"/>
      <c r="N126" s="180"/>
      <c r="O126" s="178">
        <f t="shared" si="15"/>
        <v>0</v>
      </c>
      <c r="P126" s="180"/>
      <c r="Q126" s="180"/>
      <c r="R126" s="169"/>
      <c r="S126" s="178" t="str">
        <f t="shared" si="12"/>
        <v/>
      </c>
      <c r="T126" s="178" t="str">
        <f t="shared" si="13"/>
        <v/>
      </c>
      <c r="U126" s="189" t="s">
        <v>149</v>
      </c>
    </row>
    <row r="127" ht="28.5" customHeight="1" spans="1:21">
      <c r="A127" s="38">
        <v>123</v>
      </c>
      <c r="B127" s="127"/>
      <c r="C127" s="127"/>
      <c r="D127" s="171"/>
      <c r="E127" s="127"/>
      <c r="F127" s="127"/>
      <c r="G127" s="127"/>
      <c r="H127" s="127"/>
      <c r="I127" s="127"/>
      <c r="J127" s="169"/>
      <c r="K127" s="178">
        <f t="shared" si="14"/>
        <v>0</v>
      </c>
      <c r="L127" s="127"/>
      <c r="M127" s="179"/>
      <c r="N127" s="180"/>
      <c r="O127" s="178">
        <f t="shared" si="15"/>
        <v>0</v>
      </c>
      <c r="P127" s="180"/>
      <c r="Q127" s="180"/>
      <c r="R127" s="169"/>
      <c r="S127" s="178" t="str">
        <f t="shared" si="12"/>
        <v/>
      </c>
      <c r="T127" s="178" t="str">
        <f t="shared" si="13"/>
        <v/>
      </c>
      <c r="U127" s="189" t="s">
        <v>149</v>
      </c>
    </row>
    <row r="128" ht="28.5" customHeight="1" spans="1:21">
      <c r="A128" s="38">
        <v>124</v>
      </c>
      <c r="B128" s="127"/>
      <c r="C128" s="127"/>
      <c r="D128" s="171"/>
      <c r="E128" s="127"/>
      <c r="F128" s="127"/>
      <c r="G128" s="127"/>
      <c r="H128" s="127"/>
      <c r="I128" s="127"/>
      <c r="J128" s="169"/>
      <c r="K128" s="178">
        <f t="shared" si="14"/>
        <v>0</v>
      </c>
      <c r="L128" s="127"/>
      <c r="M128" s="179"/>
      <c r="N128" s="180"/>
      <c r="O128" s="178">
        <f t="shared" si="15"/>
        <v>0</v>
      </c>
      <c r="P128" s="180"/>
      <c r="Q128" s="180"/>
      <c r="R128" s="169"/>
      <c r="S128" s="178" t="str">
        <f t="shared" si="12"/>
        <v/>
      </c>
      <c r="T128" s="178" t="str">
        <f t="shared" si="13"/>
        <v/>
      </c>
      <c r="U128" s="189" t="s">
        <v>149</v>
      </c>
    </row>
    <row r="129" ht="28.5" customHeight="1" spans="1:21">
      <c r="A129" s="38">
        <v>125</v>
      </c>
      <c r="B129" s="127"/>
      <c r="C129" s="127"/>
      <c r="D129" s="171"/>
      <c r="E129" s="127"/>
      <c r="F129" s="127"/>
      <c r="G129" s="127"/>
      <c r="H129" s="127"/>
      <c r="I129" s="127"/>
      <c r="J129" s="169"/>
      <c r="K129" s="178">
        <f t="shared" si="14"/>
        <v>0</v>
      </c>
      <c r="L129" s="127"/>
      <c r="M129" s="179"/>
      <c r="N129" s="180"/>
      <c r="O129" s="178">
        <f t="shared" si="15"/>
        <v>0</v>
      </c>
      <c r="P129" s="180"/>
      <c r="Q129" s="180"/>
      <c r="R129" s="169"/>
      <c r="S129" s="178" t="str">
        <f t="shared" si="12"/>
        <v/>
      </c>
      <c r="T129" s="178" t="str">
        <f t="shared" si="13"/>
        <v/>
      </c>
      <c r="U129" s="189" t="s">
        <v>149</v>
      </c>
    </row>
    <row r="130" ht="28.5" customHeight="1" spans="1:21">
      <c r="A130" s="38">
        <v>126</v>
      </c>
      <c r="B130" s="127"/>
      <c r="C130" s="127"/>
      <c r="D130" s="171"/>
      <c r="E130" s="127"/>
      <c r="F130" s="127"/>
      <c r="G130" s="127"/>
      <c r="H130" s="127"/>
      <c r="I130" s="127"/>
      <c r="J130" s="169"/>
      <c r="K130" s="178">
        <f t="shared" si="14"/>
        <v>0</v>
      </c>
      <c r="L130" s="127"/>
      <c r="M130" s="179"/>
      <c r="N130" s="180"/>
      <c r="O130" s="178">
        <f t="shared" si="15"/>
        <v>0</v>
      </c>
      <c r="P130" s="180"/>
      <c r="Q130" s="180"/>
      <c r="R130" s="169"/>
      <c r="S130" s="178" t="str">
        <f t="shared" si="12"/>
        <v/>
      </c>
      <c r="T130" s="178" t="str">
        <f t="shared" si="13"/>
        <v/>
      </c>
      <c r="U130" s="189" t="s">
        <v>149</v>
      </c>
    </row>
    <row r="131" ht="28.5" customHeight="1" spans="1:21">
      <c r="A131" s="38">
        <v>127</v>
      </c>
      <c r="B131" s="127"/>
      <c r="C131" s="127"/>
      <c r="D131" s="171"/>
      <c r="E131" s="127"/>
      <c r="F131" s="127"/>
      <c r="G131" s="127"/>
      <c r="H131" s="127"/>
      <c r="I131" s="127"/>
      <c r="J131" s="169"/>
      <c r="K131" s="178">
        <f t="shared" si="14"/>
        <v>0</v>
      </c>
      <c r="L131" s="127"/>
      <c r="M131" s="179"/>
      <c r="N131" s="180"/>
      <c r="O131" s="178">
        <f t="shared" si="15"/>
        <v>0</v>
      </c>
      <c r="P131" s="180"/>
      <c r="Q131" s="180"/>
      <c r="R131" s="169"/>
      <c r="S131" s="178" t="str">
        <f t="shared" si="12"/>
        <v/>
      </c>
      <c r="T131" s="178" t="str">
        <f t="shared" si="13"/>
        <v/>
      </c>
      <c r="U131" s="189" t="s">
        <v>149</v>
      </c>
    </row>
    <row r="132" ht="28.5" customHeight="1" spans="1:21">
      <c r="A132" s="38">
        <v>128</v>
      </c>
      <c r="B132" s="127"/>
      <c r="C132" s="127"/>
      <c r="D132" s="171"/>
      <c r="E132" s="127"/>
      <c r="F132" s="127"/>
      <c r="G132" s="127"/>
      <c r="H132" s="127"/>
      <c r="I132" s="127"/>
      <c r="J132" s="169"/>
      <c r="K132" s="178">
        <f t="shared" si="14"/>
        <v>0</v>
      </c>
      <c r="L132" s="127"/>
      <c r="M132" s="179"/>
      <c r="N132" s="180"/>
      <c r="O132" s="178">
        <f t="shared" si="15"/>
        <v>0</v>
      </c>
      <c r="P132" s="180"/>
      <c r="Q132" s="180"/>
      <c r="R132" s="169"/>
      <c r="S132" s="178" t="str">
        <f t="shared" si="12"/>
        <v/>
      </c>
      <c r="T132" s="178" t="str">
        <f t="shared" si="13"/>
        <v/>
      </c>
      <c r="U132" s="189" t="s">
        <v>149</v>
      </c>
    </row>
    <row r="133" ht="28.5" customHeight="1" spans="1:21">
      <c r="A133" s="38">
        <v>129</v>
      </c>
      <c r="B133" s="127"/>
      <c r="C133" s="127"/>
      <c r="D133" s="171"/>
      <c r="E133" s="127"/>
      <c r="F133" s="127"/>
      <c r="G133" s="127"/>
      <c r="H133" s="127"/>
      <c r="I133" s="127"/>
      <c r="J133" s="169"/>
      <c r="K133" s="178">
        <f t="shared" si="14"/>
        <v>0</v>
      </c>
      <c r="L133" s="127"/>
      <c r="M133" s="179"/>
      <c r="N133" s="180"/>
      <c r="O133" s="178">
        <f t="shared" si="15"/>
        <v>0</v>
      </c>
      <c r="P133" s="180"/>
      <c r="Q133" s="180"/>
      <c r="R133" s="169"/>
      <c r="S133" s="178" t="str">
        <f t="shared" si="12"/>
        <v/>
      </c>
      <c r="T133" s="178" t="str">
        <f t="shared" si="13"/>
        <v/>
      </c>
      <c r="U133" s="189" t="s">
        <v>149</v>
      </c>
    </row>
    <row r="134" ht="28.5" customHeight="1" spans="1:21">
      <c r="A134" s="38">
        <v>130</v>
      </c>
      <c r="B134" s="127"/>
      <c r="C134" s="127"/>
      <c r="D134" s="171"/>
      <c r="E134" s="127"/>
      <c r="F134" s="127"/>
      <c r="G134" s="127"/>
      <c r="H134" s="127"/>
      <c r="I134" s="127"/>
      <c r="J134" s="169"/>
      <c r="K134" s="178">
        <f t="shared" si="14"/>
        <v>0</v>
      </c>
      <c r="L134" s="127"/>
      <c r="M134" s="179"/>
      <c r="N134" s="180"/>
      <c r="O134" s="178">
        <f t="shared" si="15"/>
        <v>0</v>
      </c>
      <c r="P134" s="180"/>
      <c r="Q134" s="180"/>
      <c r="R134" s="169"/>
      <c r="S134" s="178" t="str">
        <f t="shared" si="12"/>
        <v/>
      </c>
      <c r="T134" s="178" t="str">
        <f t="shared" si="13"/>
        <v/>
      </c>
      <c r="U134" s="189" t="s">
        <v>149</v>
      </c>
    </row>
    <row r="135" ht="28.5" customHeight="1" spans="1:21">
      <c r="A135" s="38">
        <v>131</v>
      </c>
      <c r="B135" s="127"/>
      <c r="C135" s="127"/>
      <c r="D135" s="171"/>
      <c r="E135" s="127"/>
      <c r="F135" s="127"/>
      <c r="G135" s="127"/>
      <c r="H135" s="127"/>
      <c r="I135" s="127"/>
      <c r="J135" s="169"/>
      <c r="K135" s="178">
        <f t="shared" si="14"/>
        <v>0</v>
      </c>
      <c r="L135" s="127"/>
      <c r="M135" s="179"/>
      <c r="N135" s="180"/>
      <c r="O135" s="178">
        <f t="shared" si="15"/>
        <v>0</v>
      </c>
      <c r="P135" s="180"/>
      <c r="Q135" s="180"/>
      <c r="R135" s="169"/>
      <c r="S135" s="178" t="str">
        <f t="shared" si="12"/>
        <v/>
      </c>
      <c r="T135" s="178" t="str">
        <f t="shared" si="13"/>
        <v/>
      </c>
      <c r="U135" s="189" t="s">
        <v>149</v>
      </c>
    </row>
    <row r="136" ht="28.5" customHeight="1" spans="1:21">
      <c r="A136" s="38">
        <v>132</v>
      </c>
      <c r="B136" s="127"/>
      <c r="C136" s="127"/>
      <c r="D136" s="171"/>
      <c r="E136" s="127"/>
      <c r="F136" s="127"/>
      <c r="G136" s="127"/>
      <c r="H136" s="127"/>
      <c r="I136" s="127"/>
      <c r="J136" s="169"/>
      <c r="K136" s="178">
        <f t="shared" si="14"/>
        <v>0</v>
      </c>
      <c r="L136" s="127"/>
      <c r="M136" s="179"/>
      <c r="N136" s="180"/>
      <c r="O136" s="178">
        <f t="shared" si="15"/>
        <v>0</v>
      </c>
      <c r="P136" s="180"/>
      <c r="Q136" s="180"/>
      <c r="R136" s="169"/>
      <c r="S136" s="178" t="str">
        <f t="shared" si="12"/>
        <v/>
      </c>
      <c r="T136" s="178" t="str">
        <f t="shared" si="13"/>
        <v/>
      </c>
      <c r="U136" s="189" t="s">
        <v>149</v>
      </c>
    </row>
    <row r="137" ht="28.5" customHeight="1" spans="1:21">
      <c r="A137" s="38">
        <v>133</v>
      </c>
      <c r="B137" s="127"/>
      <c r="C137" s="127"/>
      <c r="D137" s="171"/>
      <c r="E137" s="127"/>
      <c r="F137" s="127"/>
      <c r="G137" s="127"/>
      <c r="H137" s="127"/>
      <c r="I137" s="127"/>
      <c r="J137" s="169"/>
      <c r="K137" s="178">
        <f t="shared" si="14"/>
        <v>0</v>
      </c>
      <c r="L137" s="127"/>
      <c r="M137" s="179"/>
      <c r="N137" s="180"/>
      <c r="O137" s="178">
        <f t="shared" si="15"/>
        <v>0</v>
      </c>
      <c r="P137" s="180"/>
      <c r="Q137" s="180"/>
      <c r="R137" s="169"/>
      <c r="S137" s="178" t="str">
        <f t="shared" si="12"/>
        <v/>
      </c>
      <c r="T137" s="178" t="str">
        <f t="shared" si="13"/>
        <v/>
      </c>
      <c r="U137" s="189" t="s">
        <v>149</v>
      </c>
    </row>
    <row r="138" ht="28.5" customHeight="1" spans="1:21">
      <c r="A138" s="38">
        <v>134</v>
      </c>
      <c r="B138" s="127"/>
      <c r="C138" s="127"/>
      <c r="D138" s="171"/>
      <c r="E138" s="127"/>
      <c r="F138" s="127"/>
      <c r="G138" s="127"/>
      <c r="H138" s="127"/>
      <c r="I138" s="127"/>
      <c r="J138" s="169"/>
      <c r="K138" s="178">
        <f t="shared" si="14"/>
        <v>0</v>
      </c>
      <c r="L138" s="127"/>
      <c r="M138" s="179"/>
      <c r="N138" s="180"/>
      <c r="O138" s="178">
        <f t="shared" si="15"/>
        <v>0</v>
      </c>
      <c r="P138" s="180"/>
      <c r="Q138" s="180"/>
      <c r="R138" s="169"/>
      <c r="S138" s="178" t="str">
        <f t="shared" si="12"/>
        <v/>
      </c>
      <c r="T138" s="178" t="str">
        <f t="shared" si="13"/>
        <v/>
      </c>
      <c r="U138" s="189" t="s">
        <v>149</v>
      </c>
    </row>
    <row r="139" ht="28.5" customHeight="1" spans="1:21">
      <c r="A139" s="38">
        <v>135</v>
      </c>
      <c r="B139" s="127"/>
      <c r="C139" s="127"/>
      <c r="D139" s="171"/>
      <c r="E139" s="127"/>
      <c r="F139" s="127"/>
      <c r="G139" s="127"/>
      <c r="H139" s="127"/>
      <c r="I139" s="127"/>
      <c r="J139" s="169"/>
      <c r="K139" s="178">
        <f t="shared" si="14"/>
        <v>0</v>
      </c>
      <c r="L139" s="127"/>
      <c r="M139" s="179"/>
      <c r="N139" s="180"/>
      <c r="O139" s="178">
        <f t="shared" si="15"/>
        <v>0</v>
      </c>
      <c r="P139" s="180"/>
      <c r="Q139" s="180"/>
      <c r="R139" s="169"/>
      <c r="S139" s="178" t="str">
        <f t="shared" si="12"/>
        <v/>
      </c>
      <c r="T139" s="178" t="str">
        <f t="shared" si="13"/>
        <v/>
      </c>
      <c r="U139" s="189" t="s">
        <v>149</v>
      </c>
    </row>
    <row r="140" ht="28.5" customHeight="1" spans="1:21">
      <c r="A140" s="38">
        <v>136</v>
      </c>
      <c r="B140" s="127"/>
      <c r="C140" s="127"/>
      <c r="D140" s="171"/>
      <c r="E140" s="127"/>
      <c r="F140" s="127"/>
      <c r="G140" s="127"/>
      <c r="H140" s="127"/>
      <c r="I140" s="127"/>
      <c r="J140" s="169"/>
      <c r="K140" s="178">
        <f t="shared" si="14"/>
        <v>0</v>
      </c>
      <c r="L140" s="127"/>
      <c r="M140" s="179"/>
      <c r="N140" s="180"/>
      <c r="O140" s="178">
        <f t="shared" si="15"/>
        <v>0</v>
      </c>
      <c r="P140" s="180"/>
      <c r="Q140" s="180"/>
      <c r="R140" s="169"/>
      <c r="S140" s="178" t="str">
        <f t="shared" si="12"/>
        <v/>
      </c>
      <c r="T140" s="178" t="str">
        <f t="shared" si="13"/>
        <v/>
      </c>
      <c r="U140" s="189" t="s">
        <v>149</v>
      </c>
    </row>
    <row r="141" ht="28.5" customHeight="1" spans="1:21">
      <c r="A141" s="38">
        <v>137</v>
      </c>
      <c r="B141" s="127"/>
      <c r="C141" s="127"/>
      <c r="D141" s="171"/>
      <c r="E141" s="127"/>
      <c r="F141" s="127"/>
      <c r="G141" s="127"/>
      <c r="H141" s="127"/>
      <c r="I141" s="127"/>
      <c r="J141" s="169"/>
      <c r="K141" s="178">
        <f t="shared" si="14"/>
        <v>0</v>
      </c>
      <c r="L141" s="127"/>
      <c r="M141" s="179"/>
      <c r="N141" s="180"/>
      <c r="O141" s="178">
        <f t="shared" si="15"/>
        <v>0</v>
      </c>
      <c r="P141" s="180"/>
      <c r="Q141" s="180"/>
      <c r="R141" s="169"/>
      <c r="S141" s="178" t="str">
        <f t="shared" si="12"/>
        <v/>
      </c>
      <c r="T141" s="178" t="str">
        <f t="shared" si="13"/>
        <v/>
      </c>
      <c r="U141" s="189" t="s">
        <v>149</v>
      </c>
    </row>
    <row r="142" ht="28.5" customHeight="1" spans="1:21">
      <c r="A142" s="38">
        <v>138</v>
      </c>
      <c r="B142" s="127"/>
      <c r="C142" s="127"/>
      <c r="D142" s="171"/>
      <c r="E142" s="127"/>
      <c r="F142" s="127"/>
      <c r="G142" s="127"/>
      <c r="H142" s="127"/>
      <c r="I142" s="127"/>
      <c r="J142" s="169"/>
      <c r="K142" s="178">
        <f t="shared" si="14"/>
        <v>0</v>
      </c>
      <c r="L142" s="127"/>
      <c r="M142" s="179"/>
      <c r="N142" s="180"/>
      <c r="O142" s="178">
        <f t="shared" si="15"/>
        <v>0</v>
      </c>
      <c r="P142" s="180"/>
      <c r="Q142" s="180"/>
      <c r="R142" s="169"/>
      <c r="S142" s="178" t="str">
        <f t="shared" si="12"/>
        <v/>
      </c>
      <c r="T142" s="178" t="str">
        <f t="shared" si="13"/>
        <v/>
      </c>
      <c r="U142" s="189" t="s">
        <v>149</v>
      </c>
    </row>
    <row r="143" ht="28.5" customHeight="1" spans="1:21">
      <c r="A143" s="38">
        <v>139</v>
      </c>
      <c r="B143" s="127"/>
      <c r="C143" s="127"/>
      <c r="D143" s="171"/>
      <c r="E143" s="127"/>
      <c r="F143" s="127"/>
      <c r="G143" s="127"/>
      <c r="H143" s="127"/>
      <c r="I143" s="127"/>
      <c r="J143" s="169"/>
      <c r="K143" s="178">
        <f t="shared" si="14"/>
        <v>0</v>
      </c>
      <c r="L143" s="127"/>
      <c r="M143" s="179"/>
      <c r="N143" s="180"/>
      <c r="O143" s="178">
        <f t="shared" si="15"/>
        <v>0</v>
      </c>
      <c r="P143" s="180"/>
      <c r="Q143" s="180"/>
      <c r="R143" s="169"/>
      <c r="S143" s="178" t="str">
        <f t="shared" si="12"/>
        <v/>
      </c>
      <c r="T143" s="178" t="str">
        <f t="shared" si="13"/>
        <v/>
      </c>
      <c r="U143" s="189" t="s">
        <v>149</v>
      </c>
    </row>
    <row r="144" ht="28.5" customHeight="1" spans="1:21">
      <c r="A144" s="38">
        <v>140</v>
      </c>
      <c r="B144" s="127"/>
      <c r="C144" s="127"/>
      <c r="D144" s="171"/>
      <c r="E144" s="127"/>
      <c r="F144" s="127"/>
      <c r="G144" s="127"/>
      <c r="H144" s="127"/>
      <c r="I144" s="127"/>
      <c r="J144" s="169"/>
      <c r="K144" s="178">
        <f t="shared" si="14"/>
        <v>0</v>
      </c>
      <c r="L144" s="127"/>
      <c r="M144" s="179"/>
      <c r="N144" s="180"/>
      <c r="O144" s="178">
        <f t="shared" si="15"/>
        <v>0</v>
      </c>
      <c r="P144" s="180"/>
      <c r="Q144" s="180"/>
      <c r="R144" s="169"/>
      <c r="S144" s="178" t="str">
        <f t="shared" si="12"/>
        <v/>
      </c>
      <c r="T144" s="178" t="str">
        <f t="shared" si="13"/>
        <v/>
      </c>
      <c r="U144" s="189" t="s">
        <v>149</v>
      </c>
    </row>
    <row r="145" ht="28.5" customHeight="1" spans="1:21">
      <c r="A145" s="38">
        <v>141</v>
      </c>
      <c r="B145" s="127"/>
      <c r="C145" s="127"/>
      <c r="D145" s="171"/>
      <c r="E145" s="127"/>
      <c r="F145" s="127"/>
      <c r="G145" s="127"/>
      <c r="H145" s="127"/>
      <c r="I145" s="127"/>
      <c r="J145" s="169"/>
      <c r="K145" s="178">
        <f t="shared" si="14"/>
        <v>0</v>
      </c>
      <c r="L145" s="127"/>
      <c r="M145" s="179"/>
      <c r="N145" s="180"/>
      <c r="O145" s="178">
        <f t="shared" si="15"/>
        <v>0</v>
      </c>
      <c r="P145" s="180"/>
      <c r="Q145" s="180"/>
      <c r="R145" s="169"/>
      <c r="S145" s="178" t="str">
        <f t="shared" si="12"/>
        <v/>
      </c>
      <c r="T145" s="178" t="str">
        <f t="shared" si="13"/>
        <v/>
      </c>
      <c r="U145" s="189" t="s">
        <v>149</v>
      </c>
    </row>
    <row r="146" ht="28.5" customHeight="1" spans="1:21">
      <c r="A146" s="38">
        <v>142</v>
      </c>
      <c r="B146" s="127"/>
      <c r="C146" s="127"/>
      <c r="D146" s="171"/>
      <c r="E146" s="127"/>
      <c r="F146" s="127"/>
      <c r="G146" s="127"/>
      <c r="H146" s="127"/>
      <c r="I146" s="127"/>
      <c r="J146" s="169"/>
      <c r="K146" s="178">
        <f t="shared" si="14"/>
        <v>0</v>
      </c>
      <c r="L146" s="127"/>
      <c r="M146" s="179"/>
      <c r="N146" s="180"/>
      <c r="O146" s="178">
        <f t="shared" si="15"/>
        <v>0</v>
      </c>
      <c r="P146" s="180"/>
      <c r="Q146" s="180"/>
      <c r="R146" s="169"/>
      <c r="S146" s="178" t="str">
        <f t="shared" si="12"/>
        <v/>
      </c>
      <c r="T146" s="178" t="str">
        <f t="shared" si="13"/>
        <v/>
      </c>
      <c r="U146" s="189" t="s">
        <v>149</v>
      </c>
    </row>
    <row r="147" ht="28.5" customHeight="1" spans="1:21">
      <c r="A147" s="38">
        <v>143</v>
      </c>
      <c r="B147" s="127"/>
      <c r="C147" s="127"/>
      <c r="D147" s="171"/>
      <c r="E147" s="127"/>
      <c r="F147" s="127"/>
      <c r="G147" s="127"/>
      <c r="H147" s="127"/>
      <c r="I147" s="127"/>
      <c r="J147" s="169"/>
      <c r="K147" s="178">
        <f t="shared" si="14"/>
        <v>0</v>
      </c>
      <c r="L147" s="127"/>
      <c r="M147" s="179"/>
      <c r="N147" s="180"/>
      <c r="O147" s="178">
        <f t="shared" si="15"/>
        <v>0</v>
      </c>
      <c r="P147" s="180"/>
      <c r="Q147" s="180"/>
      <c r="R147" s="169"/>
      <c r="S147" s="178" t="str">
        <f t="shared" si="12"/>
        <v/>
      </c>
      <c r="T147" s="178" t="str">
        <f t="shared" si="13"/>
        <v/>
      </c>
      <c r="U147" s="189" t="s">
        <v>149</v>
      </c>
    </row>
    <row r="148" ht="28.5" customHeight="1" spans="1:21">
      <c r="A148" s="38">
        <v>144</v>
      </c>
      <c r="B148" s="127"/>
      <c r="C148" s="127"/>
      <c r="D148" s="171"/>
      <c r="E148" s="127"/>
      <c r="F148" s="127"/>
      <c r="G148" s="127"/>
      <c r="H148" s="127"/>
      <c r="I148" s="127"/>
      <c r="J148" s="169"/>
      <c r="K148" s="178">
        <f t="shared" si="14"/>
        <v>0</v>
      </c>
      <c r="L148" s="127"/>
      <c r="M148" s="179"/>
      <c r="N148" s="180"/>
      <c r="O148" s="178">
        <f t="shared" si="15"/>
        <v>0</v>
      </c>
      <c r="P148" s="180"/>
      <c r="Q148" s="180"/>
      <c r="R148" s="169"/>
      <c r="S148" s="178" t="str">
        <f t="shared" si="12"/>
        <v/>
      </c>
      <c r="T148" s="178" t="str">
        <f t="shared" si="13"/>
        <v/>
      </c>
      <c r="U148" s="189" t="s">
        <v>149</v>
      </c>
    </row>
    <row r="149" ht="28.5" customHeight="1" spans="1:21">
      <c r="A149" s="38">
        <v>145</v>
      </c>
      <c r="B149" s="127"/>
      <c r="C149" s="127"/>
      <c r="D149" s="171"/>
      <c r="E149" s="127"/>
      <c r="F149" s="127"/>
      <c r="G149" s="127"/>
      <c r="H149" s="127"/>
      <c r="I149" s="127"/>
      <c r="J149" s="169"/>
      <c r="K149" s="178">
        <f t="shared" si="14"/>
        <v>0</v>
      </c>
      <c r="L149" s="127"/>
      <c r="M149" s="179"/>
      <c r="N149" s="180"/>
      <c r="O149" s="178">
        <f t="shared" si="15"/>
        <v>0</v>
      </c>
      <c r="P149" s="180"/>
      <c r="Q149" s="180"/>
      <c r="R149" s="169"/>
      <c r="S149" s="178" t="str">
        <f t="shared" si="12"/>
        <v/>
      </c>
      <c r="T149" s="178" t="str">
        <f t="shared" si="13"/>
        <v/>
      </c>
      <c r="U149" s="189" t="s">
        <v>149</v>
      </c>
    </row>
    <row r="150" ht="28.5" customHeight="1" spans="1:21">
      <c r="A150" s="38">
        <v>146</v>
      </c>
      <c r="B150" s="127"/>
      <c r="C150" s="127"/>
      <c r="D150" s="171"/>
      <c r="E150" s="127"/>
      <c r="F150" s="127"/>
      <c r="G150" s="127"/>
      <c r="H150" s="127"/>
      <c r="I150" s="127"/>
      <c r="J150" s="169"/>
      <c r="K150" s="178">
        <f t="shared" si="14"/>
        <v>0</v>
      </c>
      <c r="L150" s="127"/>
      <c r="M150" s="179"/>
      <c r="N150" s="180"/>
      <c r="O150" s="178">
        <f t="shared" si="15"/>
        <v>0</v>
      </c>
      <c r="P150" s="180"/>
      <c r="Q150" s="180"/>
      <c r="R150" s="169"/>
      <c r="S150" s="178" t="str">
        <f t="shared" si="12"/>
        <v/>
      </c>
      <c r="T150" s="178" t="str">
        <f t="shared" si="13"/>
        <v/>
      </c>
      <c r="U150" s="189" t="s">
        <v>149</v>
      </c>
    </row>
    <row r="151" ht="28.5" customHeight="1" spans="1:21">
      <c r="A151" s="38">
        <v>147</v>
      </c>
      <c r="B151" s="127"/>
      <c r="C151" s="127"/>
      <c r="D151" s="171"/>
      <c r="E151" s="127"/>
      <c r="F151" s="127"/>
      <c r="G151" s="127"/>
      <c r="H151" s="127"/>
      <c r="I151" s="127"/>
      <c r="J151" s="169"/>
      <c r="K151" s="178">
        <f t="shared" si="14"/>
        <v>0</v>
      </c>
      <c r="L151" s="127"/>
      <c r="M151" s="179"/>
      <c r="N151" s="180"/>
      <c r="O151" s="178">
        <f t="shared" si="15"/>
        <v>0</v>
      </c>
      <c r="P151" s="180"/>
      <c r="Q151" s="180"/>
      <c r="R151" s="169"/>
      <c r="S151" s="178" t="str">
        <f t="shared" si="12"/>
        <v/>
      </c>
      <c r="T151" s="178" t="str">
        <f t="shared" si="13"/>
        <v/>
      </c>
      <c r="U151" s="189" t="s">
        <v>149</v>
      </c>
    </row>
    <row r="152" ht="28.5" customHeight="1" spans="1:21">
      <c r="A152" s="38">
        <v>148</v>
      </c>
      <c r="B152" s="127"/>
      <c r="C152" s="127"/>
      <c r="D152" s="171"/>
      <c r="E152" s="127"/>
      <c r="F152" s="127"/>
      <c r="G152" s="127"/>
      <c r="H152" s="127"/>
      <c r="I152" s="127"/>
      <c r="J152" s="169"/>
      <c r="K152" s="178">
        <f t="shared" si="14"/>
        <v>0</v>
      </c>
      <c r="L152" s="127"/>
      <c r="M152" s="179"/>
      <c r="N152" s="180"/>
      <c r="O152" s="178">
        <f t="shared" si="15"/>
        <v>0</v>
      </c>
      <c r="P152" s="180"/>
      <c r="Q152" s="180"/>
      <c r="R152" s="169"/>
      <c r="S152" s="178" t="str">
        <f t="shared" si="12"/>
        <v/>
      </c>
      <c r="T152" s="178" t="str">
        <f t="shared" si="13"/>
        <v/>
      </c>
      <c r="U152" s="189" t="s">
        <v>149</v>
      </c>
    </row>
    <row r="153" ht="28.5" customHeight="1" spans="1:21">
      <c r="A153" s="38">
        <v>149</v>
      </c>
      <c r="B153" s="127"/>
      <c r="C153" s="127"/>
      <c r="D153" s="171"/>
      <c r="E153" s="127"/>
      <c r="F153" s="127"/>
      <c r="G153" s="127"/>
      <c r="H153" s="127"/>
      <c r="I153" s="127"/>
      <c r="J153" s="169"/>
      <c r="K153" s="178">
        <f t="shared" si="14"/>
        <v>0</v>
      </c>
      <c r="L153" s="127"/>
      <c r="M153" s="179"/>
      <c r="N153" s="180"/>
      <c r="O153" s="178">
        <f t="shared" si="15"/>
        <v>0</v>
      </c>
      <c r="P153" s="180"/>
      <c r="Q153" s="180"/>
      <c r="R153" s="169"/>
      <c r="S153" s="178" t="str">
        <f t="shared" si="12"/>
        <v/>
      </c>
      <c r="T153" s="178" t="str">
        <f t="shared" si="13"/>
        <v/>
      </c>
      <c r="U153" s="189" t="s">
        <v>149</v>
      </c>
    </row>
    <row r="154" ht="28.5" customHeight="1" spans="1:21">
      <c r="A154" s="38">
        <v>150</v>
      </c>
      <c r="B154" s="127"/>
      <c r="C154" s="127"/>
      <c r="D154" s="171"/>
      <c r="E154" s="127"/>
      <c r="F154" s="127"/>
      <c r="G154" s="127"/>
      <c r="H154" s="127"/>
      <c r="I154" s="127"/>
      <c r="J154" s="169"/>
      <c r="K154" s="178">
        <f t="shared" ref="K154:K185" si="16">H154/60*I154*J154</f>
        <v>0</v>
      </c>
      <c r="L154" s="127"/>
      <c r="M154" s="179"/>
      <c r="N154" s="180"/>
      <c r="O154" s="178">
        <f t="shared" ref="O154:O185" si="17">H154/60*L154*M154*N154</f>
        <v>0</v>
      </c>
      <c r="P154" s="180"/>
      <c r="Q154" s="180"/>
      <c r="R154" s="169"/>
      <c r="S154" s="178" t="str">
        <f t="shared" ref="S154:S185" si="18">IFERROR(Q154*10000*0.9/R154/300/20/60*H154,"")</f>
        <v/>
      </c>
      <c r="T154" s="178" t="str">
        <f t="shared" ref="T154:T185" si="19">IFERROR((K154+O154+S154)/H154*60,"")</f>
        <v/>
      </c>
      <c r="U154" s="189" t="s">
        <v>149</v>
      </c>
    </row>
    <row r="155" ht="28.5" customHeight="1" spans="1:21">
      <c r="A155" s="38">
        <v>151</v>
      </c>
      <c r="B155" s="127"/>
      <c r="C155" s="127"/>
      <c r="D155" s="171"/>
      <c r="E155" s="127"/>
      <c r="F155" s="127"/>
      <c r="G155" s="127"/>
      <c r="H155" s="127"/>
      <c r="I155" s="127"/>
      <c r="J155" s="169"/>
      <c r="K155" s="178">
        <f t="shared" si="16"/>
        <v>0</v>
      </c>
      <c r="L155" s="127"/>
      <c r="M155" s="179"/>
      <c r="N155" s="180"/>
      <c r="O155" s="178">
        <f t="shared" si="17"/>
        <v>0</v>
      </c>
      <c r="P155" s="180"/>
      <c r="Q155" s="180"/>
      <c r="R155" s="169"/>
      <c r="S155" s="178" t="str">
        <f t="shared" si="18"/>
        <v/>
      </c>
      <c r="T155" s="178" t="str">
        <f t="shared" si="19"/>
        <v/>
      </c>
      <c r="U155" s="189" t="s">
        <v>149</v>
      </c>
    </row>
    <row r="156" ht="28.5" customHeight="1" spans="1:21">
      <c r="A156" s="38">
        <v>152</v>
      </c>
      <c r="B156" s="127"/>
      <c r="C156" s="127"/>
      <c r="D156" s="171"/>
      <c r="E156" s="127"/>
      <c r="F156" s="127"/>
      <c r="G156" s="127"/>
      <c r="H156" s="127"/>
      <c r="I156" s="127"/>
      <c r="J156" s="169"/>
      <c r="K156" s="178">
        <f t="shared" si="16"/>
        <v>0</v>
      </c>
      <c r="L156" s="127"/>
      <c r="M156" s="179"/>
      <c r="N156" s="180"/>
      <c r="O156" s="178">
        <f t="shared" si="17"/>
        <v>0</v>
      </c>
      <c r="P156" s="180"/>
      <c r="Q156" s="180"/>
      <c r="R156" s="169"/>
      <c r="S156" s="178" t="str">
        <f t="shared" si="18"/>
        <v/>
      </c>
      <c r="T156" s="178" t="str">
        <f t="shared" si="19"/>
        <v/>
      </c>
      <c r="U156" s="189" t="s">
        <v>149</v>
      </c>
    </row>
    <row r="157" ht="28.5" customHeight="1" spans="1:21">
      <c r="A157" s="38">
        <v>153</v>
      </c>
      <c r="B157" s="127"/>
      <c r="C157" s="127"/>
      <c r="D157" s="171"/>
      <c r="E157" s="127"/>
      <c r="F157" s="127"/>
      <c r="G157" s="127"/>
      <c r="H157" s="127"/>
      <c r="I157" s="127"/>
      <c r="J157" s="169"/>
      <c r="K157" s="178">
        <f t="shared" si="16"/>
        <v>0</v>
      </c>
      <c r="L157" s="127"/>
      <c r="M157" s="179"/>
      <c r="N157" s="180"/>
      <c r="O157" s="178">
        <f t="shared" si="17"/>
        <v>0</v>
      </c>
      <c r="P157" s="180"/>
      <c r="Q157" s="180"/>
      <c r="R157" s="169"/>
      <c r="S157" s="178" t="str">
        <f t="shared" si="18"/>
        <v/>
      </c>
      <c r="T157" s="178" t="str">
        <f t="shared" si="19"/>
        <v/>
      </c>
      <c r="U157" s="189" t="s">
        <v>149</v>
      </c>
    </row>
    <row r="158" ht="28.5" customHeight="1" spans="1:21">
      <c r="A158" s="38">
        <v>154</v>
      </c>
      <c r="B158" s="127"/>
      <c r="C158" s="127"/>
      <c r="D158" s="171"/>
      <c r="E158" s="127"/>
      <c r="F158" s="127"/>
      <c r="G158" s="127"/>
      <c r="H158" s="127"/>
      <c r="I158" s="127"/>
      <c r="J158" s="169"/>
      <c r="K158" s="178">
        <f t="shared" si="16"/>
        <v>0</v>
      </c>
      <c r="L158" s="127"/>
      <c r="M158" s="179"/>
      <c r="N158" s="180"/>
      <c r="O158" s="178">
        <f t="shared" si="17"/>
        <v>0</v>
      </c>
      <c r="P158" s="180"/>
      <c r="Q158" s="180"/>
      <c r="R158" s="169"/>
      <c r="S158" s="178" t="str">
        <f t="shared" si="18"/>
        <v/>
      </c>
      <c r="T158" s="178" t="str">
        <f t="shared" si="19"/>
        <v/>
      </c>
      <c r="U158" s="189" t="s">
        <v>149</v>
      </c>
    </row>
    <row r="159" ht="28.5" customHeight="1" spans="1:21">
      <c r="A159" s="38">
        <v>155</v>
      </c>
      <c r="B159" s="127"/>
      <c r="C159" s="127"/>
      <c r="D159" s="171"/>
      <c r="E159" s="127"/>
      <c r="F159" s="127"/>
      <c r="G159" s="127"/>
      <c r="H159" s="127"/>
      <c r="I159" s="127"/>
      <c r="J159" s="169"/>
      <c r="K159" s="178">
        <f t="shared" si="16"/>
        <v>0</v>
      </c>
      <c r="L159" s="127"/>
      <c r="M159" s="179"/>
      <c r="N159" s="180"/>
      <c r="O159" s="178">
        <f t="shared" si="17"/>
        <v>0</v>
      </c>
      <c r="P159" s="180"/>
      <c r="Q159" s="180"/>
      <c r="R159" s="169"/>
      <c r="S159" s="178" t="str">
        <f t="shared" si="18"/>
        <v/>
      </c>
      <c r="T159" s="178" t="str">
        <f t="shared" si="19"/>
        <v/>
      </c>
      <c r="U159" s="189" t="s">
        <v>149</v>
      </c>
    </row>
    <row r="160" ht="28.5" customHeight="1" spans="1:21">
      <c r="A160" s="38">
        <v>156</v>
      </c>
      <c r="B160" s="127"/>
      <c r="C160" s="127"/>
      <c r="D160" s="171"/>
      <c r="E160" s="127"/>
      <c r="F160" s="127"/>
      <c r="G160" s="127"/>
      <c r="H160" s="127"/>
      <c r="I160" s="127"/>
      <c r="J160" s="169"/>
      <c r="K160" s="178">
        <f t="shared" si="16"/>
        <v>0</v>
      </c>
      <c r="L160" s="127"/>
      <c r="M160" s="179"/>
      <c r="N160" s="180"/>
      <c r="O160" s="178">
        <f t="shared" si="17"/>
        <v>0</v>
      </c>
      <c r="P160" s="180"/>
      <c r="Q160" s="180"/>
      <c r="R160" s="169"/>
      <c r="S160" s="178" t="str">
        <f t="shared" si="18"/>
        <v/>
      </c>
      <c r="T160" s="178" t="str">
        <f t="shared" si="19"/>
        <v/>
      </c>
      <c r="U160" s="189" t="s">
        <v>149</v>
      </c>
    </row>
    <row r="161" ht="28.5" customHeight="1" spans="1:21">
      <c r="A161" s="38">
        <v>157</v>
      </c>
      <c r="B161" s="127"/>
      <c r="C161" s="127"/>
      <c r="D161" s="171"/>
      <c r="E161" s="127"/>
      <c r="F161" s="127"/>
      <c r="G161" s="127"/>
      <c r="H161" s="127"/>
      <c r="I161" s="127"/>
      <c r="J161" s="169"/>
      <c r="K161" s="178">
        <f t="shared" si="16"/>
        <v>0</v>
      </c>
      <c r="L161" s="127"/>
      <c r="M161" s="179"/>
      <c r="N161" s="180"/>
      <c r="O161" s="178">
        <f t="shared" si="17"/>
        <v>0</v>
      </c>
      <c r="P161" s="180"/>
      <c r="Q161" s="180"/>
      <c r="R161" s="169"/>
      <c r="S161" s="178" t="str">
        <f t="shared" si="18"/>
        <v/>
      </c>
      <c r="T161" s="178" t="str">
        <f t="shared" si="19"/>
        <v/>
      </c>
      <c r="U161" s="189" t="s">
        <v>149</v>
      </c>
    </row>
    <row r="162" ht="28.5" customHeight="1" spans="1:21">
      <c r="A162" s="38">
        <v>158</v>
      </c>
      <c r="B162" s="127"/>
      <c r="C162" s="127"/>
      <c r="D162" s="171"/>
      <c r="E162" s="127"/>
      <c r="F162" s="127"/>
      <c r="G162" s="127"/>
      <c r="H162" s="127"/>
      <c r="I162" s="127"/>
      <c r="J162" s="169"/>
      <c r="K162" s="178">
        <f t="shared" si="16"/>
        <v>0</v>
      </c>
      <c r="L162" s="127"/>
      <c r="M162" s="179"/>
      <c r="N162" s="180"/>
      <c r="O162" s="178">
        <f t="shared" si="17"/>
        <v>0</v>
      </c>
      <c r="P162" s="180"/>
      <c r="Q162" s="180"/>
      <c r="R162" s="169"/>
      <c r="S162" s="178" t="str">
        <f t="shared" si="18"/>
        <v/>
      </c>
      <c r="T162" s="178" t="str">
        <f t="shared" si="19"/>
        <v/>
      </c>
      <c r="U162" s="189" t="s">
        <v>149</v>
      </c>
    </row>
    <row r="163" ht="28.5" customHeight="1" spans="1:21">
      <c r="A163" s="38">
        <v>159</v>
      </c>
      <c r="B163" s="127"/>
      <c r="C163" s="127"/>
      <c r="D163" s="171"/>
      <c r="E163" s="127"/>
      <c r="F163" s="127"/>
      <c r="G163" s="127"/>
      <c r="H163" s="127"/>
      <c r="I163" s="127"/>
      <c r="J163" s="169"/>
      <c r="K163" s="178">
        <f t="shared" si="16"/>
        <v>0</v>
      </c>
      <c r="L163" s="127"/>
      <c r="M163" s="179"/>
      <c r="N163" s="180"/>
      <c r="O163" s="178">
        <f t="shared" si="17"/>
        <v>0</v>
      </c>
      <c r="P163" s="180"/>
      <c r="Q163" s="180"/>
      <c r="R163" s="169"/>
      <c r="S163" s="178" t="str">
        <f t="shared" si="18"/>
        <v/>
      </c>
      <c r="T163" s="178" t="str">
        <f t="shared" si="19"/>
        <v/>
      </c>
      <c r="U163" s="189" t="s">
        <v>149</v>
      </c>
    </row>
    <row r="164" ht="28.5" customHeight="1" spans="1:21">
      <c r="A164" s="38">
        <v>160</v>
      </c>
      <c r="B164" s="127"/>
      <c r="C164" s="127"/>
      <c r="D164" s="171"/>
      <c r="E164" s="127"/>
      <c r="F164" s="127"/>
      <c r="G164" s="127"/>
      <c r="H164" s="127"/>
      <c r="I164" s="127"/>
      <c r="J164" s="169"/>
      <c r="K164" s="178">
        <f t="shared" si="16"/>
        <v>0</v>
      </c>
      <c r="L164" s="127"/>
      <c r="M164" s="179"/>
      <c r="N164" s="180"/>
      <c r="O164" s="178">
        <f t="shared" si="17"/>
        <v>0</v>
      </c>
      <c r="P164" s="180"/>
      <c r="Q164" s="180"/>
      <c r="R164" s="169"/>
      <c r="S164" s="178" t="str">
        <f t="shared" si="18"/>
        <v/>
      </c>
      <c r="T164" s="178" t="str">
        <f t="shared" si="19"/>
        <v/>
      </c>
      <c r="U164" s="189" t="s">
        <v>149</v>
      </c>
    </row>
    <row r="165" ht="28.5" customHeight="1" spans="1:21">
      <c r="A165" s="38">
        <v>161</v>
      </c>
      <c r="B165" s="127"/>
      <c r="C165" s="127"/>
      <c r="D165" s="171"/>
      <c r="E165" s="127"/>
      <c r="F165" s="127"/>
      <c r="G165" s="127"/>
      <c r="H165" s="127"/>
      <c r="I165" s="127"/>
      <c r="J165" s="169"/>
      <c r="K165" s="178">
        <f t="shared" si="16"/>
        <v>0</v>
      </c>
      <c r="L165" s="127"/>
      <c r="M165" s="179"/>
      <c r="N165" s="180"/>
      <c r="O165" s="178">
        <f t="shared" si="17"/>
        <v>0</v>
      </c>
      <c r="P165" s="180"/>
      <c r="Q165" s="180"/>
      <c r="R165" s="169"/>
      <c r="S165" s="178" t="str">
        <f t="shared" si="18"/>
        <v/>
      </c>
      <c r="T165" s="178" t="str">
        <f t="shared" si="19"/>
        <v/>
      </c>
      <c r="U165" s="189" t="s">
        <v>149</v>
      </c>
    </row>
    <row r="166" ht="28.5" customHeight="1" spans="1:21">
      <c r="A166" s="38">
        <v>162</v>
      </c>
      <c r="B166" s="127"/>
      <c r="C166" s="127"/>
      <c r="D166" s="171"/>
      <c r="E166" s="127"/>
      <c r="F166" s="127"/>
      <c r="G166" s="127"/>
      <c r="H166" s="127"/>
      <c r="I166" s="127"/>
      <c r="J166" s="169"/>
      <c r="K166" s="178">
        <f t="shared" si="16"/>
        <v>0</v>
      </c>
      <c r="L166" s="127"/>
      <c r="M166" s="179"/>
      <c r="N166" s="180"/>
      <c r="O166" s="178">
        <f t="shared" si="17"/>
        <v>0</v>
      </c>
      <c r="P166" s="180"/>
      <c r="Q166" s="180"/>
      <c r="R166" s="169"/>
      <c r="S166" s="178" t="str">
        <f t="shared" si="18"/>
        <v/>
      </c>
      <c r="T166" s="178" t="str">
        <f t="shared" si="19"/>
        <v/>
      </c>
      <c r="U166" s="189" t="s">
        <v>149</v>
      </c>
    </row>
    <row r="167" ht="28.5" customHeight="1" spans="1:21">
      <c r="A167" s="38">
        <v>163</v>
      </c>
      <c r="B167" s="127"/>
      <c r="C167" s="127"/>
      <c r="D167" s="171"/>
      <c r="E167" s="127"/>
      <c r="F167" s="127"/>
      <c r="G167" s="127"/>
      <c r="H167" s="127"/>
      <c r="I167" s="127"/>
      <c r="J167" s="169"/>
      <c r="K167" s="178">
        <f t="shared" si="16"/>
        <v>0</v>
      </c>
      <c r="L167" s="127"/>
      <c r="M167" s="179"/>
      <c r="N167" s="180"/>
      <c r="O167" s="178">
        <f t="shared" si="17"/>
        <v>0</v>
      </c>
      <c r="P167" s="180"/>
      <c r="Q167" s="180"/>
      <c r="R167" s="169"/>
      <c r="S167" s="178" t="str">
        <f t="shared" si="18"/>
        <v/>
      </c>
      <c r="T167" s="178" t="str">
        <f t="shared" si="19"/>
        <v/>
      </c>
      <c r="U167" s="189" t="s">
        <v>149</v>
      </c>
    </row>
    <row r="168" ht="28.5" customHeight="1" spans="1:21">
      <c r="A168" s="38">
        <v>164</v>
      </c>
      <c r="B168" s="127"/>
      <c r="C168" s="127"/>
      <c r="D168" s="171"/>
      <c r="E168" s="127"/>
      <c r="F168" s="127"/>
      <c r="G168" s="127"/>
      <c r="H168" s="127"/>
      <c r="I168" s="127"/>
      <c r="J168" s="169"/>
      <c r="K168" s="178">
        <f t="shared" si="16"/>
        <v>0</v>
      </c>
      <c r="L168" s="127"/>
      <c r="M168" s="179"/>
      <c r="N168" s="180"/>
      <c r="O168" s="178">
        <f t="shared" si="17"/>
        <v>0</v>
      </c>
      <c r="P168" s="180"/>
      <c r="Q168" s="180"/>
      <c r="R168" s="169"/>
      <c r="S168" s="178" t="str">
        <f t="shared" si="18"/>
        <v/>
      </c>
      <c r="T168" s="178" t="str">
        <f t="shared" si="19"/>
        <v/>
      </c>
      <c r="U168" s="189" t="s">
        <v>149</v>
      </c>
    </row>
    <row r="169" ht="28.5" customHeight="1" spans="1:21">
      <c r="A169" s="38">
        <v>165</v>
      </c>
      <c r="B169" s="127"/>
      <c r="C169" s="127"/>
      <c r="D169" s="171"/>
      <c r="E169" s="127"/>
      <c r="F169" s="127"/>
      <c r="G169" s="127"/>
      <c r="H169" s="127"/>
      <c r="I169" s="127"/>
      <c r="J169" s="169"/>
      <c r="K169" s="178">
        <f t="shared" si="16"/>
        <v>0</v>
      </c>
      <c r="L169" s="127"/>
      <c r="M169" s="179"/>
      <c r="N169" s="180"/>
      <c r="O169" s="178">
        <f t="shared" si="17"/>
        <v>0</v>
      </c>
      <c r="P169" s="180"/>
      <c r="Q169" s="180"/>
      <c r="R169" s="169"/>
      <c r="S169" s="178" t="str">
        <f t="shared" si="18"/>
        <v/>
      </c>
      <c r="T169" s="178" t="str">
        <f t="shared" si="19"/>
        <v/>
      </c>
      <c r="U169" s="189" t="s">
        <v>149</v>
      </c>
    </row>
    <row r="170" ht="28.5" customHeight="1" spans="1:21">
      <c r="A170" s="38">
        <v>166</v>
      </c>
      <c r="B170" s="127"/>
      <c r="C170" s="127"/>
      <c r="D170" s="171"/>
      <c r="E170" s="127"/>
      <c r="F170" s="127"/>
      <c r="G170" s="127"/>
      <c r="H170" s="127"/>
      <c r="I170" s="127"/>
      <c r="J170" s="169"/>
      <c r="K170" s="178">
        <f t="shared" si="16"/>
        <v>0</v>
      </c>
      <c r="L170" s="127"/>
      <c r="M170" s="179"/>
      <c r="N170" s="180"/>
      <c r="O170" s="178">
        <f t="shared" si="17"/>
        <v>0</v>
      </c>
      <c r="P170" s="180"/>
      <c r="Q170" s="180"/>
      <c r="R170" s="169"/>
      <c r="S170" s="178" t="str">
        <f t="shared" si="18"/>
        <v/>
      </c>
      <c r="T170" s="178" t="str">
        <f t="shared" si="19"/>
        <v/>
      </c>
      <c r="U170" s="189" t="s">
        <v>149</v>
      </c>
    </row>
    <row r="171" ht="28.5" customHeight="1" spans="1:21">
      <c r="A171" s="38">
        <v>167</v>
      </c>
      <c r="B171" s="127"/>
      <c r="C171" s="127"/>
      <c r="D171" s="171"/>
      <c r="E171" s="127"/>
      <c r="F171" s="127"/>
      <c r="G171" s="127"/>
      <c r="H171" s="127"/>
      <c r="I171" s="127"/>
      <c r="J171" s="169"/>
      <c r="K171" s="178">
        <f t="shared" si="16"/>
        <v>0</v>
      </c>
      <c r="L171" s="127"/>
      <c r="M171" s="179"/>
      <c r="N171" s="180"/>
      <c r="O171" s="178">
        <f t="shared" si="17"/>
        <v>0</v>
      </c>
      <c r="P171" s="180"/>
      <c r="Q171" s="180"/>
      <c r="R171" s="169"/>
      <c r="S171" s="178" t="str">
        <f t="shared" si="18"/>
        <v/>
      </c>
      <c r="T171" s="178" t="str">
        <f t="shared" si="19"/>
        <v/>
      </c>
      <c r="U171" s="189" t="s">
        <v>149</v>
      </c>
    </row>
    <row r="172" ht="28.5" customHeight="1" spans="1:21">
      <c r="A172" s="38">
        <v>168</v>
      </c>
      <c r="B172" s="127"/>
      <c r="C172" s="127"/>
      <c r="D172" s="171"/>
      <c r="E172" s="127"/>
      <c r="F172" s="127"/>
      <c r="G172" s="127"/>
      <c r="H172" s="127"/>
      <c r="I172" s="127"/>
      <c r="J172" s="169"/>
      <c r="K172" s="178">
        <f t="shared" si="16"/>
        <v>0</v>
      </c>
      <c r="L172" s="127"/>
      <c r="M172" s="179"/>
      <c r="N172" s="180"/>
      <c r="O172" s="178">
        <f t="shared" si="17"/>
        <v>0</v>
      </c>
      <c r="P172" s="180"/>
      <c r="Q172" s="180"/>
      <c r="R172" s="169"/>
      <c r="S172" s="178" t="str">
        <f t="shared" si="18"/>
        <v/>
      </c>
      <c r="T172" s="178" t="str">
        <f t="shared" si="19"/>
        <v/>
      </c>
      <c r="U172" s="189" t="s">
        <v>149</v>
      </c>
    </row>
    <row r="173" ht="28.5" customHeight="1" spans="1:21">
      <c r="A173" s="38">
        <v>169</v>
      </c>
      <c r="B173" s="127"/>
      <c r="C173" s="127"/>
      <c r="D173" s="171"/>
      <c r="E173" s="127"/>
      <c r="F173" s="127"/>
      <c r="G173" s="127"/>
      <c r="H173" s="127"/>
      <c r="I173" s="127"/>
      <c r="J173" s="169"/>
      <c r="K173" s="178">
        <f t="shared" si="16"/>
        <v>0</v>
      </c>
      <c r="L173" s="127"/>
      <c r="M173" s="179"/>
      <c r="N173" s="180"/>
      <c r="O173" s="178">
        <f t="shared" si="17"/>
        <v>0</v>
      </c>
      <c r="P173" s="180"/>
      <c r="Q173" s="180"/>
      <c r="R173" s="169"/>
      <c r="S173" s="178" t="str">
        <f t="shared" si="18"/>
        <v/>
      </c>
      <c r="T173" s="178" t="str">
        <f t="shared" si="19"/>
        <v/>
      </c>
      <c r="U173" s="189" t="s">
        <v>149</v>
      </c>
    </row>
    <row r="174" ht="28.5" customHeight="1" spans="1:21">
      <c r="A174" s="38">
        <v>170</v>
      </c>
      <c r="B174" s="127"/>
      <c r="C174" s="127"/>
      <c r="D174" s="171"/>
      <c r="E174" s="127"/>
      <c r="F174" s="127"/>
      <c r="G174" s="127"/>
      <c r="H174" s="127"/>
      <c r="I174" s="127"/>
      <c r="J174" s="169"/>
      <c r="K174" s="178">
        <f t="shared" si="16"/>
        <v>0</v>
      </c>
      <c r="L174" s="127"/>
      <c r="M174" s="179"/>
      <c r="N174" s="180"/>
      <c r="O174" s="178">
        <f t="shared" si="17"/>
        <v>0</v>
      </c>
      <c r="P174" s="180"/>
      <c r="Q174" s="180"/>
      <c r="R174" s="169"/>
      <c r="S174" s="178" t="str">
        <f t="shared" si="18"/>
        <v/>
      </c>
      <c r="T174" s="178" t="str">
        <f t="shared" si="19"/>
        <v/>
      </c>
      <c r="U174" s="189" t="s">
        <v>149</v>
      </c>
    </row>
    <row r="175" ht="28.5" customHeight="1" spans="1:21">
      <c r="A175" s="38">
        <v>171</v>
      </c>
      <c r="B175" s="127"/>
      <c r="C175" s="127"/>
      <c r="D175" s="171"/>
      <c r="E175" s="127"/>
      <c r="F175" s="127"/>
      <c r="G175" s="127"/>
      <c r="H175" s="127"/>
      <c r="I175" s="127"/>
      <c r="J175" s="169"/>
      <c r="K175" s="178">
        <f t="shared" si="16"/>
        <v>0</v>
      </c>
      <c r="L175" s="127"/>
      <c r="M175" s="179"/>
      <c r="N175" s="180"/>
      <c r="O175" s="178">
        <f t="shared" si="17"/>
        <v>0</v>
      </c>
      <c r="P175" s="180"/>
      <c r="Q175" s="180"/>
      <c r="R175" s="169"/>
      <c r="S175" s="178" t="str">
        <f t="shared" si="18"/>
        <v/>
      </c>
      <c r="T175" s="178" t="str">
        <f t="shared" si="19"/>
        <v/>
      </c>
      <c r="U175" s="189" t="s">
        <v>149</v>
      </c>
    </row>
    <row r="176" ht="28.5" customHeight="1" spans="1:21">
      <c r="A176" s="38">
        <v>172</v>
      </c>
      <c r="B176" s="127"/>
      <c r="C176" s="127"/>
      <c r="D176" s="171"/>
      <c r="E176" s="127"/>
      <c r="F176" s="127"/>
      <c r="G176" s="127"/>
      <c r="H176" s="127"/>
      <c r="I176" s="127"/>
      <c r="J176" s="169"/>
      <c r="K176" s="178">
        <f t="shared" si="16"/>
        <v>0</v>
      </c>
      <c r="L176" s="127"/>
      <c r="M176" s="179"/>
      <c r="N176" s="180"/>
      <c r="O176" s="178">
        <f t="shared" si="17"/>
        <v>0</v>
      </c>
      <c r="P176" s="180"/>
      <c r="Q176" s="180"/>
      <c r="R176" s="169"/>
      <c r="S176" s="178" t="str">
        <f t="shared" si="18"/>
        <v/>
      </c>
      <c r="T176" s="178" t="str">
        <f t="shared" si="19"/>
        <v/>
      </c>
      <c r="U176" s="189" t="s">
        <v>149</v>
      </c>
    </row>
    <row r="177" ht="28.5" customHeight="1" spans="1:21">
      <c r="A177" s="38">
        <v>173</v>
      </c>
      <c r="B177" s="127"/>
      <c r="C177" s="127"/>
      <c r="D177" s="171"/>
      <c r="E177" s="127"/>
      <c r="F177" s="127"/>
      <c r="G177" s="127"/>
      <c r="H177" s="127"/>
      <c r="I177" s="127"/>
      <c r="J177" s="169"/>
      <c r="K177" s="178">
        <f t="shared" si="16"/>
        <v>0</v>
      </c>
      <c r="L177" s="127"/>
      <c r="M177" s="179"/>
      <c r="N177" s="180"/>
      <c r="O177" s="178">
        <f t="shared" si="17"/>
        <v>0</v>
      </c>
      <c r="P177" s="180"/>
      <c r="Q177" s="180"/>
      <c r="R177" s="169"/>
      <c r="S177" s="178" t="str">
        <f t="shared" si="18"/>
        <v/>
      </c>
      <c r="T177" s="178" t="str">
        <f t="shared" si="19"/>
        <v/>
      </c>
      <c r="U177" s="189" t="s">
        <v>149</v>
      </c>
    </row>
    <row r="178" ht="28.5" customHeight="1" spans="1:21">
      <c r="A178" s="38">
        <v>174</v>
      </c>
      <c r="B178" s="127"/>
      <c r="C178" s="127"/>
      <c r="D178" s="171"/>
      <c r="E178" s="127"/>
      <c r="F178" s="127"/>
      <c r="G178" s="127"/>
      <c r="H178" s="127"/>
      <c r="I178" s="127"/>
      <c r="J178" s="169"/>
      <c r="K178" s="178">
        <f t="shared" si="16"/>
        <v>0</v>
      </c>
      <c r="L178" s="127"/>
      <c r="M178" s="179"/>
      <c r="N178" s="180"/>
      <c r="O178" s="178">
        <f t="shared" si="17"/>
        <v>0</v>
      </c>
      <c r="P178" s="180"/>
      <c r="Q178" s="180"/>
      <c r="R178" s="169"/>
      <c r="S178" s="178" t="str">
        <f t="shared" si="18"/>
        <v/>
      </c>
      <c r="T178" s="178" t="str">
        <f t="shared" si="19"/>
        <v/>
      </c>
      <c r="U178" s="189" t="s">
        <v>149</v>
      </c>
    </row>
    <row r="179" ht="28.5" customHeight="1" spans="1:21">
      <c r="A179" s="38">
        <v>175</v>
      </c>
      <c r="B179" s="127"/>
      <c r="C179" s="127"/>
      <c r="D179" s="171"/>
      <c r="E179" s="127"/>
      <c r="F179" s="127"/>
      <c r="G179" s="127"/>
      <c r="H179" s="127"/>
      <c r="I179" s="127"/>
      <c r="J179" s="169"/>
      <c r="K179" s="178">
        <f t="shared" si="16"/>
        <v>0</v>
      </c>
      <c r="L179" s="127"/>
      <c r="M179" s="179"/>
      <c r="N179" s="180"/>
      <c r="O179" s="178">
        <f t="shared" si="17"/>
        <v>0</v>
      </c>
      <c r="P179" s="180"/>
      <c r="Q179" s="180"/>
      <c r="R179" s="169"/>
      <c r="S179" s="178" t="str">
        <f t="shared" si="18"/>
        <v/>
      </c>
      <c r="T179" s="178" t="str">
        <f t="shared" si="19"/>
        <v/>
      </c>
      <c r="U179" s="189" t="s">
        <v>149</v>
      </c>
    </row>
    <row r="180" ht="28.5" customHeight="1" spans="1:21">
      <c r="A180" s="38">
        <v>176</v>
      </c>
      <c r="B180" s="127"/>
      <c r="C180" s="127"/>
      <c r="D180" s="171"/>
      <c r="E180" s="127"/>
      <c r="F180" s="127"/>
      <c r="G180" s="127"/>
      <c r="H180" s="127"/>
      <c r="I180" s="127"/>
      <c r="J180" s="169"/>
      <c r="K180" s="178">
        <f t="shared" si="16"/>
        <v>0</v>
      </c>
      <c r="L180" s="127"/>
      <c r="M180" s="179"/>
      <c r="N180" s="180"/>
      <c r="O180" s="178">
        <f t="shared" si="17"/>
        <v>0</v>
      </c>
      <c r="P180" s="180"/>
      <c r="Q180" s="180"/>
      <c r="R180" s="169"/>
      <c r="S180" s="178" t="str">
        <f t="shared" si="18"/>
        <v/>
      </c>
      <c r="T180" s="178" t="str">
        <f t="shared" si="19"/>
        <v/>
      </c>
      <c r="U180" s="189" t="s">
        <v>149</v>
      </c>
    </row>
    <row r="181" ht="28.5" customHeight="1" spans="1:21">
      <c r="A181" s="38">
        <v>177</v>
      </c>
      <c r="B181" s="127"/>
      <c r="C181" s="127"/>
      <c r="D181" s="171"/>
      <c r="E181" s="127"/>
      <c r="F181" s="127"/>
      <c r="G181" s="127"/>
      <c r="H181" s="127"/>
      <c r="I181" s="127"/>
      <c r="J181" s="169"/>
      <c r="K181" s="178">
        <f t="shared" si="16"/>
        <v>0</v>
      </c>
      <c r="L181" s="127"/>
      <c r="M181" s="179"/>
      <c r="N181" s="180"/>
      <c r="O181" s="178">
        <f t="shared" si="17"/>
        <v>0</v>
      </c>
      <c r="P181" s="180"/>
      <c r="Q181" s="180"/>
      <c r="R181" s="169"/>
      <c r="S181" s="178" t="str">
        <f t="shared" si="18"/>
        <v/>
      </c>
      <c r="T181" s="178" t="str">
        <f t="shared" si="19"/>
        <v/>
      </c>
      <c r="U181" s="189" t="s">
        <v>149</v>
      </c>
    </row>
    <row r="182" ht="28.5" customHeight="1" spans="1:21">
      <c r="A182" s="38">
        <v>178</v>
      </c>
      <c r="B182" s="127"/>
      <c r="C182" s="127"/>
      <c r="D182" s="171"/>
      <c r="E182" s="127"/>
      <c r="F182" s="127"/>
      <c r="G182" s="127"/>
      <c r="H182" s="127"/>
      <c r="I182" s="127"/>
      <c r="J182" s="169"/>
      <c r="K182" s="178">
        <f t="shared" si="16"/>
        <v>0</v>
      </c>
      <c r="L182" s="127"/>
      <c r="M182" s="179"/>
      <c r="N182" s="180"/>
      <c r="O182" s="178">
        <f t="shared" si="17"/>
        <v>0</v>
      </c>
      <c r="P182" s="180"/>
      <c r="Q182" s="180"/>
      <c r="R182" s="169"/>
      <c r="S182" s="178" t="str">
        <f t="shared" si="18"/>
        <v/>
      </c>
      <c r="T182" s="178" t="str">
        <f t="shared" si="19"/>
        <v/>
      </c>
      <c r="U182" s="189" t="s">
        <v>149</v>
      </c>
    </row>
    <row r="183" ht="28.5" customHeight="1" spans="1:21">
      <c r="A183" s="38">
        <v>179</v>
      </c>
      <c r="B183" s="127"/>
      <c r="C183" s="127"/>
      <c r="D183" s="171"/>
      <c r="E183" s="127"/>
      <c r="F183" s="127"/>
      <c r="G183" s="127"/>
      <c r="H183" s="127"/>
      <c r="I183" s="127"/>
      <c r="J183" s="169"/>
      <c r="K183" s="178">
        <f t="shared" si="16"/>
        <v>0</v>
      </c>
      <c r="L183" s="127"/>
      <c r="M183" s="179"/>
      <c r="N183" s="180"/>
      <c r="O183" s="178">
        <f t="shared" si="17"/>
        <v>0</v>
      </c>
      <c r="P183" s="180"/>
      <c r="Q183" s="180"/>
      <c r="R183" s="169"/>
      <c r="S183" s="178" t="str">
        <f t="shared" si="18"/>
        <v/>
      </c>
      <c r="T183" s="178" t="str">
        <f t="shared" si="19"/>
        <v/>
      </c>
      <c r="U183" s="189" t="s">
        <v>149</v>
      </c>
    </row>
    <row r="184" ht="28.5" customHeight="1" spans="1:21">
      <c r="A184" s="38">
        <v>180</v>
      </c>
      <c r="B184" s="127"/>
      <c r="C184" s="127"/>
      <c r="D184" s="171"/>
      <c r="E184" s="127"/>
      <c r="F184" s="127"/>
      <c r="G184" s="127"/>
      <c r="H184" s="127"/>
      <c r="I184" s="127"/>
      <c r="J184" s="169"/>
      <c r="K184" s="178">
        <f t="shared" si="16"/>
        <v>0</v>
      </c>
      <c r="L184" s="127"/>
      <c r="M184" s="179"/>
      <c r="N184" s="180"/>
      <c r="O184" s="178">
        <f t="shared" si="17"/>
        <v>0</v>
      </c>
      <c r="P184" s="180"/>
      <c r="Q184" s="180"/>
      <c r="R184" s="169"/>
      <c r="S184" s="178" t="str">
        <f t="shared" si="18"/>
        <v/>
      </c>
      <c r="T184" s="178" t="str">
        <f t="shared" si="19"/>
        <v/>
      </c>
      <c r="U184" s="189" t="s">
        <v>149</v>
      </c>
    </row>
    <row r="185" ht="28.5" customHeight="1" spans="1:21">
      <c r="A185" s="38">
        <v>181</v>
      </c>
      <c r="B185" s="127"/>
      <c r="C185" s="127"/>
      <c r="D185" s="171"/>
      <c r="E185" s="127"/>
      <c r="F185" s="127"/>
      <c r="G185" s="127"/>
      <c r="H185" s="127"/>
      <c r="I185" s="127"/>
      <c r="J185" s="169"/>
      <c r="K185" s="178">
        <f t="shared" si="16"/>
        <v>0</v>
      </c>
      <c r="L185" s="127"/>
      <c r="M185" s="179"/>
      <c r="N185" s="180"/>
      <c r="O185" s="178">
        <f t="shared" si="17"/>
        <v>0</v>
      </c>
      <c r="P185" s="180"/>
      <c r="Q185" s="180"/>
      <c r="R185" s="169"/>
      <c r="S185" s="178" t="str">
        <f t="shared" si="18"/>
        <v/>
      </c>
      <c r="T185" s="178" t="str">
        <f t="shared" si="19"/>
        <v/>
      </c>
      <c r="U185" s="189" t="s">
        <v>149</v>
      </c>
    </row>
    <row r="186" ht="28.5" customHeight="1" spans="1:21">
      <c r="A186" s="38">
        <v>182</v>
      </c>
      <c r="B186" s="127"/>
      <c r="C186" s="127"/>
      <c r="D186" s="171"/>
      <c r="E186" s="127"/>
      <c r="F186" s="127"/>
      <c r="G186" s="127"/>
      <c r="H186" s="127"/>
      <c r="I186" s="127"/>
      <c r="J186" s="169"/>
      <c r="K186" s="178">
        <f t="shared" ref="K186:K217" si="20">H186/60*I186*J186</f>
        <v>0</v>
      </c>
      <c r="L186" s="127"/>
      <c r="M186" s="179"/>
      <c r="N186" s="180"/>
      <c r="O186" s="178">
        <f t="shared" ref="O186:O217" si="21">H186/60*L186*M186*N186</f>
        <v>0</v>
      </c>
      <c r="P186" s="180"/>
      <c r="Q186" s="180"/>
      <c r="R186" s="169"/>
      <c r="S186" s="178" t="str">
        <f t="shared" ref="S186:S217" si="22">IFERROR(Q186*10000*0.9/R186/300/20/60*H186,"")</f>
        <v/>
      </c>
      <c r="T186" s="178" t="str">
        <f t="shared" ref="T186:T217" si="23">IFERROR((K186+O186+S186)/H186*60,"")</f>
        <v/>
      </c>
      <c r="U186" s="189" t="s">
        <v>149</v>
      </c>
    </row>
    <row r="187" ht="28.5" customHeight="1" spans="1:21">
      <c r="A187" s="38">
        <v>183</v>
      </c>
      <c r="B187" s="127"/>
      <c r="C187" s="127"/>
      <c r="D187" s="171"/>
      <c r="E187" s="127"/>
      <c r="F187" s="127"/>
      <c r="G187" s="127"/>
      <c r="H187" s="127"/>
      <c r="I187" s="127"/>
      <c r="J187" s="169"/>
      <c r="K187" s="178">
        <f t="shared" si="20"/>
        <v>0</v>
      </c>
      <c r="L187" s="127"/>
      <c r="M187" s="179"/>
      <c r="N187" s="180"/>
      <c r="O187" s="178">
        <f t="shared" si="21"/>
        <v>0</v>
      </c>
      <c r="P187" s="180"/>
      <c r="Q187" s="180"/>
      <c r="R187" s="169"/>
      <c r="S187" s="178" t="str">
        <f t="shared" si="22"/>
        <v/>
      </c>
      <c r="T187" s="178" t="str">
        <f t="shared" si="23"/>
        <v/>
      </c>
      <c r="U187" s="189" t="s">
        <v>149</v>
      </c>
    </row>
    <row r="188" ht="28.5" customHeight="1" spans="1:21">
      <c r="A188" s="38">
        <v>184</v>
      </c>
      <c r="B188" s="127"/>
      <c r="C188" s="127"/>
      <c r="D188" s="171"/>
      <c r="E188" s="127"/>
      <c r="F188" s="127"/>
      <c r="G188" s="127"/>
      <c r="H188" s="127"/>
      <c r="I188" s="127"/>
      <c r="J188" s="169"/>
      <c r="K188" s="178">
        <f t="shared" si="20"/>
        <v>0</v>
      </c>
      <c r="L188" s="127"/>
      <c r="M188" s="179"/>
      <c r="N188" s="180"/>
      <c r="O188" s="178">
        <f t="shared" si="21"/>
        <v>0</v>
      </c>
      <c r="P188" s="180"/>
      <c r="Q188" s="180"/>
      <c r="R188" s="169"/>
      <c r="S188" s="178" t="str">
        <f t="shared" si="22"/>
        <v/>
      </c>
      <c r="T188" s="178" t="str">
        <f t="shared" si="23"/>
        <v/>
      </c>
      <c r="U188" s="189" t="s">
        <v>149</v>
      </c>
    </row>
    <row r="189" ht="28.5" customHeight="1" spans="1:21">
      <c r="A189" s="38">
        <v>185</v>
      </c>
      <c r="B189" s="127"/>
      <c r="C189" s="127"/>
      <c r="D189" s="171"/>
      <c r="E189" s="127"/>
      <c r="F189" s="127"/>
      <c r="G189" s="127"/>
      <c r="H189" s="127"/>
      <c r="I189" s="127"/>
      <c r="J189" s="169"/>
      <c r="K189" s="178">
        <f t="shared" si="20"/>
        <v>0</v>
      </c>
      <c r="L189" s="127"/>
      <c r="M189" s="179"/>
      <c r="N189" s="180"/>
      <c r="O189" s="178">
        <f t="shared" si="21"/>
        <v>0</v>
      </c>
      <c r="P189" s="180"/>
      <c r="Q189" s="180"/>
      <c r="R189" s="169"/>
      <c r="S189" s="178" t="str">
        <f t="shared" si="22"/>
        <v/>
      </c>
      <c r="T189" s="178" t="str">
        <f t="shared" si="23"/>
        <v/>
      </c>
      <c r="U189" s="189" t="s">
        <v>149</v>
      </c>
    </row>
    <row r="190" ht="28.5" customHeight="1" spans="1:21">
      <c r="A190" s="38">
        <v>186</v>
      </c>
      <c r="B190" s="127"/>
      <c r="C190" s="127"/>
      <c r="D190" s="171"/>
      <c r="E190" s="127"/>
      <c r="F190" s="127"/>
      <c r="G190" s="127"/>
      <c r="H190" s="127"/>
      <c r="I190" s="127"/>
      <c r="J190" s="169"/>
      <c r="K190" s="178">
        <f t="shared" si="20"/>
        <v>0</v>
      </c>
      <c r="L190" s="127"/>
      <c r="M190" s="179"/>
      <c r="N190" s="180"/>
      <c r="O190" s="178">
        <f t="shared" si="21"/>
        <v>0</v>
      </c>
      <c r="P190" s="180"/>
      <c r="Q190" s="180"/>
      <c r="R190" s="169"/>
      <c r="S190" s="178" t="str">
        <f t="shared" si="22"/>
        <v/>
      </c>
      <c r="T190" s="178" t="str">
        <f t="shared" si="23"/>
        <v/>
      </c>
      <c r="U190" s="189" t="s">
        <v>149</v>
      </c>
    </row>
    <row r="191" ht="28.5" customHeight="1" spans="1:21">
      <c r="A191" s="38">
        <v>187</v>
      </c>
      <c r="B191" s="127"/>
      <c r="C191" s="127"/>
      <c r="D191" s="171"/>
      <c r="E191" s="127"/>
      <c r="F191" s="127"/>
      <c r="G191" s="127"/>
      <c r="H191" s="127"/>
      <c r="I191" s="127"/>
      <c r="J191" s="169"/>
      <c r="K191" s="178">
        <f t="shared" si="20"/>
        <v>0</v>
      </c>
      <c r="L191" s="127"/>
      <c r="M191" s="179"/>
      <c r="N191" s="180"/>
      <c r="O191" s="178">
        <f t="shared" si="21"/>
        <v>0</v>
      </c>
      <c r="P191" s="180"/>
      <c r="Q191" s="180"/>
      <c r="R191" s="169"/>
      <c r="S191" s="178" t="str">
        <f t="shared" si="22"/>
        <v/>
      </c>
      <c r="T191" s="178" t="str">
        <f t="shared" si="23"/>
        <v/>
      </c>
      <c r="U191" s="189" t="s">
        <v>149</v>
      </c>
    </row>
    <row r="192" ht="28.5" customHeight="1" spans="1:21">
      <c r="A192" s="38">
        <v>188</v>
      </c>
      <c r="B192" s="127"/>
      <c r="C192" s="127"/>
      <c r="D192" s="171"/>
      <c r="E192" s="127"/>
      <c r="F192" s="127"/>
      <c r="G192" s="127"/>
      <c r="H192" s="127"/>
      <c r="I192" s="127"/>
      <c r="J192" s="169"/>
      <c r="K192" s="178">
        <f t="shared" si="20"/>
        <v>0</v>
      </c>
      <c r="L192" s="127"/>
      <c r="M192" s="179"/>
      <c r="N192" s="180"/>
      <c r="O192" s="178">
        <f t="shared" si="21"/>
        <v>0</v>
      </c>
      <c r="P192" s="180"/>
      <c r="Q192" s="180"/>
      <c r="R192" s="169"/>
      <c r="S192" s="178" t="str">
        <f t="shared" si="22"/>
        <v/>
      </c>
      <c r="T192" s="178" t="str">
        <f t="shared" si="23"/>
        <v/>
      </c>
      <c r="U192" s="189" t="s">
        <v>149</v>
      </c>
    </row>
    <row r="193" ht="28.5" customHeight="1" spans="1:21">
      <c r="A193" s="38">
        <v>189</v>
      </c>
      <c r="B193" s="127"/>
      <c r="C193" s="127"/>
      <c r="D193" s="171"/>
      <c r="E193" s="127"/>
      <c r="F193" s="127"/>
      <c r="G193" s="127"/>
      <c r="H193" s="127"/>
      <c r="I193" s="127"/>
      <c r="J193" s="169"/>
      <c r="K193" s="178">
        <f t="shared" si="20"/>
        <v>0</v>
      </c>
      <c r="L193" s="127"/>
      <c r="M193" s="179"/>
      <c r="N193" s="180"/>
      <c r="O193" s="178">
        <f t="shared" si="21"/>
        <v>0</v>
      </c>
      <c r="P193" s="180"/>
      <c r="Q193" s="180"/>
      <c r="R193" s="169"/>
      <c r="S193" s="178" t="str">
        <f t="shared" si="22"/>
        <v/>
      </c>
      <c r="T193" s="178" t="str">
        <f t="shared" si="23"/>
        <v/>
      </c>
      <c r="U193" s="189" t="s">
        <v>149</v>
      </c>
    </row>
    <row r="194" ht="28.5" customHeight="1" spans="1:21">
      <c r="A194" s="38">
        <v>190</v>
      </c>
      <c r="B194" s="127"/>
      <c r="C194" s="127"/>
      <c r="D194" s="171"/>
      <c r="E194" s="127"/>
      <c r="F194" s="127"/>
      <c r="G194" s="127"/>
      <c r="H194" s="127"/>
      <c r="I194" s="127"/>
      <c r="J194" s="169"/>
      <c r="K194" s="178">
        <f t="shared" si="20"/>
        <v>0</v>
      </c>
      <c r="L194" s="127"/>
      <c r="M194" s="179"/>
      <c r="N194" s="180"/>
      <c r="O194" s="178">
        <f t="shared" si="21"/>
        <v>0</v>
      </c>
      <c r="P194" s="180"/>
      <c r="Q194" s="180"/>
      <c r="R194" s="169"/>
      <c r="S194" s="178" t="str">
        <f t="shared" si="22"/>
        <v/>
      </c>
      <c r="T194" s="178" t="str">
        <f t="shared" si="23"/>
        <v/>
      </c>
      <c r="U194" s="189" t="s">
        <v>149</v>
      </c>
    </row>
    <row r="195" ht="28.5" customHeight="1" spans="1:21">
      <c r="A195" s="38">
        <v>191</v>
      </c>
      <c r="B195" s="127"/>
      <c r="C195" s="127"/>
      <c r="D195" s="171"/>
      <c r="E195" s="127"/>
      <c r="F195" s="127"/>
      <c r="G195" s="127"/>
      <c r="H195" s="127"/>
      <c r="I195" s="127"/>
      <c r="J195" s="169"/>
      <c r="K195" s="178">
        <f t="shared" si="20"/>
        <v>0</v>
      </c>
      <c r="L195" s="127"/>
      <c r="M195" s="179"/>
      <c r="N195" s="180"/>
      <c r="O195" s="178">
        <f t="shared" si="21"/>
        <v>0</v>
      </c>
      <c r="P195" s="180"/>
      <c r="Q195" s="180"/>
      <c r="R195" s="169"/>
      <c r="S195" s="178" t="str">
        <f t="shared" si="22"/>
        <v/>
      </c>
      <c r="T195" s="178" t="str">
        <f t="shared" si="23"/>
        <v/>
      </c>
      <c r="U195" s="189" t="s">
        <v>149</v>
      </c>
    </row>
    <row r="196" ht="28.5" customHeight="1" spans="1:21">
      <c r="A196" s="38">
        <v>192</v>
      </c>
      <c r="B196" s="127"/>
      <c r="C196" s="127"/>
      <c r="D196" s="171"/>
      <c r="E196" s="127"/>
      <c r="F196" s="127"/>
      <c r="G196" s="127"/>
      <c r="H196" s="127"/>
      <c r="I196" s="127"/>
      <c r="J196" s="169"/>
      <c r="K196" s="178">
        <f t="shared" si="20"/>
        <v>0</v>
      </c>
      <c r="L196" s="127"/>
      <c r="M196" s="179"/>
      <c r="N196" s="180"/>
      <c r="O196" s="178">
        <f t="shared" si="21"/>
        <v>0</v>
      </c>
      <c r="P196" s="180"/>
      <c r="Q196" s="180"/>
      <c r="R196" s="169"/>
      <c r="S196" s="178" t="str">
        <f t="shared" si="22"/>
        <v/>
      </c>
      <c r="T196" s="178" t="str">
        <f t="shared" si="23"/>
        <v/>
      </c>
      <c r="U196" s="189" t="s">
        <v>149</v>
      </c>
    </row>
    <row r="197" ht="28.5" customHeight="1" spans="1:21">
      <c r="A197" s="38">
        <v>193</v>
      </c>
      <c r="B197" s="127"/>
      <c r="C197" s="127"/>
      <c r="D197" s="171"/>
      <c r="E197" s="127"/>
      <c r="F197" s="127"/>
      <c r="G197" s="127"/>
      <c r="H197" s="127"/>
      <c r="I197" s="127"/>
      <c r="J197" s="169"/>
      <c r="K197" s="178">
        <f t="shared" si="20"/>
        <v>0</v>
      </c>
      <c r="L197" s="127"/>
      <c r="M197" s="179"/>
      <c r="N197" s="180"/>
      <c r="O197" s="178">
        <f t="shared" si="21"/>
        <v>0</v>
      </c>
      <c r="P197" s="180"/>
      <c r="Q197" s="180"/>
      <c r="R197" s="169"/>
      <c r="S197" s="178" t="str">
        <f t="shared" si="22"/>
        <v/>
      </c>
      <c r="T197" s="178" t="str">
        <f t="shared" si="23"/>
        <v/>
      </c>
      <c r="U197" s="189" t="s">
        <v>149</v>
      </c>
    </row>
    <row r="198" ht="28.5" customHeight="1" spans="1:21">
      <c r="A198" s="38">
        <v>194</v>
      </c>
      <c r="B198" s="127"/>
      <c r="C198" s="127"/>
      <c r="D198" s="171"/>
      <c r="E198" s="127"/>
      <c r="F198" s="127"/>
      <c r="G198" s="127"/>
      <c r="H198" s="127"/>
      <c r="I198" s="127"/>
      <c r="J198" s="169"/>
      <c r="K198" s="178">
        <f t="shared" si="20"/>
        <v>0</v>
      </c>
      <c r="L198" s="127"/>
      <c r="M198" s="179"/>
      <c r="N198" s="180"/>
      <c r="O198" s="178">
        <f t="shared" si="21"/>
        <v>0</v>
      </c>
      <c r="P198" s="180"/>
      <c r="Q198" s="180"/>
      <c r="R198" s="169"/>
      <c r="S198" s="178" t="str">
        <f t="shared" si="22"/>
        <v/>
      </c>
      <c r="T198" s="178" t="str">
        <f t="shared" si="23"/>
        <v/>
      </c>
      <c r="U198" s="189" t="s">
        <v>149</v>
      </c>
    </row>
    <row r="199" ht="28.5" customHeight="1" spans="1:21">
      <c r="A199" s="38">
        <v>195</v>
      </c>
      <c r="B199" s="127"/>
      <c r="C199" s="127"/>
      <c r="D199" s="171"/>
      <c r="E199" s="127"/>
      <c r="F199" s="127"/>
      <c r="G199" s="127"/>
      <c r="H199" s="127"/>
      <c r="I199" s="127"/>
      <c r="J199" s="169"/>
      <c r="K199" s="178">
        <f t="shared" si="20"/>
        <v>0</v>
      </c>
      <c r="L199" s="127"/>
      <c r="M199" s="179"/>
      <c r="N199" s="180"/>
      <c r="O199" s="178">
        <f t="shared" si="21"/>
        <v>0</v>
      </c>
      <c r="P199" s="180"/>
      <c r="Q199" s="180"/>
      <c r="R199" s="169"/>
      <c r="S199" s="178" t="str">
        <f t="shared" si="22"/>
        <v/>
      </c>
      <c r="T199" s="178" t="str">
        <f t="shared" si="23"/>
        <v/>
      </c>
      <c r="U199" s="189" t="s">
        <v>149</v>
      </c>
    </row>
    <row r="200" ht="28.5" customHeight="1" spans="1:21">
      <c r="A200" s="38">
        <v>196</v>
      </c>
      <c r="B200" s="127"/>
      <c r="C200" s="127"/>
      <c r="D200" s="171"/>
      <c r="E200" s="127"/>
      <c r="F200" s="127"/>
      <c r="G200" s="127"/>
      <c r="H200" s="127"/>
      <c r="I200" s="127"/>
      <c r="J200" s="169"/>
      <c r="K200" s="178">
        <f t="shared" si="20"/>
        <v>0</v>
      </c>
      <c r="L200" s="127"/>
      <c r="M200" s="179"/>
      <c r="N200" s="180"/>
      <c r="O200" s="178">
        <f t="shared" si="21"/>
        <v>0</v>
      </c>
      <c r="P200" s="180"/>
      <c r="Q200" s="180"/>
      <c r="R200" s="169"/>
      <c r="S200" s="178" t="str">
        <f t="shared" si="22"/>
        <v/>
      </c>
      <c r="T200" s="178" t="str">
        <f t="shared" si="23"/>
        <v/>
      </c>
      <c r="U200" s="189" t="s">
        <v>149</v>
      </c>
    </row>
    <row r="201" ht="28.5" customHeight="1" spans="1:21">
      <c r="A201" s="38">
        <v>197</v>
      </c>
      <c r="B201" s="127"/>
      <c r="C201" s="127"/>
      <c r="D201" s="171"/>
      <c r="E201" s="127"/>
      <c r="F201" s="127"/>
      <c r="G201" s="127"/>
      <c r="H201" s="127"/>
      <c r="I201" s="127"/>
      <c r="J201" s="169"/>
      <c r="K201" s="178">
        <f t="shared" si="20"/>
        <v>0</v>
      </c>
      <c r="L201" s="127"/>
      <c r="M201" s="179"/>
      <c r="N201" s="180"/>
      <c r="O201" s="178">
        <f t="shared" si="21"/>
        <v>0</v>
      </c>
      <c r="P201" s="180"/>
      <c r="Q201" s="180"/>
      <c r="R201" s="169"/>
      <c r="S201" s="178" t="str">
        <f t="shared" si="22"/>
        <v/>
      </c>
      <c r="T201" s="178" t="str">
        <f t="shared" si="23"/>
        <v/>
      </c>
      <c r="U201" s="189" t="s">
        <v>149</v>
      </c>
    </row>
    <row r="202" ht="28.5" customHeight="1" spans="1:21">
      <c r="A202" s="38">
        <v>198</v>
      </c>
      <c r="B202" s="127"/>
      <c r="C202" s="127"/>
      <c r="D202" s="171"/>
      <c r="E202" s="127"/>
      <c r="F202" s="127"/>
      <c r="G202" s="127"/>
      <c r="H202" s="127"/>
      <c r="I202" s="127"/>
      <c r="J202" s="169"/>
      <c r="K202" s="178">
        <f t="shared" si="20"/>
        <v>0</v>
      </c>
      <c r="L202" s="127"/>
      <c r="M202" s="179"/>
      <c r="N202" s="180"/>
      <c r="O202" s="178">
        <f t="shared" si="21"/>
        <v>0</v>
      </c>
      <c r="P202" s="180"/>
      <c r="Q202" s="180"/>
      <c r="R202" s="169"/>
      <c r="S202" s="178" t="str">
        <f t="shared" si="22"/>
        <v/>
      </c>
      <c r="T202" s="178" t="str">
        <f t="shared" si="23"/>
        <v/>
      </c>
      <c r="U202" s="189" t="s">
        <v>149</v>
      </c>
    </row>
    <row r="203" ht="28.5" customHeight="1" spans="1:21">
      <c r="A203" s="38">
        <v>199</v>
      </c>
      <c r="B203" s="127"/>
      <c r="C203" s="127"/>
      <c r="D203" s="171"/>
      <c r="E203" s="127"/>
      <c r="F203" s="127"/>
      <c r="G203" s="127"/>
      <c r="H203" s="127"/>
      <c r="I203" s="127"/>
      <c r="J203" s="169"/>
      <c r="K203" s="178">
        <f t="shared" si="20"/>
        <v>0</v>
      </c>
      <c r="L203" s="127"/>
      <c r="M203" s="179"/>
      <c r="N203" s="180"/>
      <c r="O203" s="178">
        <f t="shared" si="21"/>
        <v>0</v>
      </c>
      <c r="P203" s="180"/>
      <c r="Q203" s="180"/>
      <c r="R203" s="169"/>
      <c r="S203" s="178" t="str">
        <f t="shared" si="22"/>
        <v/>
      </c>
      <c r="T203" s="178" t="str">
        <f t="shared" si="23"/>
        <v/>
      </c>
      <c r="U203" s="189" t="s">
        <v>149</v>
      </c>
    </row>
    <row r="204" ht="28.5" customHeight="1" spans="1:21">
      <c r="A204" s="38">
        <v>200</v>
      </c>
      <c r="B204" s="127"/>
      <c r="C204" s="127"/>
      <c r="D204" s="171"/>
      <c r="E204" s="127"/>
      <c r="F204" s="127"/>
      <c r="G204" s="127"/>
      <c r="H204" s="127"/>
      <c r="I204" s="127"/>
      <c r="J204" s="169"/>
      <c r="K204" s="178">
        <f t="shared" si="20"/>
        <v>0</v>
      </c>
      <c r="L204" s="127"/>
      <c r="M204" s="179"/>
      <c r="N204" s="180"/>
      <c r="O204" s="178">
        <f t="shared" si="21"/>
        <v>0</v>
      </c>
      <c r="P204" s="180"/>
      <c r="Q204" s="180"/>
      <c r="R204" s="169"/>
      <c r="S204" s="178" t="str">
        <f t="shared" si="22"/>
        <v/>
      </c>
      <c r="T204" s="178" t="str">
        <f t="shared" si="23"/>
        <v/>
      </c>
      <c r="U204" s="189" t="s">
        <v>149</v>
      </c>
    </row>
    <row r="205" ht="28.5" customHeight="1" spans="1:21">
      <c r="A205" s="38">
        <v>201</v>
      </c>
      <c r="B205" s="127"/>
      <c r="C205" s="127"/>
      <c r="D205" s="171"/>
      <c r="E205" s="127"/>
      <c r="F205" s="127"/>
      <c r="G205" s="127"/>
      <c r="H205" s="127"/>
      <c r="I205" s="127"/>
      <c r="J205" s="169"/>
      <c r="K205" s="178">
        <f t="shared" si="20"/>
        <v>0</v>
      </c>
      <c r="L205" s="127"/>
      <c r="M205" s="179"/>
      <c r="N205" s="180"/>
      <c r="O205" s="178">
        <f t="shared" si="21"/>
        <v>0</v>
      </c>
      <c r="P205" s="180"/>
      <c r="Q205" s="180"/>
      <c r="R205" s="169"/>
      <c r="S205" s="178" t="str">
        <f t="shared" si="22"/>
        <v/>
      </c>
      <c r="T205" s="178" t="str">
        <f t="shared" si="23"/>
        <v/>
      </c>
      <c r="U205" s="189" t="s">
        <v>149</v>
      </c>
    </row>
    <row r="206" ht="28.5" customHeight="1" spans="1:21">
      <c r="A206" s="38">
        <v>202</v>
      </c>
      <c r="B206" s="127"/>
      <c r="C206" s="127"/>
      <c r="D206" s="171"/>
      <c r="E206" s="127"/>
      <c r="F206" s="127"/>
      <c r="G206" s="127"/>
      <c r="H206" s="127"/>
      <c r="I206" s="127"/>
      <c r="J206" s="169"/>
      <c r="K206" s="178">
        <f t="shared" si="20"/>
        <v>0</v>
      </c>
      <c r="L206" s="127"/>
      <c r="M206" s="179"/>
      <c r="N206" s="180"/>
      <c r="O206" s="178">
        <f t="shared" si="21"/>
        <v>0</v>
      </c>
      <c r="P206" s="180"/>
      <c r="Q206" s="180"/>
      <c r="R206" s="169"/>
      <c r="S206" s="178" t="str">
        <f t="shared" si="22"/>
        <v/>
      </c>
      <c r="T206" s="178" t="str">
        <f t="shared" si="23"/>
        <v/>
      </c>
      <c r="U206" s="189" t="s">
        <v>149</v>
      </c>
    </row>
    <row r="207" ht="28.5" customHeight="1" spans="1:21">
      <c r="A207" s="38">
        <v>203</v>
      </c>
      <c r="B207" s="127"/>
      <c r="C207" s="127"/>
      <c r="D207" s="171"/>
      <c r="E207" s="127"/>
      <c r="F207" s="127"/>
      <c r="G207" s="127"/>
      <c r="H207" s="127"/>
      <c r="I207" s="127"/>
      <c r="J207" s="169"/>
      <c r="K207" s="178">
        <f t="shared" si="20"/>
        <v>0</v>
      </c>
      <c r="L207" s="127"/>
      <c r="M207" s="179"/>
      <c r="N207" s="180"/>
      <c r="O207" s="178">
        <f t="shared" si="21"/>
        <v>0</v>
      </c>
      <c r="P207" s="180"/>
      <c r="Q207" s="180"/>
      <c r="R207" s="169"/>
      <c r="S207" s="178" t="str">
        <f t="shared" si="22"/>
        <v/>
      </c>
      <c r="T207" s="178" t="str">
        <f t="shared" si="23"/>
        <v/>
      </c>
      <c r="U207" s="189" t="s">
        <v>149</v>
      </c>
    </row>
    <row r="208" ht="28.5" customHeight="1" spans="1:21">
      <c r="A208" s="38">
        <v>204</v>
      </c>
      <c r="B208" s="127"/>
      <c r="C208" s="127"/>
      <c r="D208" s="171"/>
      <c r="E208" s="127"/>
      <c r="F208" s="127"/>
      <c r="G208" s="127"/>
      <c r="H208" s="127"/>
      <c r="I208" s="127"/>
      <c r="J208" s="169"/>
      <c r="K208" s="178">
        <f t="shared" si="20"/>
        <v>0</v>
      </c>
      <c r="L208" s="127"/>
      <c r="M208" s="179"/>
      <c r="N208" s="180"/>
      <c r="O208" s="178">
        <f t="shared" si="21"/>
        <v>0</v>
      </c>
      <c r="P208" s="180"/>
      <c r="Q208" s="180"/>
      <c r="R208" s="169"/>
      <c r="S208" s="178" t="str">
        <f t="shared" si="22"/>
        <v/>
      </c>
      <c r="T208" s="178" t="str">
        <f t="shared" si="23"/>
        <v/>
      </c>
      <c r="U208" s="189" t="s">
        <v>149</v>
      </c>
    </row>
    <row r="209" ht="28.5" customHeight="1" spans="1:21">
      <c r="A209" s="38">
        <v>205</v>
      </c>
      <c r="B209" s="127"/>
      <c r="C209" s="127"/>
      <c r="D209" s="171"/>
      <c r="E209" s="127"/>
      <c r="F209" s="127"/>
      <c r="G209" s="127"/>
      <c r="H209" s="127"/>
      <c r="I209" s="127"/>
      <c r="J209" s="169"/>
      <c r="K209" s="178">
        <f t="shared" si="20"/>
        <v>0</v>
      </c>
      <c r="L209" s="127"/>
      <c r="M209" s="179"/>
      <c r="N209" s="180"/>
      <c r="O209" s="178">
        <f t="shared" si="21"/>
        <v>0</v>
      </c>
      <c r="P209" s="180"/>
      <c r="Q209" s="180"/>
      <c r="R209" s="169"/>
      <c r="S209" s="178" t="str">
        <f t="shared" si="22"/>
        <v/>
      </c>
      <c r="T209" s="178" t="str">
        <f t="shared" si="23"/>
        <v/>
      </c>
      <c r="U209" s="189" t="s">
        <v>149</v>
      </c>
    </row>
    <row r="210" ht="28.5" customHeight="1" spans="1:21">
      <c r="A210" s="38">
        <v>206</v>
      </c>
      <c r="B210" s="127"/>
      <c r="C210" s="127"/>
      <c r="D210" s="171"/>
      <c r="E210" s="127"/>
      <c r="F210" s="127"/>
      <c r="G210" s="127"/>
      <c r="H210" s="127"/>
      <c r="I210" s="127"/>
      <c r="J210" s="169"/>
      <c r="K210" s="178">
        <f t="shared" si="20"/>
        <v>0</v>
      </c>
      <c r="L210" s="127"/>
      <c r="M210" s="179"/>
      <c r="N210" s="180"/>
      <c r="O210" s="178">
        <f t="shared" si="21"/>
        <v>0</v>
      </c>
      <c r="P210" s="180"/>
      <c r="Q210" s="180"/>
      <c r="R210" s="169"/>
      <c r="S210" s="178" t="str">
        <f t="shared" si="22"/>
        <v/>
      </c>
      <c r="T210" s="178" t="str">
        <f t="shared" si="23"/>
        <v/>
      </c>
      <c r="U210" s="189" t="s">
        <v>149</v>
      </c>
    </row>
    <row r="211" ht="28.5" customHeight="1" spans="1:21">
      <c r="A211" s="38">
        <v>207</v>
      </c>
      <c r="B211" s="127"/>
      <c r="C211" s="127"/>
      <c r="D211" s="171"/>
      <c r="E211" s="127"/>
      <c r="F211" s="127"/>
      <c r="G211" s="127"/>
      <c r="H211" s="127"/>
      <c r="I211" s="127"/>
      <c r="J211" s="169"/>
      <c r="K211" s="178">
        <f t="shared" si="20"/>
        <v>0</v>
      </c>
      <c r="L211" s="127"/>
      <c r="M211" s="179"/>
      <c r="N211" s="180"/>
      <c r="O211" s="178">
        <f t="shared" si="21"/>
        <v>0</v>
      </c>
      <c r="P211" s="180"/>
      <c r="Q211" s="180"/>
      <c r="R211" s="169"/>
      <c r="S211" s="178" t="str">
        <f t="shared" si="22"/>
        <v/>
      </c>
      <c r="T211" s="178" t="str">
        <f t="shared" si="23"/>
        <v/>
      </c>
      <c r="U211" s="189" t="s">
        <v>149</v>
      </c>
    </row>
    <row r="212" ht="28.5" customHeight="1" spans="1:21">
      <c r="A212" s="38">
        <v>208</v>
      </c>
      <c r="B212" s="127"/>
      <c r="C212" s="127"/>
      <c r="D212" s="171"/>
      <c r="E212" s="127"/>
      <c r="F212" s="127"/>
      <c r="G212" s="127"/>
      <c r="H212" s="127"/>
      <c r="I212" s="127"/>
      <c r="J212" s="169"/>
      <c r="K212" s="178">
        <f t="shared" si="20"/>
        <v>0</v>
      </c>
      <c r="L212" s="127"/>
      <c r="M212" s="179"/>
      <c r="N212" s="180"/>
      <c r="O212" s="178">
        <f t="shared" si="21"/>
        <v>0</v>
      </c>
      <c r="P212" s="180"/>
      <c r="Q212" s="180"/>
      <c r="R212" s="169"/>
      <c r="S212" s="178" t="str">
        <f t="shared" si="22"/>
        <v/>
      </c>
      <c r="T212" s="178" t="str">
        <f t="shared" si="23"/>
        <v/>
      </c>
      <c r="U212" s="189" t="s">
        <v>149</v>
      </c>
    </row>
    <row r="213" ht="28.5" customHeight="1" spans="1:21">
      <c r="A213" s="38">
        <v>209</v>
      </c>
      <c r="B213" s="127"/>
      <c r="C213" s="127"/>
      <c r="D213" s="171"/>
      <c r="E213" s="127"/>
      <c r="F213" s="127"/>
      <c r="G213" s="127"/>
      <c r="H213" s="127"/>
      <c r="I213" s="127"/>
      <c r="J213" s="169"/>
      <c r="K213" s="178">
        <f t="shared" si="20"/>
        <v>0</v>
      </c>
      <c r="L213" s="127"/>
      <c r="M213" s="179"/>
      <c r="N213" s="180"/>
      <c r="O213" s="178">
        <f t="shared" si="21"/>
        <v>0</v>
      </c>
      <c r="P213" s="180"/>
      <c r="Q213" s="180"/>
      <c r="R213" s="169"/>
      <c r="S213" s="178" t="str">
        <f t="shared" si="22"/>
        <v/>
      </c>
      <c r="T213" s="178" t="str">
        <f t="shared" si="23"/>
        <v/>
      </c>
      <c r="U213" s="189" t="s">
        <v>149</v>
      </c>
    </row>
    <row r="214" ht="28.5" customHeight="1" spans="1:21">
      <c r="A214" s="38">
        <v>210</v>
      </c>
      <c r="B214" s="127"/>
      <c r="C214" s="127"/>
      <c r="D214" s="171"/>
      <c r="E214" s="127"/>
      <c r="F214" s="127"/>
      <c r="G214" s="127"/>
      <c r="H214" s="127"/>
      <c r="I214" s="127"/>
      <c r="J214" s="169"/>
      <c r="K214" s="178">
        <f t="shared" si="20"/>
        <v>0</v>
      </c>
      <c r="L214" s="127"/>
      <c r="M214" s="179"/>
      <c r="N214" s="180"/>
      <c r="O214" s="178">
        <f t="shared" si="21"/>
        <v>0</v>
      </c>
      <c r="P214" s="180"/>
      <c r="Q214" s="180"/>
      <c r="R214" s="169"/>
      <c r="S214" s="178" t="str">
        <f t="shared" si="22"/>
        <v/>
      </c>
      <c r="T214" s="178" t="str">
        <f t="shared" si="23"/>
        <v/>
      </c>
      <c r="U214" s="189" t="s">
        <v>149</v>
      </c>
    </row>
    <row r="215" ht="28.5" customHeight="1" spans="1:21">
      <c r="A215" s="38">
        <v>211</v>
      </c>
      <c r="B215" s="127"/>
      <c r="C215" s="127"/>
      <c r="D215" s="171"/>
      <c r="E215" s="127"/>
      <c r="F215" s="127"/>
      <c r="G215" s="127"/>
      <c r="H215" s="127"/>
      <c r="I215" s="127"/>
      <c r="J215" s="169"/>
      <c r="K215" s="178">
        <f t="shared" si="20"/>
        <v>0</v>
      </c>
      <c r="L215" s="127"/>
      <c r="M215" s="179"/>
      <c r="N215" s="180"/>
      <c r="O215" s="178">
        <f t="shared" si="21"/>
        <v>0</v>
      </c>
      <c r="P215" s="180"/>
      <c r="Q215" s="180"/>
      <c r="R215" s="169"/>
      <c r="S215" s="178" t="str">
        <f t="shared" si="22"/>
        <v/>
      </c>
      <c r="T215" s="178" t="str">
        <f t="shared" si="23"/>
        <v/>
      </c>
      <c r="U215" s="189" t="s">
        <v>149</v>
      </c>
    </row>
    <row r="216" ht="28.5" customHeight="1" spans="1:21">
      <c r="A216" s="38">
        <v>212</v>
      </c>
      <c r="B216" s="127"/>
      <c r="C216" s="127"/>
      <c r="D216" s="171"/>
      <c r="E216" s="127"/>
      <c r="F216" s="127"/>
      <c r="G216" s="127"/>
      <c r="H216" s="127"/>
      <c r="I216" s="127"/>
      <c r="J216" s="169"/>
      <c r="K216" s="178">
        <f t="shared" si="20"/>
        <v>0</v>
      </c>
      <c r="L216" s="127"/>
      <c r="M216" s="179"/>
      <c r="N216" s="180"/>
      <c r="O216" s="178">
        <f t="shared" si="21"/>
        <v>0</v>
      </c>
      <c r="P216" s="180"/>
      <c r="Q216" s="180"/>
      <c r="R216" s="169"/>
      <c r="S216" s="178" t="str">
        <f t="shared" si="22"/>
        <v/>
      </c>
      <c r="T216" s="178" t="str">
        <f t="shared" si="23"/>
        <v/>
      </c>
      <c r="U216" s="189" t="s">
        <v>149</v>
      </c>
    </row>
    <row r="217" ht="28.5" customHeight="1" spans="1:21">
      <c r="A217" s="38">
        <v>213</v>
      </c>
      <c r="B217" s="127"/>
      <c r="C217" s="127"/>
      <c r="D217" s="171"/>
      <c r="E217" s="127"/>
      <c r="F217" s="127"/>
      <c r="G217" s="127"/>
      <c r="H217" s="127"/>
      <c r="I217" s="127"/>
      <c r="J217" s="169"/>
      <c r="K217" s="178">
        <f t="shared" si="20"/>
        <v>0</v>
      </c>
      <c r="L217" s="127"/>
      <c r="M217" s="179"/>
      <c r="N217" s="180"/>
      <c r="O217" s="178">
        <f t="shared" si="21"/>
        <v>0</v>
      </c>
      <c r="P217" s="180"/>
      <c r="Q217" s="180"/>
      <c r="R217" s="169"/>
      <c r="S217" s="178" t="str">
        <f t="shared" si="22"/>
        <v/>
      </c>
      <c r="T217" s="178" t="str">
        <f t="shared" si="23"/>
        <v/>
      </c>
      <c r="U217" s="189" t="s">
        <v>149</v>
      </c>
    </row>
    <row r="218" ht="28.5" customHeight="1" spans="1:21">
      <c r="A218" s="38">
        <v>214</v>
      </c>
      <c r="B218" s="127"/>
      <c r="C218" s="127"/>
      <c r="D218" s="171"/>
      <c r="E218" s="127"/>
      <c r="F218" s="127"/>
      <c r="G218" s="127"/>
      <c r="H218" s="127"/>
      <c r="I218" s="127"/>
      <c r="J218" s="169"/>
      <c r="K218" s="178">
        <f t="shared" ref="K218:K249" si="24">H218/60*I218*J218</f>
        <v>0</v>
      </c>
      <c r="L218" s="127"/>
      <c r="M218" s="179"/>
      <c r="N218" s="180"/>
      <c r="O218" s="178">
        <f t="shared" ref="O218:O249" si="25">H218/60*L218*M218*N218</f>
        <v>0</v>
      </c>
      <c r="P218" s="180"/>
      <c r="Q218" s="180"/>
      <c r="R218" s="169"/>
      <c r="S218" s="178" t="str">
        <f t="shared" ref="S218:S249" si="26">IFERROR(Q218*10000*0.9/R218/300/20/60*H218,"")</f>
        <v/>
      </c>
      <c r="T218" s="178" t="str">
        <f t="shared" ref="T218:T249" si="27">IFERROR((K218+O218+S218)/H218*60,"")</f>
        <v/>
      </c>
      <c r="U218" s="189" t="s">
        <v>149</v>
      </c>
    </row>
    <row r="219" ht="28.5" customHeight="1" spans="1:21">
      <c r="A219" s="38">
        <v>215</v>
      </c>
      <c r="B219" s="127"/>
      <c r="C219" s="127"/>
      <c r="D219" s="171"/>
      <c r="E219" s="127"/>
      <c r="F219" s="127"/>
      <c r="G219" s="127"/>
      <c r="H219" s="127"/>
      <c r="I219" s="127"/>
      <c r="J219" s="169"/>
      <c r="K219" s="178">
        <f t="shared" si="24"/>
        <v>0</v>
      </c>
      <c r="L219" s="127"/>
      <c r="M219" s="179"/>
      <c r="N219" s="180"/>
      <c r="O219" s="178">
        <f t="shared" si="25"/>
        <v>0</v>
      </c>
      <c r="P219" s="180"/>
      <c r="Q219" s="180"/>
      <c r="R219" s="169"/>
      <c r="S219" s="178" t="str">
        <f t="shared" si="26"/>
        <v/>
      </c>
      <c r="T219" s="178" t="str">
        <f t="shared" si="27"/>
        <v/>
      </c>
      <c r="U219" s="189" t="s">
        <v>149</v>
      </c>
    </row>
    <row r="220" ht="28.5" customHeight="1" spans="1:21">
      <c r="A220" s="38">
        <v>216</v>
      </c>
      <c r="B220" s="127"/>
      <c r="C220" s="127"/>
      <c r="D220" s="171"/>
      <c r="E220" s="127"/>
      <c r="F220" s="127"/>
      <c r="G220" s="127"/>
      <c r="H220" s="127"/>
      <c r="I220" s="127"/>
      <c r="J220" s="169"/>
      <c r="K220" s="178">
        <f t="shared" si="24"/>
        <v>0</v>
      </c>
      <c r="L220" s="127"/>
      <c r="M220" s="179"/>
      <c r="N220" s="180"/>
      <c r="O220" s="178">
        <f t="shared" si="25"/>
        <v>0</v>
      </c>
      <c r="P220" s="180"/>
      <c r="Q220" s="180"/>
      <c r="R220" s="169"/>
      <c r="S220" s="178" t="str">
        <f t="shared" si="26"/>
        <v/>
      </c>
      <c r="T220" s="178" t="str">
        <f t="shared" si="27"/>
        <v/>
      </c>
      <c r="U220" s="189" t="s">
        <v>149</v>
      </c>
    </row>
    <row r="221" ht="28.5" customHeight="1" spans="1:21">
      <c r="A221" s="38">
        <v>217</v>
      </c>
      <c r="B221" s="127"/>
      <c r="C221" s="127"/>
      <c r="D221" s="171"/>
      <c r="E221" s="127"/>
      <c r="F221" s="127"/>
      <c r="G221" s="127"/>
      <c r="H221" s="127"/>
      <c r="I221" s="127"/>
      <c r="J221" s="169"/>
      <c r="K221" s="178">
        <f t="shared" si="24"/>
        <v>0</v>
      </c>
      <c r="L221" s="127"/>
      <c r="M221" s="179"/>
      <c r="N221" s="180"/>
      <c r="O221" s="178">
        <f t="shared" si="25"/>
        <v>0</v>
      </c>
      <c r="P221" s="180"/>
      <c r="Q221" s="180"/>
      <c r="R221" s="169"/>
      <c r="S221" s="178" t="str">
        <f t="shared" si="26"/>
        <v/>
      </c>
      <c r="T221" s="178" t="str">
        <f t="shared" si="27"/>
        <v/>
      </c>
      <c r="U221" s="189" t="s">
        <v>149</v>
      </c>
    </row>
    <row r="222" ht="28.5" customHeight="1" spans="1:21">
      <c r="A222" s="38">
        <v>218</v>
      </c>
      <c r="B222" s="127"/>
      <c r="C222" s="127"/>
      <c r="D222" s="171"/>
      <c r="E222" s="127"/>
      <c r="F222" s="127"/>
      <c r="G222" s="127"/>
      <c r="H222" s="127"/>
      <c r="I222" s="127"/>
      <c r="J222" s="169"/>
      <c r="K222" s="178">
        <f t="shared" si="24"/>
        <v>0</v>
      </c>
      <c r="L222" s="127"/>
      <c r="M222" s="179"/>
      <c r="N222" s="180"/>
      <c r="O222" s="178">
        <f t="shared" si="25"/>
        <v>0</v>
      </c>
      <c r="P222" s="180"/>
      <c r="Q222" s="180"/>
      <c r="R222" s="169"/>
      <c r="S222" s="178" t="str">
        <f t="shared" si="26"/>
        <v/>
      </c>
      <c r="T222" s="178" t="str">
        <f t="shared" si="27"/>
        <v/>
      </c>
      <c r="U222" s="189" t="s">
        <v>149</v>
      </c>
    </row>
    <row r="223" ht="28.5" customHeight="1" spans="1:21">
      <c r="A223" s="38">
        <v>219</v>
      </c>
      <c r="B223" s="127"/>
      <c r="C223" s="127"/>
      <c r="D223" s="171"/>
      <c r="E223" s="127"/>
      <c r="F223" s="127"/>
      <c r="G223" s="127"/>
      <c r="H223" s="127"/>
      <c r="I223" s="127"/>
      <c r="J223" s="169"/>
      <c r="K223" s="178">
        <f t="shared" si="24"/>
        <v>0</v>
      </c>
      <c r="L223" s="127"/>
      <c r="M223" s="179"/>
      <c r="N223" s="180"/>
      <c r="O223" s="178">
        <f t="shared" si="25"/>
        <v>0</v>
      </c>
      <c r="P223" s="180"/>
      <c r="Q223" s="180"/>
      <c r="R223" s="169"/>
      <c r="S223" s="178" t="str">
        <f t="shared" si="26"/>
        <v/>
      </c>
      <c r="T223" s="178" t="str">
        <f t="shared" si="27"/>
        <v/>
      </c>
      <c r="U223" s="189" t="s">
        <v>149</v>
      </c>
    </row>
    <row r="224" ht="28.5" customHeight="1" spans="1:21">
      <c r="A224" s="38">
        <v>220</v>
      </c>
      <c r="B224" s="127"/>
      <c r="C224" s="127"/>
      <c r="D224" s="171"/>
      <c r="E224" s="127"/>
      <c r="F224" s="127"/>
      <c r="G224" s="127"/>
      <c r="H224" s="127"/>
      <c r="I224" s="127"/>
      <c r="J224" s="169"/>
      <c r="K224" s="178">
        <f t="shared" si="24"/>
        <v>0</v>
      </c>
      <c r="L224" s="127"/>
      <c r="M224" s="179"/>
      <c r="N224" s="180"/>
      <c r="O224" s="178">
        <f t="shared" si="25"/>
        <v>0</v>
      </c>
      <c r="P224" s="180"/>
      <c r="Q224" s="180"/>
      <c r="R224" s="169"/>
      <c r="S224" s="178" t="str">
        <f t="shared" si="26"/>
        <v/>
      </c>
      <c r="T224" s="178" t="str">
        <f t="shared" si="27"/>
        <v/>
      </c>
      <c r="U224" s="189" t="s">
        <v>149</v>
      </c>
    </row>
    <row r="225" ht="28.5" customHeight="1" spans="1:21">
      <c r="A225" s="38">
        <v>221</v>
      </c>
      <c r="B225" s="127"/>
      <c r="C225" s="127"/>
      <c r="D225" s="171"/>
      <c r="E225" s="127"/>
      <c r="F225" s="127"/>
      <c r="G225" s="127"/>
      <c r="H225" s="127"/>
      <c r="I225" s="127"/>
      <c r="J225" s="169"/>
      <c r="K225" s="178">
        <f t="shared" si="24"/>
        <v>0</v>
      </c>
      <c r="L225" s="127"/>
      <c r="M225" s="179"/>
      <c r="N225" s="180"/>
      <c r="O225" s="178">
        <f t="shared" si="25"/>
        <v>0</v>
      </c>
      <c r="P225" s="180"/>
      <c r="Q225" s="180"/>
      <c r="R225" s="169"/>
      <c r="S225" s="178" t="str">
        <f t="shared" si="26"/>
        <v/>
      </c>
      <c r="T225" s="178" t="str">
        <f t="shared" si="27"/>
        <v/>
      </c>
      <c r="U225" s="189" t="s">
        <v>149</v>
      </c>
    </row>
    <row r="226" ht="28.5" customHeight="1" spans="1:21">
      <c r="A226" s="38">
        <v>222</v>
      </c>
      <c r="B226" s="127"/>
      <c r="C226" s="127"/>
      <c r="D226" s="171"/>
      <c r="E226" s="127"/>
      <c r="F226" s="127"/>
      <c r="G226" s="127"/>
      <c r="H226" s="127"/>
      <c r="I226" s="127"/>
      <c r="J226" s="169"/>
      <c r="K226" s="178">
        <f t="shared" si="24"/>
        <v>0</v>
      </c>
      <c r="L226" s="127"/>
      <c r="M226" s="179"/>
      <c r="N226" s="180"/>
      <c r="O226" s="178">
        <f t="shared" si="25"/>
        <v>0</v>
      </c>
      <c r="P226" s="180"/>
      <c r="Q226" s="180"/>
      <c r="R226" s="169"/>
      <c r="S226" s="178" t="str">
        <f t="shared" si="26"/>
        <v/>
      </c>
      <c r="T226" s="178" t="str">
        <f t="shared" si="27"/>
        <v/>
      </c>
      <c r="U226" s="189" t="s">
        <v>149</v>
      </c>
    </row>
    <row r="227" ht="28.5" customHeight="1" spans="1:21">
      <c r="A227" s="38">
        <v>223</v>
      </c>
      <c r="B227" s="127"/>
      <c r="C227" s="127"/>
      <c r="D227" s="171"/>
      <c r="E227" s="127"/>
      <c r="F227" s="127"/>
      <c r="G227" s="127"/>
      <c r="H227" s="127"/>
      <c r="I227" s="127"/>
      <c r="J227" s="169"/>
      <c r="K227" s="178">
        <f t="shared" si="24"/>
        <v>0</v>
      </c>
      <c r="L227" s="127"/>
      <c r="M227" s="179"/>
      <c r="N227" s="180"/>
      <c r="O227" s="178">
        <f t="shared" si="25"/>
        <v>0</v>
      </c>
      <c r="P227" s="180"/>
      <c r="Q227" s="180"/>
      <c r="R227" s="169"/>
      <c r="S227" s="178" t="str">
        <f t="shared" si="26"/>
        <v/>
      </c>
      <c r="T227" s="178" t="str">
        <f t="shared" si="27"/>
        <v/>
      </c>
      <c r="U227" s="189" t="s">
        <v>149</v>
      </c>
    </row>
    <row r="228" ht="28.5" customHeight="1" spans="1:21">
      <c r="A228" s="38">
        <v>224</v>
      </c>
      <c r="B228" s="127"/>
      <c r="C228" s="127"/>
      <c r="D228" s="171"/>
      <c r="E228" s="127"/>
      <c r="F228" s="127"/>
      <c r="G228" s="127"/>
      <c r="H228" s="127"/>
      <c r="I228" s="127"/>
      <c r="J228" s="169"/>
      <c r="K228" s="178">
        <f t="shared" si="24"/>
        <v>0</v>
      </c>
      <c r="L228" s="127"/>
      <c r="M228" s="179"/>
      <c r="N228" s="180"/>
      <c r="O228" s="178">
        <f t="shared" si="25"/>
        <v>0</v>
      </c>
      <c r="P228" s="180"/>
      <c r="Q228" s="180"/>
      <c r="R228" s="169"/>
      <c r="S228" s="178" t="str">
        <f t="shared" si="26"/>
        <v/>
      </c>
      <c r="T228" s="178" t="str">
        <f t="shared" si="27"/>
        <v/>
      </c>
      <c r="U228" s="189" t="s">
        <v>149</v>
      </c>
    </row>
    <row r="229" ht="28.5" customHeight="1" spans="1:21">
      <c r="A229" s="38">
        <v>225</v>
      </c>
      <c r="B229" s="127"/>
      <c r="C229" s="127"/>
      <c r="D229" s="171"/>
      <c r="E229" s="127"/>
      <c r="F229" s="127"/>
      <c r="G229" s="127"/>
      <c r="H229" s="127"/>
      <c r="I229" s="127"/>
      <c r="J229" s="169"/>
      <c r="K229" s="178">
        <f t="shared" si="24"/>
        <v>0</v>
      </c>
      <c r="L229" s="127"/>
      <c r="M229" s="179"/>
      <c r="N229" s="180"/>
      <c r="O229" s="178">
        <f t="shared" si="25"/>
        <v>0</v>
      </c>
      <c r="P229" s="180"/>
      <c r="Q229" s="180"/>
      <c r="R229" s="169"/>
      <c r="S229" s="178" t="str">
        <f t="shared" si="26"/>
        <v/>
      </c>
      <c r="T229" s="178" t="str">
        <f t="shared" si="27"/>
        <v/>
      </c>
      <c r="U229" s="189" t="s">
        <v>149</v>
      </c>
    </row>
    <row r="230" ht="28.5" customHeight="1" spans="1:21">
      <c r="A230" s="38">
        <v>226</v>
      </c>
      <c r="B230" s="127"/>
      <c r="C230" s="127"/>
      <c r="D230" s="171"/>
      <c r="E230" s="127"/>
      <c r="F230" s="127"/>
      <c r="G230" s="127"/>
      <c r="H230" s="127"/>
      <c r="I230" s="127"/>
      <c r="J230" s="169"/>
      <c r="K230" s="178">
        <f t="shared" si="24"/>
        <v>0</v>
      </c>
      <c r="L230" s="127"/>
      <c r="M230" s="179"/>
      <c r="N230" s="180"/>
      <c r="O230" s="178">
        <f t="shared" si="25"/>
        <v>0</v>
      </c>
      <c r="P230" s="180"/>
      <c r="Q230" s="180"/>
      <c r="R230" s="169"/>
      <c r="S230" s="178" t="str">
        <f t="shared" si="26"/>
        <v/>
      </c>
      <c r="T230" s="178" t="str">
        <f t="shared" si="27"/>
        <v/>
      </c>
      <c r="U230" s="189" t="s">
        <v>149</v>
      </c>
    </row>
    <row r="231" ht="28.5" customHeight="1" spans="1:21">
      <c r="A231" s="38">
        <v>227</v>
      </c>
      <c r="B231" s="127"/>
      <c r="C231" s="127"/>
      <c r="D231" s="171"/>
      <c r="E231" s="127"/>
      <c r="F231" s="127"/>
      <c r="G231" s="127"/>
      <c r="H231" s="127"/>
      <c r="I231" s="127"/>
      <c r="J231" s="169"/>
      <c r="K231" s="178">
        <f t="shared" si="24"/>
        <v>0</v>
      </c>
      <c r="L231" s="127"/>
      <c r="M231" s="179"/>
      <c r="N231" s="180"/>
      <c r="O231" s="178">
        <f t="shared" si="25"/>
        <v>0</v>
      </c>
      <c r="P231" s="180"/>
      <c r="Q231" s="180"/>
      <c r="R231" s="169"/>
      <c r="S231" s="178" t="str">
        <f t="shared" si="26"/>
        <v/>
      </c>
      <c r="T231" s="178" t="str">
        <f t="shared" si="27"/>
        <v/>
      </c>
      <c r="U231" s="189" t="s">
        <v>149</v>
      </c>
    </row>
    <row r="232" ht="28.5" customHeight="1" spans="1:21">
      <c r="A232" s="38">
        <v>228</v>
      </c>
      <c r="B232" s="127"/>
      <c r="C232" s="127"/>
      <c r="D232" s="171"/>
      <c r="E232" s="127"/>
      <c r="F232" s="127"/>
      <c r="G232" s="127"/>
      <c r="H232" s="127"/>
      <c r="I232" s="127"/>
      <c r="J232" s="169"/>
      <c r="K232" s="178">
        <f t="shared" si="24"/>
        <v>0</v>
      </c>
      <c r="L232" s="127"/>
      <c r="M232" s="179"/>
      <c r="N232" s="180"/>
      <c r="O232" s="178">
        <f t="shared" si="25"/>
        <v>0</v>
      </c>
      <c r="P232" s="180"/>
      <c r="Q232" s="180"/>
      <c r="R232" s="169"/>
      <c r="S232" s="178" t="str">
        <f t="shared" si="26"/>
        <v/>
      </c>
      <c r="T232" s="178" t="str">
        <f t="shared" si="27"/>
        <v/>
      </c>
      <c r="U232" s="189" t="s">
        <v>149</v>
      </c>
    </row>
    <row r="233" ht="28.5" customHeight="1" spans="1:21">
      <c r="A233" s="38">
        <v>229</v>
      </c>
      <c r="B233" s="127"/>
      <c r="C233" s="127"/>
      <c r="D233" s="171"/>
      <c r="E233" s="127"/>
      <c r="F233" s="127"/>
      <c r="G233" s="127"/>
      <c r="H233" s="127"/>
      <c r="I233" s="127"/>
      <c r="J233" s="169"/>
      <c r="K233" s="178">
        <f t="shared" si="24"/>
        <v>0</v>
      </c>
      <c r="L233" s="127"/>
      <c r="M233" s="179"/>
      <c r="N233" s="180"/>
      <c r="O233" s="178">
        <f t="shared" si="25"/>
        <v>0</v>
      </c>
      <c r="P233" s="180"/>
      <c r="Q233" s="180"/>
      <c r="R233" s="169"/>
      <c r="S233" s="178" t="str">
        <f t="shared" si="26"/>
        <v/>
      </c>
      <c r="T233" s="178" t="str">
        <f t="shared" si="27"/>
        <v/>
      </c>
      <c r="U233" s="189" t="s">
        <v>149</v>
      </c>
    </row>
    <row r="234" ht="28.5" customHeight="1" spans="1:21">
      <c r="A234" s="38">
        <v>230</v>
      </c>
      <c r="B234" s="127"/>
      <c r="C234" s="127"/>
      <c r="D234" s="171"/>
      <c r="E234" s="127"/>
      <c r="F234" s="127"/>
      <c r="G234" s="127"/>
      <c r="H234" s="127"/>
      <c r="I234" s="127"/>
      <c r="J234" s="169"/>
      <c r="K234" s="178">
        <f t="shared" si="24"/>
        <v>0</v>
      </c>
      <c r="L234" s="127"/>
      <c r="M234" s="179"/>
      <c r="N234" s="180"/>
      <c r="O234" s="178">
        <f t="shared" si="25"/>
        <v>0</v>
      </c>
      <c r="P234" s="180"/>
      <c r="Q234" s="180"/>
      <c r="R234" s="169"/>
      <c r="S234" s="178" t="str">
        <f t="shared" si="26"/>
        <v/>
      </c>
      <c r="T234" s="178" t="str">
        <f t="shared" si="27"/>
        <v/>
      </c>
      <c r="U234" s="189" t="s">
        <v>149</v>
      </c>
    </row>
    <row r="235" ht="28.5" customHeight="1" spans="1:21">
      <c r="A235" s="38">
        <v>231</v>
      </c>
      <c r="B235" s="127"/>
      <c r="C235" s="127"/>
      <c r="D235" s="171"/>
      <c r="E235" s="127"/>
      <c r="F235" s="127"/>
      <c r="G235" s="127"/>
      <c r="H235" s="127"/>
      <c r="I235" s="127"/>
      <c r="J235" s="169"/>
      <c r="K235" s="178">
        <f t="shared" si="24"/>
        <v>0</v>
      </c>
      <c r="L235" s="127"/>
      <c r="M235" s="179"/>
      <c r="N235" s="180"/>
      <c r="O235" s="178">
        <f t="shared" si="25"/>
        <v>0</v>
      </c>
      <c r="P235" s="180"/>
      <c r="Q235" s="180"/>
      <c r="R235" s="169"/>
      <c r="S235" s="178" t="str">
        <f t="shared" si="26"/>
        <v/>
      </c>
      <c r="T235" s="178" t="str">
        <f t="shared" si="27"/>
        <v/>
      </c>
      <c r="U235" s="189" t="s">
        <v>149</v>
      </c>
    </row>
    <row r="236" ht="28.5" customHeight="1" spans="1:21">
      <c r="A236" s="38">
        <v>232</v>
      </c>
      <c r="B236" s="127"/>
      <c r="C236" s="127"/>
      <c r="D236" s="171"/>
      <c r="E236" s="127"/>
      <c r="F236" s="127"/>
      <c r="G236" s="127"/>
      <c r="H236" s="127"/>
      <c r="I236" s="127"/>
      <c r="J236" s="169"/>
      <c r="K236" s="178">
        <f t="shared" si="24"/>
        <v>0</v>
      </c>
      <c r="L236" s="127"/>
      <c r="M236" s="179"/>
      <c r="N236" s="180"/>
      <c r="O236" s="178">
        <f t="shared" si="25"/>
        <v>0</v>
      </c>
      <c r="P236" s="180"/>
      <c r="Q236" s="180"/>
      <c r="R236" s="169"/>
      <c r="S236" s="178" t="str">
        <f t="shared" si="26"/>
        <v/>
      </c>
      <c r="T236" s="178" t="str">
        <f t="shared" si="27"/>
        <v/>
      </c>
      <c r="U236" s="189" t="s">
        <v>149</v>
      </c>
    </row>
    <row r="237" ht="28.5" customHeight="1" spans="1:21">
      <c r="A237" s="38">
        <v>233</v>
      </c>
      <c r="B237" s="127"/>
      <c r="C237" s="127"/>
      <c r="D237" s="171"/>
      <c r="E237" s="127"/>
      <c r="F237" s="127"/>
      <c r="G237" s="127"/>
      <c r="H237" s="127"/>
      <c r="I237" s="127"/>
      <c r="J237" s="169"/>
      <c r="K237" s="178">
        <f t="shared" si="24"/>
        <v>0</v>
      </c>
      <c r="L237" s="127"/>
      <c r="M237" s="179"/>
      <c r="N237" s="180"/>
      <c r="O237" s="178">
        <f t="shared" si="25"/>
        <v>0</v>
      </c>
      <c r="P237" s="180"/>
      <c r="Q237" s="180"/>
      <c r="R237" s="169"/>
      <c r="S237" s="178" t="str">
        <f t="shared" si="26"/>
        <v/>
      </c>
      <c r="T237" s="178" t="str">
        <f t="shared" si="27"/>
        <v/>
      </c>
      <c r="U237" s="189" t="s">
        <v>149</v>
      </c>
    </row>
    <row r="238" ht="28.5" customHeight="1" spans="1:21">
      <c r="A238" s="38">
        <v>234</v>
      </c>
      <c r="B238" s="127"/>
      <c r="C238" s="127"/>
      <c r="D238" s="171"/>
      <c r="E238" s="127"/>
      <c r="F238" s="127"/>
      <c r="G238" s="127"/>
      <c r="H238" s="127"/>
      <c r="I238" s="127"/>
      <c r="J238" s="169"/>
      <c r="K238" s="178">
        <f t="shared" si="24"/>
        <v>0</v>
      </c>
      <c r="L238" s="127"/>
      <c r="M238" s="179"/>
      <c r="N238" s="180"/>
      <c r="O238" s="178">
        <f t="shared" si="25"/>
        <v>0</v>
      </c>
      <c r="P238" s="180"/>
      <c r="Q238" s="180"/>
      <c r="R238" s="169"/>
      <c r="S238" s="178" t="str">
        <f t="shared" si="26"/>
        <v/>
      </c>
      <c r="T238" s="178" t="str">
        <f t="shared" si="27"/>
        <v/>
      </c>
      <c r="U238" s="189" t="s">
        <v>149</v>
      </c>
    </row>
    <row r="239" ht="28.5" customHeight="1" spans="1:21">
      <c r="A239" s="38">
        <v>235</v>
      </c>
      <c r="B239" s="127"/>
      <c r="C239" s="127"/>
      <c r="D239" s="171"/>
      <c r="E239" s="127"/>
      <c r="F239" s="127"/>
      <c r="G239" s="127"/>
      <c r="H239" s="127"/>
      <c r="I239" s="127"/>
      <c r="J239" s="169"/>
      <c r="K239" s="178">
        <f t="shared" si="24"/>
        <v>0</v>
      </c>
      <c r="L239" s="127"/>
      <c r="M239" s="179"/>
      <c r="N239" s="180"/>
      <c r="O239" s="178">
        <f t="shared" si="25"/>
        <v>0</v>
      </c>
      <c r="P239" s="180"/>
      <c r="Q239" s="180"/>
      <c r="R239" s="169"/>
      <c r="S239" s="178" t="str">
        <f t="shared" si="26"/>
        <v/>
      </c>
      <c r="T239" s="178" t="str">
        <f t="shared" si="27"/>
        <v/>
      </c>
      <c r="U239" s="189" t="s">
        <v>149</v>
      </c>
    </row>
    <row r="240" ht="28.5" customHeight="1" spans="1:21">
      <c r="A240" s="38">
        <v>236</v>
      </c>
      <c r="B240" s="127"/>
      <c r="C240" s="127"/>
      <c r="D240" s="171"/>
      <c r="E240" s="127"/>
      <c r="F240" s="127"/>
      <c r="G240" s="127"/>
      <c r="H240" s="127"/>
      <c r="I240" s="127"/>
      <c r="J240" s="169"/>
      <c r="K240" s="178">
        <f t="shared" si="24"/>
        <v>0</v>
      </c>
      <c r="L240" s="127"/>
      <c r="M240" s="179"/>
      <c r="N240" s="180"/>
      <c r="O240" s="178">
        <f t="shared" si="25"/>
        <v>0</v>
      </c>
      <c r="P240" s="180"/>
      <c r="Q240" s="180"/>
      <c r="R240" s="169"/>
      <c r="S240" s="178" t="str">
        <f t="shared" si="26"/>
        <v/>
      </c>
      <c r="T240" s="178" t="str">
        <f t="shared" si="27"/>
        <v/>
      </c>
      <c r="U240" s="189" t="s">
        <v>149</v>
      </c>
    </row>
    <row r="241" ht="28.5" customHeight="1" spans="1:21">
      <c r="A241" s="38">
        <v>237</v>
      </c>
      <c r="B241" s="127"/>
      <c r="C241" s="127"/>
      <c r="D241" s="171"/>
      <c r="E241" s="127"/>
      <c r="F241" s="127"/>
      <c r="G241" s="127"/>
      <c r="H241" s="127"/>
      <c r="I241" s="127"/>
      <c r="J241" s="169"/>
      <c r="K241" s="178">
        <f t="shared" si="24"/>
        <v>0</v>
      </c>
      <c r="L241" s="127"/>
      <c r="M241" s="179"/>
      <c r="N241" s="180"/>
      <c r="O241" s="178">
        <f t="shared" si="25"/>
        <v>0</v>
      </c>
      <c r="P241" s="180"/>
      <c r="Q241" s="180"/>
      <c r="R241" s="169"/>
      <c r="S241" s="178" t="str">
        <f t="shared" si="26"/>
        <v/>
      </c>
      <c r="T241" s="178" t="str">
        <f t="shared" si="27"/>
        <v/>
      </c>
      <c r="U241" s="189" t="s">
        <v>149</v>
      </c>
    </row>
    <row r="242" ht="28.5" customHeight="1" spans="1:21">
      <c r="A242" s="38">
        <v>238</v>
      </c>
      <c r="B242" s="127"/>
      <c r="C242" s="127"/>
      <c r="D242" s="171"/>
      <c r="E242" s="127"/>
      <c r="F242" s="127"/>
      <c r="G242" s="127"/>
      <c r="H242" s="127"/>
      <c r="I242" s="127"/>
      <c r="J242" s="169"/>
      <c r="K242" s="178">
        <f t="shared" si="24"/>
        <v>0</v>
      </c>
      <c r="L242" s="127"/>
      <c r="M242" s="179"/>
      <c r="N242" s="180"/>
      <c r="O242" s="178">
        <f t="shared" si="25"/>
        <v>0</v>
      </c>
      <c r="P242" s="180"/>
      <c r="Q242" s="180"/>
      <c r="R242" s="169"/>
      <c r="S242" s="178" t="str">
        <f t="shared" si="26"/>
        <v/>
      </c>
      <c r="T242" s="178" t="str">
        <f t="shared" si="27"/>
        <v/>
      </c>
      <c r="U242" s="189" t="s">
        <v>149</v>
      </c>
    </row>
    <row r="243" ht="28.5" customHeight="1" spans="1:21">
      <c r="A243" s="38">
        <v>239</v>
      </c>
      <c r="B243" s="127"/>
      <c r="C243" s="127"/>
      <c r="D243" s="171"/>
      <c r="E243" s="127"/>
      <c r="F243" s="127"/>
      <c r="G243" s="127"/>
      <c r="H243" s="127"/>
      <c r="I243" s="127"/>
      <c r="J243" s="169"/>
      <c r="K243" s="178">
        <f t="shared" si="24"/>
        <v>0</v>
      </c>
      <c r="L243" s="127"/>
      <c r="M243" s="179"/>
      <c r="N243" s="180"/>
      <c r="O243" s="178">
        <f t="shared" si="25"/>
        <v>0</v>
      </c>
      <c r="P243" s="180"/>
      <c r="Q243" s="180"/>
      <c r="R243" s="169"/>
      <c r="S243" s="178" t="str">
        <f t="shared" si="26"/>
        <v/>
      </c>
      <c r="T243" s="178" t="str">
        <f t="shared" si="27"/>
        <v/>
      </c>
      <c r="U243" s="189" t="s">
        <v>149</v>
      </c>
    </row>
    <row r="244" ht="28.5" customHeight="1" spans="1:21">
      <c r="A244" s="38">
        <v>240</v>
      </c>
      <c r="B244" s="127"/>
      <c r="C244" s="127"/>
      <c r="D244" s="171"/>
      <c r="E244" s="127"/>
      <c r="F244" s="127"/>
      <c r="G244" s="127"/>
      <c r="H244" s="127"/>
      <c r="I244" s="127"/>
      <c r="J244" s="169"/>
      <c r="K244" s="178">
        <f t="shared" si="24"/>
        <v>0</v>
      </c>
      <c r="L244" s="127"/>
      <c r="M244" s="179"/>
      <c r="N244" s="180"/>
      <c r="O244" s="178">
        <f t="shared" si="25"/>
        <v>0</v>
      </c>
      <c r="P244" s="180"/>
      <c r="Q244" s="180"/>
      <c r="R244" s="169"/>
      <c r="S244" s="178" t="str">
        <f t="shared" si="26"/>
        <v/>
      </c>
      <c r="T244" s="178" t="str">
        <f t="shared" si="27"/>
        <v/>
      </c>
      <c r="U244" s="189" t="s">
        <v>149</v>
      </c>
    </row>
    <row r="245" ht="28.5" customHeight="1" spans="1:21">
      <c r="A245" s="38">
        <v>241</v>
      </c>
      <c r="B245" s="127"/>
      <c r="C245" s="127"/>
      <c r="D245" s="171"/>
      <c r="E245" s="127"/>
      <c r="F245" s="127"/>
      <c r="G245" s="127"/>
      <c r="H245" s="127"/>
      <c r="I245" s="127"/>
      <c r="J245" s="169"/>
      <c r="K245" s="178">
        <f t="shared" si="24"/>
        <v>0</v>
      </c>
      <c r="L245" s="127"/>
      <c r="M245" s="179"/>
      <c r="N245" s="180"/>
      <c r="O245" s="178">
        <f t="shared" si="25"/>
        <v>0</v>
      </c>
      <c r="P245" s="180"/>
      <c r="Q245" s="180"/>
      <c r="R245" s="169"/>
      <c r="S245" s="178" t="str">
        <f t="shared" si="26"/>
        <v/>
      </c>
      <c r="T245" s="178" t="str">
        <f t="shared" si="27"/>
        <v/>
      </c>
      <c r="U245" s="189" t="s">
        <v>149</v>
      </c>
    </row>
    <row r="246" ht="28.5" customHeight="1" spans="1:21">
      <c r="A246" s="38">
        <v>242</v>
      </c>
      <c r="B246" s="127"/>
      <c r="C246" s="127"/>
      <c r="D246" s="171"/>
      <c r="E246" s="127"/>
      <c r="F246" s="127"/>
      <c r="G246" s="127"/>
      <c r="H246" s="127"/>
      <c r="I246" s="127"/>
      <c r="J246" s="169"/>
      <c r="K246" s="178">
        <f t="shared" si="24"/>
        <v>0</v>
      </c>
      <c r="L246" s="127"/>
      <c r="M246" s="179"/>
      <c r="N246" s="180"/>
      <c r="O246" s="178">
        <f t="shared" si="25"/>
        <v>0</v>
      </c>
      <c r="P246" s="180"/>
      <c r="Q246" s="180"/>
      <c r="R246" s="169"/>
      <c r="S246" s="178" t="str">
        <f t="shared" si="26"/>
        <v/>
      </c>
      <c r="T246" s="178" t="str">
        <f t="shared" si="27"/>
        <v/>
      </c>
      <c r="U246" s="189" t="s">
        <v>149</v>
      </c>
    </row>
    <row r="247" ht="28.5" customHeight="1" spans="1:21">
      <c r="A247" s="38">
        <v>243</v>
      </c>
      <c r="B247" s="127"/>
      <c r="C247" s="127"/>
      <c r="D247" s="171"/>
      <c r="E247" s="127"/>
      <c r="F247" s="127"/>
      <c r="G247" s="127"/>
      <c r="H247" s="127"/>
      <c r="I247" s="127"/>
      <c r="J247" s="169"/>
      <c r="K247" s="178">
        <f t="shared" si="24"/>
        <v>0</v>
      </c>
      <c r="L247" s="127"/>
      <c r="M247" s="179"/>
      <c r="N247" s="180"/>
      <c r="O247" s="178">
        <f t="shared" si="25"/>
        <v>0</v>
      </c>
      <c r="P247" s="180"/>
      <c r="Q247" s="180"/>
      <c r="R247" s="169"/>
      <c r="S247" s="178" t="str">
        <f t="shared" si="26"/>
        <v/>
      </c>
      <c r="T247" s="178" t="str">
        <f t="shared" si="27"/>
        <v/>
      </c>
      <c r="U247" s="189" t="s">
        <v>149</v>
      </c>
    </row>
    <row r="248" ht="28.5" customHeight="1" spans="1:21">
      <c r="A248" s="38">
        <v>244</v>
      </c>
      <c r="B248" s="127"/>
      <c r="C248" s="127"/>
      <c r="D248" s="171"/>
      <c r="E248" s="127"/>
      <c r="F248" s="127"/>
      <c r="G248" s="127"/>
      <c r="H248" s="127"/>
      <c r="I248" s="127"/>
      <c r="J248" s="169"/>
      <c r="K248" s="178">
        <f t="shared" si="24"/>
        <v>0</v>
      </c>
      <c r="L248" s="127"/>
      <c r="M248" s="179"/>
      <c r="N248" s="180"/>
      <c r="O248" s="178">
        <f t="shared" si="25"/>
        <v>0</v>
      </c>
      <c r="P248" s="180"/>
      <c r="Q248" s="180"/>
      <c r="R248" s="169"/>
      <c r="S248" s="178" t="str">
        <f t="shared" si="26"/>
        <v/>
      </c>
      <c r="T248" s="178" t="str">
        <f t="shared" si="27"/>
        <v/>
      </c>
      <c r="U248" s="189" t="s">
        <v>149</v>
      </c>
    </row>
    <row r="249" ht="28.5" customHeight="1" spans="1:21">
      <c r="A249" s="38">
        <v>245</v>
      </c>
      <c r="B249" s="127"/>
      <c r="C249" s="127"/>
      <c r="D249" s="171"/>
      <c r="E249" s="127"/>
      <c r="F249" s="127"/>
      <c r="G249" s="127"/>
      <c r="H249" s="127"/>
      <c r="I249" s="127"/>
      <c r="J249" s="169"/>
      <c r="K249" s="178">
        <f t="shared" si="24"/>
        <v>0</v>
      </c>
      <c r="L249" s="127"/>
      <c r="M249" s="179"/>
      <c r="N249" s="180"/>
      <c r="O249" s="178">
        <f t="shared" si="25"/>
        <v>0</v>
      </c>
      <c r="P249" s="180"/>
      <c r="Q249" s="180"/>
      <c r="R249" s="169"/>
      <c r="S249" s="178" t="str">
        <f t="shared" si="26"/>
        <v/>
      </c>
      <c r="T249" s="178" t="str">
        <f t="shared" si="27"/>
        <v/>
      </c>
      <c r="U249" s="189" t="s">
        <v>149</v>
      </c>
    </row>
    <row r="250" ht="28.5" customHeight="1" spans="1:21">
      <c r="A250" s="38">
        <v>246</v>
      </c>
      <c r="B250" s="127"/>
      <c r="C250" s="127"/>
      <c r="D250" s="171"/>
      <c r="E250" s="127"/>
      <c r="F250" s="127"/>
      <c r="G250" s="127"/>
      <c r="H250" s="127"/>
      <c r="I250" s="127"/>
      <c r="J250" s="169"/>
      <c r="K250" s="178">
        <f t="shared" ref="K250:K281" si="28">H250/60*I250*J250</f>
        <v>0</v>
      </c>
      <c r="L250" s="127"/>
      <c r="M250" s="179"/>
      <c r="N250" s="180"/>
      <c r="O250" s="178">
        <f t="shared" ref="O250:O281" si="29">H250/60*L250*M250*N250</f>
        <v>0</v>
      </c>
      <c r="P250" s="180"/>
      <c r="Q250" s="180"/>
      <c r="R250" s="169"/>
      <c r="S250" s="178" t="str">
        <f t="shared" ref="S250:S281" si="30">IFERROR(Q250*10000*0.9/R250/300/20/60*H250,"")</f>
        <v/>
      </c>
      <c r="T250" s="178" t="str">
        <f t="shared" ref="T250:T281" si="31">IFERROR((K250+O250+S250)/H250*60,"")</f>
        <v/>
      </c>
      <c r="U250" s="189" t="s">
        <v>149</v>
      </c>
    </row>
    <row r="251" ht="28.5" customHeight="1" spans="1:21">
      <c r="A251" s="38">
        <v>247</v>
      </c>
      <c r="B251" s="127"/>
      <c r="C251" s="127"/>
      <c r="D251" s="171"/>
      <c r="E251" s="127"/>
      <c r="F251" s="127"/>
      <c r="G251" s="127"/>
      <c r="H251" s="127"/>
      <c r="I251" s="127"/>
      <c r="J251" s="169"/>
      <c r="K251" s="178">
        <f t="shared" si="28"/>
        <v>0</v>
      </c>
      <c r="L251" s="127"/>
      <c r="M251" s="179"/>
      <c r="N251" s="180"/>
      <c r="O251" s="178">
        <f t="shared" si="29"/>
        <v>0</v>
      </c>
      <c r="P251" s="180"/>
      <c r="Q251" s="180"/>
      <c r="R251" s="169"/>
      <c r="S251" s="178" t="str">
        <f t="shared" si="30"/>
        <v/>
      </c>
      <c r="T251" s="178" t="str">
        <f t="shared" si="31"/>
        <v/>
      </c>
      <c r="U251" s="189" t="s">
        <v>149</v>
      </c>
    </row>
    <row r="252" ht="28.5" customHeight="1" spans="1:21">
      <c r="A252" s="38">
        <v>248</v>
      </c>
      <c r="B252" s="127"/>
      <c r="C252" s="127"/>
      <c r="D252" s="171"/>
      <c r="E252" s="127"/>
      <c r="F252" s="127"/>
      <c r="G252" s="127"/>
      <c r="H252" s="127"/>
      <c r="I252" s="127"/>
      <c r="J252" s="169"/>
      <c r="K252" s="178">
        <f t="shared" si="28"/>
        <v>0</v>
      </c>
      <c r="L252" s="127"/>
      <c r="M252" s="179"/>
      <c r="N252" s="180"/>
      <c r="O252" s="178">
        <f t="shared" si="29"/>
        <v>0</v>
      </c>
      <c r="P252" s="180"/>
      <c r="Q252" s="180"/>
      <c r="R252" s="169"/>
      <c r="S252" s="178" t="str">
        <f t="shared" si="30"/>
        <v/>
      </c>
      <c r="T252" s="178" t="str">
        <f t="shared" si="31"/>
        <v/>
      </c>
      <c r="U252" s="189" t="s">
        <v>149</v>
      </c>
    </row>
    <row r="253" ht="28.5" customHeight="1" spans="1:21">
      <c r="A253" s="38">
        <v>249</v>
      </c>
      <c r="B253" s="127"/>
      <c r="C253" s="127"/>
      <c r="D253" s="171"/>
      <c r="E253" s="127"/>
      <c r="F253" s="127"/>
      <c r="G253" s="127"/>
      <c r="H253" s="127"/>
      <c r="I253" s="127"/>
      <c r="J253" s="169"/>
      <c r="K253" s="178">
        <f t="shared" si="28"/>
        <v>0</v>
      </c>
      <c r="L253" s="127"/>
      <c r="M253" s="179"/>
      <c r="N253" s="180"/>
      <c r="O253" s="178">
        <f t="shared" si="29"/>
        <v>0</v>
      </c>
      <c r="P253" s="180"/>
      <c r="Q253" s="180"/>
      <c r="R253" s="169"/>
      <c r="S253" s="178" t="str">
        <f t="shared" si="30"/>
        <v/>
      </c>
      <c r="T253" s="178" t="str">
        <f t="shared" si="31"/>
        <v/>
      </c>
      <c r="U253" s="189" t="s">
        <v>149</v>
      </c>
    </row>
    <row r="254" ht="28.5" customHeight="1" spans="1:21">
      <c r="A254" s="38">
        <v>250</v>
      </c>
      <c r="B254" s="127"/>
      <c r="C254" s="127"/>
      <c r="D254" s="171"/>
      <c r="E254" s="127"/>
      <c r="F254" s="127"/>
      <c r="G254" s="127"/>
      <c r="H254" s="127"/>
      <c r="I254" s="127"/>
      <c r="J254" s="169"/>
      <c r="K254" s="178">
        <f t="shared" si="28"/>
        <v>0</v>
      </c>
      <c r="L254" s="127"/>
      <c r="M254" s="179"/>
      <c r="N254" s="180"/>
      <c r="O254" s="178">
        <f t="shared" si="29"/>
        <v>0</v>
      </c>
      <c r="P254" s="180"/>
      <c r="Q254" s="180"/>
      <c r="R254" s="169"/>
      <c r="S254" s="178" t="str">
        <f t="shared" si="30"/>
        <v/>
      </c>
      <c r="T254" s="178" t="str">
        <f t="shared" si="31"/>
        <v/>
      </c>
      <c r="U254" s="189" t="s">
        <v>149</v>
      </c>
    </row>
    <row r="255" ht="28.5" customHeight="1" spans="1:21">
      <c r="A255" s="38">
        <v>251</v>
      </c>
      <c r="B255" s="127"/>
      <c r="C255" s="127"/>
      <c r="D255" s="171"/>
      <c r="E255" s="127"/>
      <c r="F255" s="127"/>
      <c r="G255" s="127"/>
      <c r="H255" s="127"/>
      <c r="I255" s="127"/>
      <c r="J255" s="169"/>
      <c r="K255" s="178">
        <f t="shared" si="28"/>
        <v>0</v>
      </c>
      <c r="L255" s="127"/>
      <c r="M255" s="179"/>
      <c r="N255" s="180"/>
      <c r="O255" s="178">
        <f t="shared" si="29"/>
        <v>0</v>
      </c>
      <c r="P255" s="180"/>
      <c r="Q255" s="180"/>
      <c r="R255" s="169"/>
      <c r="S255" s="178" t="str">
        <f t="shared" si="30"/>
        <v/>
      </c>
      <c r="T255" s="178" t="str">
        <f t="shared" si="31"/>
        <v/>
      </c>
      <c r="U255" s="189" t="s">
        <v>149</v>
      </c>
    </row>
    <row r="256" ht="28.5" customHeight="1" spans="1:21">
      <c r="A256" s="38">
        <v>252</v>
      </c>
      <c r="B256" s="127"/>
      <c r="C256" s="127"/>
      <c r="D256" s="171"/>
      <c r="E256" s="127"/>
      <c r="F256" s="127"/>
      <c r="G256" s="127"/>
      <c r="H256" s="127"/>
      <c r="I256" s="127"/>
      <c r="J256" s="169"/>
      <c r="K256" s="178">
        <f t="shared" si="28"/>
        <v>0</v>
      </c>
      <c r="L256" s="127"/>
      <c r="M256" s="179"/>
      <c r="N256" s="180"/>
      <c r="O256" s="178">
        <f t="shared" si="29"/>
        <v>0</v>
      </c>
      <c r="P256" s="180"/>
      <c r="Q256" s="180"/>
      <c r="R256" s="169"/>
      <c r="S256" s="178" t="str">
        <f t="shared" si="30"/>
        <v/>
      </c>
      <c r="T256" s="178" t="str">
        <f t="shared" si="31"/>
        <v/>
      </c>
      <c r="U256" s="189" t="s">
        <v>149</v>
      </c>
    </row>
    <row r="257" ht="28.5" customHeight="1" spans="1:21">
      <c r="A257" s="38">
        <v>253</v>
      </c>
      <c r="B257" s="127"/>
      <c r="C257" s="127"/>
      <c r="D257" s="171"/>
      <c r="E257" s="127"/>
      <c r="F257" s="127"/>
      <c r="G257" s="127"/>
      <c r="H257" s="127"/>
      <c r="I257" s="127"/>
      <c r="J257" s="169"/>
      <c r="K257" s="178">
        <f t="shared" si="28"/>
        <v>0</v>
      </c>
      <c r="L257" s="127"/>
      <c r="M257" s="179"/>
      <c r="N257" s="180"/>
      <c r="O257" s="178">
        <f t="shared" si="29"/>
        <v>0</v>
      </c>
      <c r="P257" s="180"/>
      <c r="Q257" s="180"/>
      <c r="R257" s="169"/>
      <c r="S257" s="178" t="str">
        <f t="shared" si="30"/>
        <v/>
      </c>
      <c r="T257" s="178" t="str">
        <f t="shared" si="31"/>
        <v/>
      </c>
      <c r="U257" s="189" t="s">
        <v>149</v>
      </c>
    </row>
    <row r="258" ht="28.5" customHeight="1" spans="1:21">
      <c r="A258" s="38">
        <v>254</v>
      </c>
      <c r="B258" s="127"/>
      <c r="C258" s="127"/>
      <c r="D258" s="171"/>
      <c r="E258" s="127"/>
      <c r="F258" s="127"/>
      <c r="G258" s="127"/>
      <c r="H258" s="127"/>
      <c r="I258" s="127"/>
      <c r="J258" s="169"/>
      <c r="K258" s="178">
        <f t="shared" si="28"/>
        <v>0</v>
      </c>
      <c r="L258" s="127"/>
      <c r="M258" s="179"/>
      <c r="N258" s="180"/>
      <c r="O258" s="178">
        <f t="shared" si="29"/>
        <v>0</v>
      </c>
      <c r="P258" s="180"/>
      <c r="Q258" s="180"/>
      <c r="R258" s="169"/>
      <c r="S258" s="178" t="str">
        <f t="shared" si="30"/>
        <v/>
      </c>
      <c r="T258" s="178" t="str">
        <f t="shared" si="31"/>
        <v/>
      </c>
      <c r="U258" s="189" t="s">
        <v>149</v>
      </c>
    </row>
    <row r="259" ht="28.5" customHeight="1" spans="1:21">
      <c r="A259" s="38">
        <v>255</v>
      </c>
      <c r="B259" s="127"/>
      <c r="C259" s="127"/>
      <c r="D259" s="171"/>
      <c r="E259" s="127"/>
      <c r="F259" s="127"/>
      <c r="G259" s="127"/>
      <c r="H259" s="127"/>
      <c r="I259" s="127"/>
      <c r="J259" s="169"/>
      <c r="K259" s="178">
        <f t="shared" si="28"/>
        <v>0</v>
      </c>
      <c r="L259" s="127"/>
      <c r="M259" s="179"/>
      <c r="N259" s="180"/>
      <c r="O259" s="178">
        <f t="shared" si="29"/>
        <v>0</v>
      </c>
      <c r="P259" s="180"/>
      <c r="Q259" s="180"/>
      <c r="R259" s="169"/>
      <c r="S259" s="178" t="str">
        <f t="shared" si="30"/>
        <v/>
      </c>
      <c r="T259" s="178" t="str">
        <f t="shared" si="31"/>
        <v/>
      </c>
      <c r="U259" s="189" t="s">
        <v>149</v>
      </c>
    </row>
    <row r="260" ht="28.5" customHeight="1" spans="1:21">
      <c r="A260" s="38">
        <v>256</v>
      </c>
      <c r="B260" s="127"/>
      <c r="C260" s="127"/>
      <c r="D260" s="171"/>
      <c r="E260" s="127"/>
      <c r="F260" s="127"/>
      <c r="G260" s="127"/>
      <c r="H260" s="127"/>
      <c r="I260" s="127"/>
      <c r="J260" s="169"/>
      <c r="K260" s="178">
        <f t="shared" si="28"/>
        <v>0</v>
      </c>
      <c r="L260" s="127"/>
      <c r="M260" s="179"/>
      <c r="N260" s="180"/>
      <c r="O260" s="178">
        <f t="shared" si="29"/>
        <v>0</v>
      </c>
      <c r="P260" s="180"/>
      <c r="Q260" s="180"/>
      <c r="R260" s="169"/>
      <c r="S260" s="178" t="str">
        <f t="shared" si="30"/>
        <v/>
      </c>
      <c r="T260" s="178" t="str">
        <f t="shared" si="31"/>
        <v/>
      </c>
      <c r="U260" s="189" t="s">
        <v>149</v>
      </c>
    </row>
    <row r="261" ht="28.5" customHeight="1" spans="1:21">
      <c r="A261" s="38">
        <v>257</v>
      </c>
      <c r="B261" s="127"/>
      <c r="C261" s="127"/>
      <c r="D261" s="171"/>
      <c r="E261" s="127"/>
      <c r="F261" s="127"/>
      <c r="G261" s="127"/>
      <c r="H261" s="127"/>
      <c r="I261" s="127"/>
      <c r="J261" s="169"/>
      <c r="K261" s="178">
        <f t="shared" si="28"/>
        <v>0</v>
      </c>
      <c r="L261" s="127"/>
      <c r="M261" s="179"/>
      <c r="N261" s="180"/>
      <c r="O261" s="178">
        <f t="shared" si="29"/>
        <v>0</v>
      </c>
      <c r="P261" s="180"/>
      <c r="Q261" s="180"/>
      <c r="R261" s="169"/>
      <c r="S261" s="178" t="str">
        <f t="shared" si="30"/>
        <v/>
      </c>
      <c r="T261" s="178" t="str">
        <f t="shared" si="31"/>
        <v/>
      </c>
      <c r="U261" s="189" t="s">
        <v>149</v>
      </c>
    </row>
    <row r="262" ht="28.5" customHeight="1" spans="1:21">
      <c r="A262" s="38">
        <v>258</v>
      </c>
      <c r="B262" s="127"/>
      <c r="C262" s="127"/>
      <c r="D262" s="171"/>
      <c r="E262" s="127"/>
      <c r="F262" s="127"/>
      <c r="G262" s="127"/>
      <c r="H262" s="127"/>
      <c r="I262" s="127"/>
      <c r="J262" s="169"/>
      <c r="K262" s="178">
        <f t="shared" si="28"/>
        <v>0</v>
      </c>
      <c r="L262" s="127"/>
      <c r="M262" s="179"/>
      <c r="N262" s="180"/>
      <c r="O262" s="178">
        <f t="shared" si="29"/>
        <v>0</v>
      </c>
      <c r="P262" s="180"/>
      <c r="Q262" s="180"/>
      <c r="R262" s="169"/>
      <c r="S262" s="178" t="str">
        <f t="shared" si="30"/>
        <v/>
      </c>
      <c r="T262" s="178" t="str">
        <f t="shared" si="31"/>
        <v/>
      </c>
      <c r="U262" s="189" t="s">
        <v>149</v>
      </c>
    </row>
    <row r="263" ht="28.5" customHeight="1" spans="1:21">
      <c r="A263" s="38">
        <v>259</v>
      </c>
      <c r="B263" s="127"/>
      <c r="C263" s="127"/>
      <c r="D263" s="171"/>
      <c r="E263" s="127"/>
      <c r="F263" s="127"/>
      <c r="G263" s="127"/>
      <c r="H263" s="127"/>
      <c r="I263" s="127"/>
      <c r="J263" s="169"/>
      <c r="K263" s="178">
        <f t="shared" si="28"/>
        <v>0</v>
      </c>
      <c r="L263" s="127"/>
      <c r="M263" s="179"/>
      <c r="N263" s="180"/>
      <c r="O263" s="178">
        <f t="shared" si="29"/>
        <v>0</v>
      </c>
      <c r="P263" s="180"/>
      <c r="Q263" s="180"/>
      <c r="R263" s="169"/>
      <c r="S263" s="178" t="str">
        <f t="shared" si="30"/>
        <v/>
      </c>
      <c r="T263" s="178" t="str">
        <f t="shared" si="31"/>
        <v/>
      </c>
      <c r="U263" s="189" t="s">
        <v>149</v>
      </c>
    </row>
    <row r="264" ht="28.5" customHeight="1" spans="1:21">
      <c r="A264" s="38">
        <v>260</v>
      </c>
      <c r="B264" s="127"/>
      <c r="C264" s="127"/>
      <c r="D264" s="171"/>
      <c r="E264" s="127"/>
      <c r="F264" s="127"/>
      <c r="G264" s="127"/>
      <c r="H264" s="127"/>
      <c r="I264" s="127"/>
      <c r="J264" s="169"/>
      <c r="K264" s="178">
        <f t="shared" si="28"/>
        <v>0</v>
      </c>
      <c r="L264" s="127"/>
      <c r="M264" s="179"/>
      <c r="N264" s="180"/>
      <c r="O264" s="178">
        <f t="shared" si="29"/>
        <v>0</v>
      </c>
      <c r="P264" s="180"/>
      <c r="Q264" s="180"/>
      <c r="R264" s="169"/>
      <c r="S264" s="178" t="str">
        <f t="shared" si="30"/>
        <v/>
      </c>
      <c r="T264" s="178" t="str">
        <f t="shared" si="31"/>
        <v/>
      </c>
      <c r="U264" s="189" t="s">
        <v>149</v>
      </c>
    </row>
    <row r="265" ht="28.5" customHeight="1" spans="1:21">
      <c r="A265" s="38">
        <v>261</v>
      </c>
      <c r="B265" s="127"/>
      <c r="C265" s="127"/>
      <c r="D265" s="171"/>
      <c r="E265" s="127"/>
      <c r="F265" s="127"/>
      <c r="G265" s="127"/>
      <c r="H265" s="127"/>
      <c r="I265" s="127"/>
      <c r="J265" s="169"/>
      <c r="K265" s="178">
        <f t="shared" si="28"/>
        <v>0</v>
      </c>
      <c r="L265" s="127"/>
      <c r="M265" s="179"/>
      <c r="N265" s="180"/>
      <c r="O265" s="178">
        <f t="shared" si="29"/>
        <v>0</v>
      </c>
      <c r="P265" s="180"/>
      <c r="Q265" s="180"/>
      <c r="R265" s="169"/>
      <c r="S265" s="178" t="str">
        <f t="shared" si="30"/>
        <v/>
      </c>
      <c r="T265" s="178" t="str">
        <f t="shared" si="31"/>
        <v/>
      </c>
      <c r="U265" s="189" t="s">
        <v>149</v>
      </c>
    </row>
    <row r="266" ht="28.5" customHeight="1" spans="1:21">
      <c r="A266" s="38">
        <v>262</v>
      </c>
      <c r="B266" s="127"/>
      <c r="C266" s="127"/>
      <c r="D266" s="171"/>
      <c r="E266" s="127"/>
      <c r="F266" s="127"/>
      <c r="G266" s="127"/>
      <c r="H266" s="127"/>
      <c r="I266" s="127"/>
      <c r="J266" s="169"/>
      <c r="K266" s="178">
        <f t="shared" si="28"/>
        <v>0</v>
      </c>
      <c r="L266" s="127"/>
      <c r="M266" s="179"/>
      <c r="N266" s="180"/>
      <c r="O266" s="178">
        <f t="shared" si="29"/>
        <v>0</v>
      </c>
      <c r="P266" s="180"/>
      <c r="Q266" s="180"/>
      <c r="R266" s="169"/>
      <c r="S266" s="178" t="str">
        <f t="shared" si="30"/>
        <v/>
      </c>
      <c r="T266" s="178" t="str">
        <f t="shared" si="31"/>
        <v/>
      </c>
      <c r="U266" s="189" t="s">
        <v>149</v>
      </c>
    </row>
    <row r="267" ht="28.5" customHeight="1" spans="1:21">
      <c r="A267" s="38">
        <v>263</v>
      </c>
      <c r="B267" s="127"/>
      <c r="C267" s="127"/>
      <c r="D267" s="171"/>
      <c r="E267" s="127"/>
      <c r="F267" s="127"/>
      <c r="G267" s="127"/>
      <c r="H267" s="127"/>
      <c r="I267" s="127"/>
      <c r="J267" s="169"/>
      <c r="K267" s="178">
        <f t="shared" si="28"/>
        <v>0</v>
      </c>
      <c r="L267" s="127"/>
      <c r="M267" s="179"/>
      <c r="N267" s="180"/>
      <c r="O267" s="178">
        <f t="shared" si="29"/>
        <v>0</v>
      </c>
      <c r="P267" s="180"/>
      <c r="Q267" s="180"/>
      <c r="R267" s="169"/>
      <c r="S267" s="178" t="str">
        <f t="shared" si="30"/>
        <v/>
      </c>
      <c r="T267" s="178" t="str">
        <f t="shared" si="31"/>
        <v/>
      </c>
      <c r="U267" s="189" t="s">
        <v>149</v>
      </c>
    </row>
    <row r="268" ht="28.5" customHeight="1" spans="1:21">
      <c r="A268" s="38">
        <v>264</v>
      </c>
      <c r="B268" s="127"/>
      <c r="C268" s="127"/>
      <c r="D268" s="171"/>
      <c r="E268" s="127"/>
      <c r="F268" s="127"/>
      <c r="G268" s="127"/>
      <c r="H268" s="127"/>
      <c r="I268" s="127"/>
      <c r="J268" s="169"/>
      <c r="K268" s="178">
        <f t="shared" si="28"/>
        <v>0</v>
      </c>
      <c r="L268" s="127"/>
      <c r="M268" s="179"/>
      <c r="N268" s="180"/>
      <c r="O268" s="178">
        <f t="shared" si="29"/>
        <v>0</v>
      </c>
      <c r="P268" s="180"/>
      <c r="Q268" s="180"/>
      <c r="R268" s="169"/>
      <c r="S268" s="178" t="str">
        <f t="shared" si="30"/>
        <v/>
      </c>
      <c r="T268" s="178" t="str">
        <f t="shared" si="31"/>
        <v/>
      </c>
      <c r="U268" s="189" t="s">
        <v>149</v>
      </c>
    </row>
    <row r="269" ht="28.5" customHeight="1" spans="1:21">
      <c r="A269" s="38">
        <v>265</v>
      </c>
      <c r="B269" s="127"/>
      <c r="C269" s="127"/>
      <c r="D269" s="171"/>
      <c r="E269" s="127"/>
      <c r="F269" s="127"/>
      <c r="G269" s="127"/>
      <c r="H269" s="127"/>
      <c r="I269" s="127"/>
      <c r="J269" s="169"/>
      <c r="K269" s="178">
        <f t="shared" si="28"/>
        <v>0</v>
      </c>
      <c r="L269" s="127"/>
      <c r="M269" s="179"/>
      <c r="N269" s="180"/>
      <c r="O269" s="178">
        <f t="shared" si="29"/>
        <v>0</v>
      </c>
      <c r="P269" s="180"/>
      <c r="Q269" s="180"/>
      <c r="R269" s="169"/>
      <c r="S269" s="178" t="str">
        <f t="shared" si="30"/>
        <v/>
      </c>
      <c r="T269" s="178" t="str">
        <f t="shared" si="31"/>
        <v/>
      </c>
      <c r="U269" s="189" t="s">
        <v>149</v>
      </c>
    </row>
    <row r="270" ht="28.5" customHeight="1" spans="1:21">
      <c r="A270" s="38">
        <v>266</v>
      </c>
      <c r="B270" s="127"/>
      <c r="C270" s="127"/>
      <c r="D270" s="171"/>
      <c r="E270" s="127"/>
      <c r="F270" s="127"/>
      <c r="G270" s="127"/>
      <c r="H270" s="127"/>
      <c r="I270" s="127"/>
      <c r="J270" s="169"/>
      <c r="K270" s="178">
        <f t="shared" si="28"/>
        <v>0</v>
      </c>
      <c r="L270" s="127"/>
      <c r="M270" s="179"/>
      <c r="N270" s="180"/>
      <c r="O270" s="178">
        <f t="shared" si="29"/>
        <v>0</v>
      </c>
      <c r="P270" s="180"/>
      <c r="Q270" s="180"/>
      <c r="R270" s="169"/>
      <c r="S270" s="178" t="str">
        <f t="shared" si="30"/>
        <v/>
      </c>
      <c r="T270" s="178" t="str">
        <f t="shared" si="31"/>
        <v/>
      </c>
      <c r="U270" s="189" t="s">
        <v>149</v>
      </c>
    </row>
    <row r="271" ht="28.5" customHeight="1" spans="1:21">
      <c r="A271" s="38">
        <v>267</v>
      </c>
      <c r="B271" s="127"/>
      <c r="C271" s="127"/>
      <c r="D271" s="171"/>
      <c r="E271" s="127"/>
      <c r="F271" s="127"/>
      <c r="G271" s="127"/>
      <c r="H271" s="127"/>
      <c r="I271" s="127"/>
      <c r="J271" s="169"/>
      <c r="K271" s="178">
        <f t="shared" si="28"/>
        <v>0</v>
      </c>
      <c r="L271" s="127"/>
      <c r="M271" s="179"/>
      <c r="N271" s="180"/>
      <c r="O271" s="178">
        <f t="shared" si="29"/>
        <v>0</v>
      </c>
      <c r="P271" s="180"/>
      <c r="Q271" s="180"/>
      <c r="R271" s="169"/>
      <c r="S271" s="178" t="str">
        <f t="shared" si="30"/>
        <v/>
      </c>
      <c r="T271" s="178" t="str">
        <f t="shared" si="31"/>
        <v/>
      </c>
      <c r="U271" s="189" t="s">
        <v>149</v>
      </c>
    </row>
    <row r="272" ht="28.5" customHeight="1" spans="1:21">
      <c r="A272" s="38">
        <v>268</v>
      </c>
      <c r="B272" s="127"/>
      <c r="C272" s="127"/>
      <c r="D272" s="171"/>
      <c r="E272" s="127"/>
      <c r="F272" s="127"/>
      <c r="G272" s="127"/>
      <c r="H272" s="127"/>
      <c r="I272" s="127"/>
      <c r="J272" s="169"/>
      <c r="K272" s="178">
        <f t="shared" si="28"/>
        <v>0</v>
      </c>
      <c r="L272" s="127"/>
      <c r="M272" s="179"/>
      <c r="N272" s="180"/>
      <c r="O272" s="178">
        <f t="shared" si="29"/>
        <v>0</v>
      </c>
      <c r="P272" s="180"/>
      <c r="Q272" s="180"/>
      <c r="R272" s="169"/>
      <c r="S272" s="178" t="str">
        <f t="shared" si="30"/>
        <v/>
      </c>
      <c r="T272" s="178" t="str">
        <f t="shared" si="31"/>
        <v/>
      </c>
      <c r="U272" s="189" t="s">
        <v>149</v>
      </c>
    </row>
    <row r="273" ht="28.5" customHeight="1" spans="1:21">
      <c r="A273" s="38">
        <v>269</v>
      </c>
      <c r="B273" s="127"/>
      <c r="C273" s="127"/>
      <c r="D273" s="171"/>
      <c r="E273" s="127"/>
      <c r="F273" s="127"/>
      <c r="G273" s="127"/>
      <c r="H273" s="127"/>
      <c r="I273" s="127"/>
      <c r="J273" s="169"/>
      <c r="K273" s="178">
        <f t="shared" si="28"/>
        <v>0</v>
      </c>
      <c r="L273" s="127"/>
      <c r="M273" s="179"/>
      <c r="N273" s="180"/>
      <c r="O273" s="178">
        <f t="shared" si="29"/>
        <v>0</v>
      </c>
      <c r="P273" s="180"/>
      <c r="Q273" s="180"/>
      <c r="R273" s="169"/>
      <c r="S273" s="178" t="str">
        <f t="shared" si="30"/>
        <v/>
      </c>
      <c r="T273" s="178" t="str">
        <f t="shared" si="31"/>
        <v/>
      </c>
      <c r="U273" s="189" t="s">
        <v>149</v>
      </c>
    </row>
    <row r="274" ht="28.5" customHeight="1" spans="1:21">
      <c r="A274" s="38">
        <v>270</v>
      </c>
      <c r="B274" s="127"/>
      <c r="C274" s="127"/>
      <c r="D274" s="171"/>
      <c r="E274" s="127"/>
      <c r="F274" s="127"/>
      <c r="G274" s="127"/>
      <c r="H274" s="127"/>
      <c r="I274" s="127"/>
      <c r="J274" s="169"/>
      <c r="K274" s="178">
        <f t="shared" si="28"/>
        <v>0</v>
      </c>
      <c r="L274" s="127"/>
      <c r="M274" s="179"/>
      <c r="N274" s="180"/>
      <c r="O274" s="178">
        <f t="shared" si="29"/>
        <v>0</v>
      </c>
      <c r="P274" s="180"/>
      <c r="Q274" s="180"/>
      <c r="R274" s="169"/>
      <c r="S274" s="178" t="str">
        <f t="shared" si="30"/>
        <v/>
      </c>
      <c r="T274" s="178" t="str">
        <f t="shared" si="31"/>
        <v/>
      </c>
      <c r="U274" s="189" t="s">
        <v>149</v>
      </c>
    </row>
    <row r="275" ht="28.5" customHeight="1" spans="1:21">
      <c r="A275" s="38">
        <v>271</v>
      </c>
      <c r="B275" s="127"/>
      <c r="C275" s="127"/>
      <c r="D275" s="171"/>
      <c r="E275" s="127"/>
      <c r="F275" s="127"/>
      <c r="G275" s="127"/>
      <c r="H275" s="127"/>
      <c r="I275" s="127"/>
      <c r="J275" s="169"/>
      <c r="K275" s="178">
        <f t="shared" si="28"/>
        <v>0</v>
      </c>
      <c r="L275" s="127"/>
      <c r="M275" s="179"/>
      <c r="N275" s="180"/>
      <c r="O275" s="178">
        <f t="shared" si="29"/>
        <v>0</v>
      </c>
      <c r="P275" s="180"/>
      <c r="Q275" s="180"/>
      <c r="R275" s="169"/>
      <c r="S275" s="178" t="str">
        <f t="shared" si="30"/>
        <v/>
      </c>
      <c r="T275" s="178" t="str">
        <f t="shared" si="31"/>
        <v/>
      </c>
      <c r="U275" s="189" t="s">
        <v>149</v>
      </c>
    </row>
    <row r="276" ht="28.5" customHeight="1" spans="1:21">
      <c r="A276" s="38">
        <v>272</v>
      </c>
      <c r="B276" s="127"/>
      <c r="C276" s="127"/>
      <c r="D276" s="171"/>
      <c r="E276" s="127"/>
      <c r="F276" s="127"/>
      <c r="G276" s="127"/>
      <c r="H276" s="127"/>
      <c r="I276" s="127"/>
      <c r="J276" s="169"/>
      <c r="K276" s="178">
        <f t="shared" si="28"/>
        <v>0</v>
      </c>
      <c r="L276" s="127"/>
      <c r="M276" s="179"/>
      <c r="N276" s="180"/>
      <c r="O276" s="178">
        <f t="shared" si="29"/>
        <v>0</v>
      </c>
      <c r="P276" s="180"/>
      <c r="Q276" s="180"/>
      <c r="R276" s="169"/>
      <c r="S276" s="178" t="str">
        <f t="shared" si="30"/>
        <v/>
      </c>
      <c r="T276" s="178" t="str">
        <f t="shared" si="31"/>
        <v/>
      </c>
      <c r="U276" s="189" t="s">
        <v>149</v>
      </c>
    </row>
    <row r="277" ht="28.5" customHeight="1" spans="1:21">
      <c r="A277" s="38">
        <v>273</v>
      </c>
      <c r="B277" s="127"/>
      <c r="C277" s="127"/>
      <c r="D277" s="171"/>
      <c r="E277" s="127"/>
      <c r="F277" s="127"/>
      <c r="G277" s="127"/>
      <c r="H277" s="127"/>
      <c r="I277" s="127"/>
      <c r="J277" s="169"/>
      <c r="K277" s="178">
        <f t="shared" si="28"/>
        <v>0</v>
      </c>
      <c r="L277" s="127"/>
      <c r="M277" s="179"/>
      <c r="N277" s="180"/>
      <c r="O277" s="178">
        <f t="shared" si="29"/>
        <v>0</v>
      </c>
      <c r="P277" s="180"/>
      <c r="Q277" s="180"/>
      <c r="R277" s="169"/>
      <c r="S277" s="178" t="str">
        <f t="shared" si="30"/>
        <v/>
      </c>
      <c r="T277" s="178" t="str">
        <f t="shared" si="31"/>
        <v/>
      </c>
      <c r="U277" s="189" t="s">
        <v>149</v>
      </c>
    </row>
    <row r="278" ht="28.5" customHeight="1" spans="1:21">
      <c r="A278" s="38">
        <v>274</v>
      </c>
      <c r="B278" s="127"/>
      <c r="C278" s="127"/>
      <c r="D278" s="171"/>
      <c r="E278" s="127"/>
      <c r="F278" s="127"/>
      <c r="G278" s="127"/>
      <c r="H278" s="127"/>
      <c r="I278" s="127"/>
      <c r="J278" s="169"/>
      <c r="K278" s="178">
        <f t="shared" si="28"/>
        <v>0</v>
      </c>
      <c r="L278" s="127"/>
      <c r="M278" s="179"/>
      <c r="N278" s="180"/>
      <c r="O278" s="178">
        <f t="shared" si="29"/>
        <v>0</v>
      </c>
      <c r="P278" s="180"/>
      <c r="Q278" s="180"/>
      <c r="R278" s="169"/>
      <c r="S278" s="178" t="str">
        <f t="shared" si="30"/>
        <v/>
      </c>
      <c r="T278" s="178" t="str">
        <f t="shared" si="31"/>
        <v/>
      </c>
      <c r="U278" s="189" t="s">
        <v>149</v>
      </c>
    </row>
    <row r="279" ht="28.5" customHeight="1" spans="1:21">
      <c r="A279" s="38">
        <v>275</v>
      </c>
      <c r="B279" s="127"/>
      <c r="C279" s="127"/>
      <c r="D279" s="171"/>
      <c r="E279" s="127"/>
      <c r="F279" s="127"/>
      <c r="G279" s="127"/>
      <c r="H279" s="127"/>
      <c r="I279" s="127"/>
      <c r="J279" s="169"/>
      <c r="K279" s="178">
        <f t="shared" si="28"/>
        <v>0</v>
      </c>
      <c r="L279" s="127"/>
      <c r="M279" s="179"/>
      <c r="N279" s="180"/>
      <c r="O279" s="178">
        <f t="shared" si="29"/>
        <v>0</v>
      </c>
      <c r="P279" s="180"/>
      <c r="Q279" s="180"/>
      <c r="R279" s="169"/>
      <c r="S279" s="178" t="str">
        <f t="shared" si="30"/>
        <v/>
      </c>
      <c r="T279" s="178" t="str">
        <f t="shared" si="31"/>
        <v/>
      </c>
      <c r="U279" s="189" t="s">
        <v>149</v>
      </c>
    </row>
    <row r="280" ht="28.5" customHeight="1" spans="1:21">
      <c r="A280" s="38">
        <v>276</v>
      </c>
      <c r="B280" s="127"/>
      <c r="C280" s="127"/>
      <c r="D280" s="171"/>
      <c r="E280" s="127"/>
      <c r="F280" s="127"/>
      <c r="G280" s="127"/>
      <c r="H280" s="127"/>
      <c r="I280" s="127"/>
      <c r="J280" s="169"/>
      <c r="K280" s="178">
        <f t="shared" si="28"/>
        <v>0</v>
      </c>
      <c r="L280" s="127"/>
      <c r="M280" s="179"/>
      <c r="N280" s="180"/>
      <c r="O280" s="178">
        <f t="shared" si="29"/>
        <v>0</v>
      </c>
      <c r="P280" s="180"/>
      <c r="Q280" s="180"/>
      <c r="R280" s="169"/>
      <c r="S280" s="178" t="str">
        <f t="shared" si="30"/>
        <v/>
      </c>
      <c r="T280" s="178" t="str">
        <f t="shared" si="31"/>
        <v/>
      </c>
      <c r="U280" s="189" t="s">
        <v>149</v>
      </c>
    </row>
    <row r="281" ht="28.5" customHeight="1" spans="1:21">
      <c r="A281" s="38">
        <v>277</v>
      </c>
      <c r="B281" s="127"/>
      <c r="C281" s="127"/>
      <c r="D281" s="171"/>
      <c r="E281" s="127"/>
      <c r="F281" s="127"/>
      <c r="G281" s="127"/>
      <c r="H281" s="127"/>
      <c r="I281" s="127"/>
      <c r="J281" s="169"/>
      <c r="K281" s="178">
        <f t="shared" si="28"/>
        <v>0</v>
      </c>
      <c r="L281" s="127"/>
      <c r="M281" s="179"/>
      <c r="N281" s="180"/>
      <c r="O281" s="178">
        <f t="shared" si="29"/>
        <v>0</v>
      </c>
      <c r="P281" s="180"/>
      <c r="Q281" s="180"/>
      <c r="R281" s="169"/>
      <c r="S281" s="178" t="str">
        <f t="shared" si="30"/>
        <v/>
      </c>
      <c r="T281" s="178" t="str">
        <f t="shared" si="31"/>
        <v/>
      </c>
      <c r="U281" s="189" t="s">
        <v>149</v>
      </c>
    </row>
    <row r="282" ht="28.5" customHeight="1" spans="1:21">
      <c r="A282" s="38">
        <v>278</v>
      </c>
      <c r="B282" s="127"/>
      <c r="C282" s="127"/>
      <c r="D282" s="171"/>
      <c r="E282" s="127"/>
      <c r="F282" s="127"/>
      <c r="G282" s="127"/>
      <c r="H282" s="127"/>
      <c r="I282" s="127"/>
      <c r="J282" s="169"/>
      <c r="K282" s="178">
        <f t="shared" ref="K282:K304" si="32">H282/60*I282*J282</f>
        <v>0</v>
      </c>
      <c r="L282" s="127"/>
      <c r="M282" s="179"/>
      <c r="N282" s="180"/>
      <c r="O282" s="178">
        <f t="shared" ref="O282:O304" si="33">H282/60*L282*M282*N282</f>
        <v>0</v>
      </c>
      <c r="P282" s="180"/>
      <c r="Q282" s="180"/>
      <c r="R282" s="169"/>
      <c r="S282" s="178" t="str">
        <f t="shared" ref="S282:S304" si="34">IFERROR(Q282*10000*0.9/R282/300/20/60*H282,"")</f>
        <v/>
      </c>
      <c r="T282" s="178" t="str">
        <f t="shared" ref="T282:T304" si="35">IFERROR((K282+O282+S282)/H282*60,"")</f>
        <v/>
      </c>
      <c r="U282" s="189" t="s">
        <v>149</v>
      </c>
    </row>
    <row r="283" ht="28.5" customHeight="1" spans="1:21">
      <c r="A283" s="38">
        <v>279</v>
      </c>
      <c r="B283" s="127"/>
      <c r="C283" s="127"/>
      <c r="D283" s="171"/>
      <c r="E283" s="127"/>
      <c r="F283" s="127"/>
      <c r="G283" s="127"/>
      <c r="H283" s="127"/>
      <c r="I283" s="127"/>
      <c r="J283" s="169"/>
      <c r="K283" s="178">
        <f t="shared" si="32"/>
        <v>0</v>
      </c>
      <c r="L283" s="127"/>
      <c r="M283" s="179"/>
      <c r="N283" s="180"/>
      <c r="O283" s="178">
        <f t="shared" si="33"/>
        <v>0</v>
      </c>
      <c r="P283" s="180"/>
      <c r="Q283" s="180"/>
      <c r="R283" s="169"/>
      <c r="S283" s="178" t="str">
        <f t="shared" si="34"/>
        <v/>
      </c>
      <c r="T283" s="178" t="str">
        <f t="shared" si="35"/>
        <v/>
      </c>
      <c r="U283" s="189" t="s">
        <v>149</v>
      </c>
    </row>
    <row r="284" ht="28.5" customHeight="1" spans="1:21">
      <c r="A284" s="38">
        <v>280</v>
      </c>
      <c r="B284" s="127"/>
      <c r="C284" s="127"/>
      <c r="D284" s="171"/>
      <c r="E284" s="127"/>
      <c r="F284" s="127"/>
      <c r="G284" s="127"/>
      <c r="H284" s="127"/>
      <c r="I284" s="127"/>
      <c r="J284" s="169"/>
      <c r="K284" s="178">
        <f t="shared" si="32"/>
        <v>0</v>
      </c>
      <c r="L284" s="127"/>
      <c r="M284" s="179"/>
      <c r="N284" s="180"/>
      <c r="O284" s="178">
        <f t="shared" si="33"/>
        <v>0</v>
      </c>
      <c r="P284" s="180"/>
      <c r="Q284" s="180"/>
      <c r="R284" s="169"/>
      <c r="S284" s="178" t="str">
        <f t="shared" si="34"/>
        <v/>
      </c>
      <c r="T284" s="178" t="str">
        <f t="shared" si="35"/>
        <v/>
      </c>
      <c r="U284" s="189" t="s">
        <v>149</v>
      </c>
    </row>
    <row r="285" ht="28.5" customHeight="1" spans="1:21">
      <c r="A285" s="38">
        <v>281</v>
      </c>
      <c r="B285" s="127"/>
      <c r="C285" s="127"/>
      <c r="D285" s="171"/>
      <c r="E285" s="127"/>
      <c r="F285" s="127"/>
      <c r="G285" s="127"/>
      <c r="H285" s="127"/>
      <c r="I285" s="127"/>
      <c r="J285" s="169"/>
      <c r="K285" s="178">
        <f t="shared" si="32"/>
        <v>0</v>
      </c>
      <c r="L285" s="127"/>
      <c r="M285" s="179"/>
      <c r="N285" s="180"/>
      <c r="O285" s="178">
        <f t="shared" si="33"/>
        <v>0</v>
      </c>
      <c r="P285" s="180"/>
      <c r="Q285" s="180"/>
      <c r="R285" s="169"/>
      <c r="S285" s="178" t="str">
        <f t="shared" si="34"/>
        <v/>
      </c>
      <c r="T285" s="178" t="str">
        <f t="shared" si="35"/>
        <v/>
      </c>
      <c r="U285" s="189" t="s">
        <v>149</v>
      </c>
    </row>
    <row r="286" ht="28.5" customHeight="1" spans="1:21">
      <c r="A286" s="38">
        <v>282</v>
      </c>
      <c r="B286" s="127"/>
      <c r="C286" s="127"/>
      <c r="D286" s="171"/>
      <c r="E286" s="127"/>
      <c r="F286" s="127"/>
      <c r="G286" s="127"/>
      <c r="H286" s="127"/>
      <c r="I286" s="127"/>
      <c r="J286" s="169"/>
      <c r="K286" s="178">
        <f t="shared" si="32"/>
        <v>0</v>
      </c>
      <c r="L286" s="127"/>
      <c r="M286" s="179"/>
      <c r="N286" s="180"/>
      <c r="O286" s="178">
        <f t="shared" si="33"/>
        <v>0</v>
      </c>
      <c r="P286" s="180"/>
      <c r="Q286" s="180"/>
      <c r="R286" s="169"/>
      <c r="S286" s="178" t="str">
        <f t="shared" si="34"/>
        <v/>
      </c>
      <c r="T286" s="178" t="str">
        <f t="shared" si="35"/>
        <v/>
      </c>
      <c r="U286" s="189" t="s">
        <v>149</v>
      </c>
    </row>
    <row r="287" ht="28.5" customHeight="1" spans="1:21">
      <c r="A287" s="38">
        <v>283</v>
      </c>
      <c r="B287" s="127"/>
      <c r="C287" s="127"/>
      <c r="D287" s="171"/>
      <c r="E287" s="127"/>
      <c r="F287" s="127"/>
      <c r="G287" s="127"/>
      <c r="H287" s="127"/>
      <c r="I287" s="127"/>
      <c r="J287" s="169"/>
      <c r="K287" s="178">
        <f t="shared" si="32"/>
        <v>0</v>
      </c>
      <c r="L287" s="127"/>
      <c r="M287" s="179"/>
      <c r="N287" s="180"/>
      <c r="O287" s="178">
        <f t="shared" si="33"/>
        <v>0</v>
      </c>
      <c r="P287" s="180"/>
      <c r="Q287" s="180"/>
      <c r="R287" s="169"/>
      <c r="S287" s="178" t="str">
        <f t="shared" si="34"/>
        <v/>
      </c>
      <c r="T287" s="178" t="str">
        <f t="shared" si="35"/>
        <v/>
      </c>
      <c r="U287" s="189" t="s">
        <v>149</v>
      </c>
    </row>
    <row r="288" ht="28.5" customHeight="1" spans="1:21">
      <c r="A288" s="38">
        <v>284</v>
      </c>
      <c r="B288" s="127"/>
      <c r="C288" s="127"/>
      <c r="D288" s="171"/>
      <c r="E288" s="127"/>
      <c r="F288" s="127"/>
      <c r="G288" s="127"/>
      <c r="H288" s="127"/>
      <c r="I288" s="127"/>
      <c r="J288" s="169"/>
      <c r="K288" s="178">
        <f t="shared" si="32"/>
        <v>0</v>
      </c>
      <c r="L288" s="127"/>
      <c r="M288" s="179"/>
      <c r="N288" s="180"/>
      <c r="O288" s="178">
        <f t="shared" si="33"/>
        <v>0</v>
      </c>
      <c r="P288" s="180"/>
      <c r="Q288" s="180"/>
      <c r="R288" s="169"/>
      <c r="S288" s="178" t="str">
        <f t="shared" si="34"/>
        <v/>
      </c>
      <c r="T288" s="178" t="str">
        <f t="shared" si="35"/>
        <v/>
      </c>
      <c r="U288" s="189" t="s">
        <v>149</v>
      </c>
    </row>
    <row r="289" ht="28.5" customHeight="1" spans="1:21">
      <c r="A289" s="38">
        <v>285</v>
      </c>
      <c r="B289" s="127"/>
      <c r="C289" s="127"/>
      <c r="D289" s="171"/>
      <c r="E289" s="127"/>
      <c r="F289" s="127"/>
      <c r="G289" s="127"/>
      <c r="H289" s="127"/>
      <c r="I289" s="127"/>
      <c r="J289" s="169"/>
      <c r="K289" s="178">
        <f t="shared" si="32"/>
        <v>0</v>
      </c>
      <c r="L289" s="127"/>
      <c r="M289" s="179"/>
      <c r="N289" s="180"/>
      <c r="O289" s="178">
        <f t="shared" si="33"/>
        <v>0</v>
      </c>
      <c r="P289" s="180"/>
      <c r="Q289" s="180"/>
      <c r="R289" s="169"/>
      <c r="S289" s="178" t="str">
        <f t="shared" si="34"/>
        <v/>
      </c>
      <c r="T289" s="178" t="str">
        <f t="shared" si="35"/>
        <v/>
      </c>
      <c r="U289" s="189" t="s">
        <v>149</v>
      </c>
    </row>
    <row r="290" ht="28.5" customHeight="1" spans="1:21">
      <c r="A290" s="38">
        <v>286</v>
      </c>
      <c r="B290" s="127"/>
      <c r="C290" s="127"/>
      <c r="D290" s="171"/>
      <c r="E290" s="127"/>
      <c r="F290" s="127"/>
      <c r="G290" s="127"/>
      <c r="H290" s="127"/>
      <c r="I290" s="127"/>
      <c r="J290" s="169"/>
      <c r="K290" s="178">
        <f t="shared" si="32"/>
        <v>0</v>
      </c>
      <c r="L290" s="127"/>
      <c r="M290" s="179"/>
      <c r="N290" s="180"/>
      <c r="O290" s="178">
        <f t="shared" si="33"/>
        <v>0</v>
      </c>
      <c r="P290" s="180"/>
      <c r="Q290" s="180"/>
      <c r="R290" s="169"/>
      <c r="S290" s="178" t="str">
        <f t="shared" si="34"/>
        <v/>
      </c>
      <c r="T290" s="178" t="str">
        <f t="shared" si="35"/>
        <v/>
      </c>
      <c r="U290" s="189" t="s">
        <v>149</v>
      </c>
    </row>
    <row r="291" ht="28.5" customHeight="1" spans="1:21">
      <c r="A291" s="38">
        <v>287</v>
      </c>
      <c r="B291" s="127"/>
      <c r="C291" s="127"/>
      <c r="D291" s="171"/>
      <c r="E291" s="127"/>
      <c r="F291" s="127"/>
      <c r="G291" s="127"/>
      <c r="H291" s="127"/>
      <c r="I291" s="127"/>
      <c r="J291" s="169"/>
      <c r="K291" s="178">
        <f t="shared" si="32"/>
        <v>0</v>
      </c>
      <c r="L291" s="127"/>
      <c r="M291" s="179"/>
      <c r="N291" s="180"/>
      <c r="O291" s="178">
        <f t="shared" si="33"/>
        <v>0</v>
      </c>
      <c r="P291" s="180"/>
      <c r="Q291" s="180"/>
      <c r="R291" s="169"/>
      <c r="S291" s="178" t="str">
        <f t="shared" si="34"/>
        <v/>
      </c>
      <c r="T291" s="178" t="str">
        <f t="shared" si="35"/>
        <v/>
      </c>
      <c r="U291" s="189" t="s">
        <v>149</v>
      </c>
    </row>
    <row r="292" ht="28.5" customHeight="1" spans="1:21">
      <c r="A292" s="38">
        <v>288</v>
      </c>
      <c r="B292" s="127"/>
      <c r="C292" s="127"/>
      <c r="D292" s="171"/>
      <c r="E292" s="127"/>
      <c r="F292" s="127"/>
      <c r="G292" s="127"/>
      <c r="H292" s="127"/>
      <c r="I292" s="127"/>
      <c r="J292" s="169"/>
      <c r="K292" s="178">
        <f t="shared" si="32"/>
        <v>0</v>
      </c>
      <c r="L292" s="127"/>
      <c r="M292" s="179"/>
      <c r="N292" s="180"/>
      <c r="O292" s="178">
        <f t="shared" si="33"/>
        <v>0</v>
      </c>
      <c r="P292" s="180"/>
      <c r="Q292" s="180"/>
      <c r="R292" s="169"/>
      <c r="S292" s="178" t="str">
        <f t="shared" si="34"/>
        <v/>
      </c>
      <c r="T292" s="178" t="str">
        <f t="shared" si="35"/>
        <v/>
      </c>
      <c r="U292" s="189" t="s">
        <v>149</v>
      </c>
    </row>
    <row r="293" ht="28.5" customHeight="1" spans="1:21">
      <c r="A293" s="38">
        <v>289</v>
      </c>
      <c r="B293" s="127"/>
      <c r="C293" s="127"/>
      <c r="D293" s="171"/>
      <c r="E293" s="127"/>
      <c r="F293" s="127"/>
      <c r="G293" s="127"/>
      <c r="H293" s="127"/>
      <c r="I293" s="127"/>
      <c r="J293" s="169"/>
      <c r="K293" s="178">
        <f t="shared" si="32"/>
        <v>0</v>
      </c>
      <c r="L293" s="127"/>
      <c r="M293" s="179"/>
      <c r="N293" s="180"/>
      <c r="O293" s="178">
        <f t="shared" si="33"/>
        <v>0</v>
      </c>
      <c r="P293" s="180"/>
      <c r="Q293" s="180"/>
      <c r="R293" s="169"/>
      <c r="S293" s="178" t="str">
        <f t="shared" si="34"/>
        <v/>
      </c>
      <c r="T293" s="178" t="str">
        <f t="shared" si="35"/>
        <v/>
      </c>
      <c r="U293" s="189" t="s">
        <v>149</v>
      </c>
    </row>
    <row r="294" ht="28.5" customHeight="1" spans="1:21">
      <c r="A294" s="38">
        <v>290</v>
      </c>
      <c r="B294" s="127"/>
      <c r="C294" s="127"/>
      <c r="D294" s="171"/>
      <c r="E294" s="127"/>
      <c r="F294" s="127"/>
      <c r="G294" s="127"/>
      <c r="H294" s="127"/>
      <c r="I294" s="127"/>
      <c r="J294" s="169"/>
      <c r="K294" s="178">
        <f t="shared" si="32"/>
        <v>0</v>
      </c>
      <c r="L294" s="127"/>
      <c r="M294" s="179"/>
      <c r="N294" s="180"/>
      <c r="O294" s="178">
        <f t="shared" si="33"/>
        <v>0</v>
      </c>
      <c r="P294" s="180"/>
      <c r="Q294" s="180"/>
      <c r="R294" s="169"/>
      <c r="S294" s="178" t="str">
        <f t="shared" si="34"/>
        <v/>
      </c>
      <c r="T294" s="178" t="str">
        <f t="shared" si="35"/>
        <v/>
      </c>
      <c r="U294" s="189" t="s">
        <v>149</v>
      </c>
    </row>
    <row r="295" ht="28.5" customHeight="1" spans="1:21">
      <c r="A295" s="38">
        <v>291</v>
      </c>
      <c r="B295" s="127"/>
      <c r="C295" s="127"/>
      <c r="D295" s="171"/>
      <c r="E295" s="127"/>
      <c r="F295" s="127"/>
      <c r="G295" s="127"/>
      <c r="H295" s="127"/>
      <c r="I295" s="127"/>
      <c r="J295" s="169"/>
      <c r="K295" s="178">
        <f t="shared" si="32"/>
        <v>0</v>
      </c>
      <c r="L295" s="127"/>
      <c r="M295" s="179"/>
      <c r="N295" s="180"/>
      <c r="O295" s="178">
        <f t="shared" si="33"/>
        <v>0</v>
      </c>
      <c r="P295" s="180"/>
      <c r="Q295" s="180"/>
      <c r="R295" s="169"/>
      <c r="S295" s="178" t="str">
        <f t="shared" si="34"/>
        <v/>
      </c>
      <c r="T295" s="178" t="str">
        <f t="shared" si="35"/>
        <v/>
      </c>
      <c r="U295" s="189" t="s">
        <v>149</v>
      </c>
    </row>
    <row r="296" ht="28.5" customHeight="1" spans="1:21">
      <c r="A296" s="38">
        <v>292</v>
      </c>
      <c r="B296" s="127"/>
      <c r="C296" s="127"/>
      <c r="D296" s="171"/>
      <c r="E296" s="127"/>
      <c r="F296" s="127"/>
      <c r="G296" s="127"/>
      <c r="H296" s="127"/>
      <c r="I296" s="127"/>
      <c r="J296" s="169"/>
      <c r="K296" s="178">
        <f t="shared" si="32"/>
        <v>0</v>
      </c>
      <c r="L296" s="127"/>
      <c r="M296" s="179"/>
      <c r="N296" s="180"/>
      <c r="O296" s="178">
        <f t="shared" si="33"/>
        <v>0</v>
      </c>
      <c r="P296" s="180"/>
      <c r="Q296" s="180"/>
      <c r="R296" s="169"/>
      <c r="S296" s="178" t="str">
        <f t="shared" si="34"/>
        <v/>
      </c>
      <c r="T296" s="178" t="str">
        <f t="shared" si="35"/>
        <v/>
      </c>
      <c r="U296" s="189" t="s">
        <v>149</v>
      </c>
    </row>
    <row r="297" ht="28.5" customHeight="1" spans="1:21">
      <c r="A297" s="38">
        <v>293</v>
      </c>
      <c r="B297" s="127"/>
      <c r="C297" s="127"/>
      <c r="D297" s="171"/>
      <c r="E297" s="127"/>
      <c r="F297" s="127"/>
      <c r="G297" s="127"/>
      <c r="H297" s="127"/>
      <c r="I297" s="127"/>
      <c r="J297" s="169"/>
      <c r="K297" s="178">
        <f t="shared" si="32"/>
        <v>0</v>
      </c>
      <c r="L297" s="127"/>
      <c r="M297" s="179"/>
      <c r="N297" s="180"/>
      <c r="O297" s="178">
        <f t="shared" si="33"/>
        <v>0</v>
      </c>
      <c r="P297" s="180"/>
      <c r="Q297" s="180"/>
      <c r="R297" s="169"/>
      <c r="S297" s="178" t="str">
        <f t="shared" si="34"/>
        <v/>
      </c>
      <c r="T297" s="178" t="str">
        <f t="shared" si="35"/>
        <v/>
      </c>
      <c r="U297" s="189" t="s">
        <v>149</v>
      </c>
    </row>
    <row r="298" ht="28.5" customHeight="1" spans="1:21">
      <c r="A298" s="38">
        <v>294</v>
      </c>
      <c r="B298" s="127"/>
      <c r="C298" s="127"/>
      <c r="D298" s="171"/>
      <c r="E298" s="127"/>
      <c r="F298" s="127"/>
      <c r="G298" s="127"/>
      <c r="H298" s="127"/>
      <c r="I298" s="127"/>
      <c r="J298" s="169"/>
      <c r="K298" s="178">
        <f t="shared" si="32"/>
        <v>0</v>
      </c>
      <c r="L298" s="127"/>
      <c r="M298" s="179"/>
      <c r="N298" s="180"/>
      <c r="O298" s="178">
        <f t="shared" si="33"/>
        <v>0</v>
      </c>
      <c r="P298" s="180"/>
      <c r="Q298" s="180"/>
      <c r="R298" s="169"/>
      <c r="S298" s="178" t="str">
        <f t="shared" si="34"/>
        <v/>
      </c>
      <c r="T298" s="178" t="str">
        <f t="shared" si="35"/>
        <v/>
      </c>
      <c r="U298" s="189" t="s">
        <v>149</v>
      </c>
    </row>
    <row r="299" ht="28.5" customHeight="1" spans="1:21">
      <c r="A299" s="38">
        <v>295</v>
      </c>
      <c r="B299" s="127"/>
      <c r="C299" s="127"/>
      <c r="D299" s="171"/>
      <c r="E299" s="127"/>
      <c r="F299" s="127"/>
      <c r="G299" s="127"/>
      <c r="H299" s="127"/>
      <c r="I299" s="127"/>
      <c r="J299" s="169"/>
      <c r="K299" s="178">
        <f t="shared" si="32"/>
        <v>0</v>
      </c>
      <c r="L299" s="127"/>
      <c r="M299" s="179"/>
      <c r="N299" s="180"/>
      <c r="O299" s="178">
        <f t="shared" si="33"/>
        <v>0</v>
      </c>
      <c r="P299" s="180"/>
      <c r="Q299" s="180"/>
      <c r="R299" s="169"/>
      <c r="S299" s="178" t="str">
        <f t="shared" si="34"/>
        <v/>
      </c>
      <c r="T299" s="178" t="str">
        <f t="shared" si="35"/>
        <v/>
      </c>
      <c r="U299" s="189" t="s">
        <v>149</v>
      </c>
    </row>
    <row r="300" ht="28.5" customHeight="1" spans="1:21">
      <c r="A300" s="38">
        <v>296</v>
      </c>
      <c r="B300" s="127"/>
      <c r="C300" s="127"/>
      <c r="D300" s="171"/>
      <c r="E300" s="127"/>
      <c r="F300" s="127"/>
      <c r="G300" s="127"/>
      <c r="H300" s="127"/>
      <c r="I300" s="127"/>
      <c r="J300" s="169"/>
      <c r="K300" s="178">
        <f t="shared" si="32"/>
        <v>0</v>
      </c>
      <c r="L300" s="127"/>
      <c r="M300" s="179"/>
      <c r="N300" s="180"/>
      <c r="O300" s="178">
        <f t="shared" si="33"/>
        <v>0</v>
      </c>
      <c r="P300" s="180"/>
      <c r="Q300" s="180"/>
      <c r="R300" s="169"/>
      <c r="S300" s="178" t="str">
        <f t="shared" si="34"/>
        <v/>
      </c>
      <c r="T300" s="178" t="str">
        <f t="shared" si="35"/>
        <v/>
      </c>
      <c r="U300" s="189" t="s">
        <v>149</v>
      </c>
    </row>
    <row r="301" ht="28.5" customHeight="1" spans="1:21">
      <c r="A301" s="38">
        <v>297</v>
      </c>
      <c r="B301" s="127"/>
      <c r="C301" s="127"/>
      <c r="D301" s="171"/>
      <c r="E301" s="127"/>
      <c r="F301" s="127"/>
      <c r="G301" s="127"/>
      <c r="H301" s="127"/>
      <c r="I301" s="127"/>
      <c r="J301" s="169"/>
      <c r="K301" s="178">
        <f t="shared" si="32"/>
        <v>0</v>
      </c>
      <c r="L301" s="127"/>
      <c r="M301" s="179"/>
      <c r="N301" s="180"/>
      <c r="O301" s="178">
        <f t="shared" si="33"/>
        <v>0</v>
      </c>
      <c r="P301" s="180"/>
      <c r="Q301" s="180"/>
      <c r="R301" s="169"/>
      <c r="S301" s="178" t="str">
        <f t="shared" si="34"/>
        <v/>
      </c>
      <c r="T301" s="178" t="str">
        <f t="shared" si="35"/>
        <v/>
      </c>
      <c r="U301" s="189" t="s">
        <v>149</v>
      </c>
    </row>
    <row r="302" ht="28.5" customHeight="1" spans="1:21">
      <c r="A302" s="38">
        <v>298</v>
      </c>
      <c r="B302" s="127"/>
      <c r="C302" s="127"/>
      <c r="D302" s="171"/>
      <c r="E302" s="127"/>
      <c r="F302" s="127"/>
      <c r="G302" s="127"/>
      <c r="H302" s="127"/>
      <c r="I302" s="127"/>
      <c r="J302" s="169"/>
      <c r="K302" s="178">
        <f t="shared" si="32"/>
        <v>0</v>
      </c>
      <c r="L302" s="127"/>
      <c r="M302" s="179"/>
      <c r="N302" s="180"/>
      <c r="O302" s="178">
        <f t="shared" si="33"/>
        <v>0</v>
      </c>
      <c r="P302" s="180"/>
      <c r="Q302" s="180"/>
      <c r="R302" s="169"/>
      <c r="S302" s="178" t="str">
        <f t="shared" si="34"/>
        <v/>
      </c>
      <c r="T302" s="178" t="str">
        <f t="shared" si="35"/>
        <v/>
      </c>
      <c r="U302" s="189" t="s">
        <v>149</v>
      </c>
    </row>
    <row r="303" ht="28.5" customHeight="1" spans="1:21">
      <c r="A303" s="38">
        <v>299</v>
      </c>
      <c r="B303" s="127"/>
      <c r="C303" s="127"/>
      <c r="D303" s="171"/>
      <c r="E303" s="127"/>
      <c r="F303" s="127"/>
      <c r="G303" s="127"/>
      <c r="H303" s="127"/>
      <c r="I303" s="127"/>
      <c r="J303" s="169"/>
      <c r="K303" s="178">
        <f t="shared" si="32"/>
        <v>0</v>
      </c>
      <c r="L303" s="127"/>
      <c r="M303" s="179"/>
      <c r="N303" s="180"/>
      <c r="O303" s="178">
        <f t="shared" si="33"/>
        <v>0</v>
      </c>
      <c r="P303" s="180"/>
      <c r="Q303" s="180"/>
      <c r="R303" s="169"/>
      <c r="S303" s="178" t="str">
        <f t="shared" si="34"/>
        <v/>
      </c>
      <c r="T303" s="178" t="str">
        <f t="shared" si="35"/>
        <v/>
      </c>
      <c r="U303" s="189" t="s">
        <v>149</v>
      </c>
    </row>
    <row r="304" ht="28.5" customHeight="1" spans="1:21">
      <c r="A304" s="38">
        <v>300</v>
      </c>
      <c r="B304" s="127"/>
      <c r="C304" s="127"/>
      <c r="D304" s="171"/>
      <c r="E304" s="127"/>
      <c r="F304" s="127"/>
      <c r="G304" s="127"/>
      <c r="H304" s="127"/>
      <c r="I304" s="127"/>
      <c r="J304" s="169"/>
      <c r="K304" s="178">
        <f t="shared" si="32"/>
        <v>0</v>
      </c>
      <c r="L304" s="180"/>
      <c r="M304" s="179"/>
      <c r="N304" s="180"/>
      <c r="O304" s="178">
        <f t="shared" si="33"/>
        <v>0</v>
      </c>
      <c r="P304" s="180"/>
      <c r="Q304" s="180"/>
      <c r="R304" s="169"/>
      <c r="S304" s="178" t="str">
        <f t="shared" si="34"/>
        <v/>
      </c>
      <c r="T304" s="178" t="str">
        <f t="shared" si="35"/>
        <v/>
      </c>
      <c r="U304" s="189" t="s">
        <v>149</v>
      </c>
    </row>
    <row r="305" ht="20.1" customHeight="1" spans="1:21">
      <c r="A305" s="190" t="s">
        <v>304</v>
      </c>
      <c r="B305" s="191" t="s">
        <v>149</v>
      </c>
      <c r="C305" s="191" t="s">
        <v>149</v>
      </c>
      <c r="D305" s="191" t="s">
        <v>149</v>
      </c>
      <c r="E305" s="191" t="s">
        <v>149</v>
      </c>
      <c r="F305" s="191" t="s">
        <v>149</v>
      </c>
      <c r="G305" s="191" t="s">
        <v>149</v>
      </c>
      <c r="H305" s="191" t="s">
        <v>149</v>
      </c>
      <c r="I305" s="196" t="s">
        <v>149</v>
      </c>
      <c r="J305" s="196" t="s">
        <v>149</v>
      </c>
      <c r="K305" s="197">
        <f>SUM(K5:K304)</f>
        <v>150.86</v>
      </c>
      <c r="L305" s="198" t="s">
        <v>149</v>
      </c>
      <c r="M305" s="199" t="s">
        <v>149</v>
      </c>
      <c r="N305" s="191" t="s">
        <v>149</v>
      </c>
      <c r="O305" s="197">
        <f>SUM(O5:O304)</f>
        <v>17.7375333333333</v>
      </c>
      <c r="P305" s="197" t="s">
        <v>149</v>
      </c>
      <c r="Q305" s="198" t="s">
        <v>149</v>
      </c>
      <c r="R305" s="201" t="s">
        <v>149</v>
      </c>
      <c r="S305" s="197">
        <f>SUM(S5:S304)</f>
        <v>13.8711441795</v>
      </c>
      <c r="T305" s="197">
        <f>SUM(T5:T304)</f>
        <v>6097.37107</v>
      </c>
      <c r="U305" s="202" t="s">
        <v>149</v>
      </c>
    </row>
    <row r="306" ht="126" customHeight="1" spans="1:21">
      <c r="A306" s="192" t="s">
        <v>735</v>
      </c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</row>
    <row r="307" ht="21.95" customHeight="1" spans="1:21">
      <c r="A307" s="193"/>
      <c r="B307" s="193"/>
      <c r="C307" s="194" t="s">
        <v>736</v>
      </c>
      <c r="D307" s="195"/>
      <c r="E307" s="195"/>
      <c r="F307" s="195"/>
      <c r="G307" s="195"/>
      <c r="H307" s="195"/>
      <c r="I307" s="195"/>
      <c r="J307" s="195"/>
      <c r="K307" s="200"/>
      <c r="L307" s="200"/>
      <c r="M307" s="200"/>
      <c r="N307" s="200"/>
      <c r="O307" s="200"/>
      <c r="P307" s="200"/>
      <c r="Q307" s="200"/>
      <c r="R307" s="200"/>
      <c r="S307" s="200"/>
      <c r="T307" s="203"/>
      <c r="U307" s="204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85" zoomScaleNormal="85" workbookViewId="0">
      <pane ySplit="5" topLeftCell="A6" activePane="bottomLeft" state="frozen"/>
      <selection/>
      <selection pane="bottomLeft" activeCell="H17" sqref="H17"/>
    </sheetView>
  </sheetViews>
  <sheetFormatPr defaultColWidth="9" defaultRowHeight="14"/>
  <cols>
    <col min="1" max="1" width="5.37272727272727" style="24" customWidth="1"/>
    <col min="2" max="2" width="8.62727272727273" style="24" customWidth="1"/>
    <col min="3" max="3" width="11.1272727272727" style="24" customWidth="1"/>
    <col min="4" max="5" width="10.6272727272727" style="25" customWidth="1"/>
    <col min="6" max="6" width="6.25454545454545" style="25" customWidth="1"/>
    <col min="7" max="11" width="9.62727272727273" style="25" customWidth="1"/>
    <col min="12" max="12" width="9.62727272727273" style="112" customWidth="1"/>
    <col min="13" max="13" width="9.62727272727273" style="113" customWidth="1"/>
    <col min="14" max="22" width="9.62727272727273" style="25" customWidth="1"/>
    <col min="23" max="23" width="11.8727272727273" style="25" customWidth="1"/>
    <col min="24" max="16384" width="9" style="25"/>
  </cols>
  <sheetData>
    <row r="1" ht="24.95" customHeight="1" spans="1:22">
      <c r="A1" s="114" t="s">
        <v>737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9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685</v>
      </c>
      <c r="C2" s="117" t="s">
        <v>686</v>
      </c>
      <c r="D2" s="116" t="s">
        <v>738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739</v>
      </c>
      <c r="P2" s="117"/>
      <c r="Q2" s="117"/>
      <c r="R2" s="117"/>
      <c r="S2" s="117"/>
      <c r="T2" s="117"/>
      <c r="U2" s="117"/>
      <c r="V2" s="117"/>
      <c r="W2" s="137" t="s">
        <v>110</v>
      </c>
    </row>
    <row r="3" ht="45" spans="1:23">
      <c r="A3" s="118"/>
      <c r="B3" s="119"/>
      <c r="C3" s="120"/>
      <c r="D3" s="121" t="s">
        <v>740</v>
      </c>
      <c r="E3" s="121" t="s">
        <v>741</v>
      </c>
      <c r="F3" s="121" t="s">
        <v>742</v>
      </c>
      <c r="G3" s="121" t="s">
        <v>114</v>
      </c>
      <c r="H3" s="121" t="s">
        <v>743</v>
      </c>
      <c r="I3" s="121" t="s">
        <v>744</v>
      </c>
      <c r="J3" s="121" t="s">
        <v>745</v>
      </c>
      <c r="K3" s="121" t="s">
        <v>746</v>
      </c>
      <c r="L3" s="130" t="s">
        <v>747</v>
      </c>
      <c r="M3" s="131" t="s">
        <v>748</v>
      </c>
      <c r="N3" s="121" t="s">
        <v>749</v>
      </c>
      <c r="O3" s="121" t="s">
        <v>750</v>
      </c>
      <c r="P3" s="121" t="s">
        <v>751</v>
      </c>
      <c r="Q3" s="121" t="s">
        <v>752</v>
      </c>
      <c r="R3" s="121" t="s">
        <v>753</v>
      </c>
      <c r="S3" s="121" t="s">
        <v>754</v>
      </c>
      <c r="T3" s="121" t="s">
        <v>755</v>
      </c>
      <c r="U3" s="121" t="s">
        <v>756</v>
      </c>
      <c r="V3" s="121" t="s">
        <v>757</v>
      </c>
      <c r="W3" s="138"/>
    </row>
    <row r="4" ht="24" customHeight="1" spans="1:23">
      <c r="A4" s="122" t="s">
        <v>129</v>
      </c>
      <c r="B4" s="123" t="s">
        <v>706</v>
      </c>
      <c r="C4" s="123" t="s">
        <v>758</v>
      </c>
      <c r="D4" s="124" t="s">
        <v>759</v>
      </c>
      <c r="E4" s="124" t="s">
        <v>711</v>
      </c>
      <c r="F4" s="124">
        <v>1</v>
      </c>
      <c r="G4" s="124" t="s">
        <v>760</v>
      </c>
      <c r="H4" s="124">
        <v>15.5</v>
      </c>
      <c r="I4" s="124">
        <v>400</v>
      </c>
      <c r="J4" s="124">
        <v>500</v>
      </c>
      <c r="K4" s="124">
        <v>5000</v>
      </c>
      <c r="L4" s="132">
        <f>H4*J4+K4</f>
        <v>12750</v>
      </c>
      <c r="M4" s="133">
        <v>2000</v>
      </c>
      <c r="N4" s="134">
        <f t="shared" ref="N4:N67" si="0">IFERROR(L4/M4,"")</f>
        <v>6.375</v>
      </c>
      <c r="O4" s="123" t="s">
        <v>149</v>
      </c>
      <c r="P4" s="123" t="s">
        <v>711</v>
      </c>
      <c r="Q4" s="123" t="s">
        <v>149</v>
      </c>
      <c r="R4" s="123" t="s">
        <v>149</v>
      </c>
      <c r="S4" s="123" t="s">
        <v>149</v>
      </c>
      <c r="T4" s="123" t="s">
        <v>149</v>
      </c>
      <c r="U4" s="123" t="s">
        <v>149</v>
      </c>
      <c r="V4" s="123" t="s">
        <v>149</v>
      </c>
      <c r="W4" s="139"/>
    </row>
    <row r="5" ht="24" customHeight="1" spans="1:23">
      <c r="A5" s="122" t="s">
        <v>129</v>
      </c>
      <c r="B5" s="123" t="s">
        <v>761</v>
      </c>
      <c r="C5" s="123" t="s">
        <v>762</v>
      </c>
      <c r="D5" s="125" t="s">
        <v>763</v>
      </c>
      <c r="E5" s="125" t="s">
        <v>711</v>
      </c>
      <c r="F5" s="125">
        <v>1</v>
      </c>
      <c r="G5" s="125" t="s">
        <v>764</v>
      </c>
      <c r="H5" s="125">
        <v>5.5</v>
      </c>
      <c r="I5" s="125">
        <v>80</v>
      </c>
      <c r="J5" s="125">
        <v>100</v>
      </c>
      <c r="K5" s="125">
        <v>2000</v>
      </c>
      <c r="L5" s="132">
        <f>H5*J5+K5</f>
        <v>2550</v>
      </c>
      <c r="M5" s="133">
        <v>100000</v>
      </c>
      <c r="N5" s="134">
        <f t="shared" si="0"/>
        <v>0.0255</v>
      </c>
      <c r="O5" s="123" t="s">
        <v>765</v>
      </c>
      <c r="P5" s="123" t="s">
        <v>711</v>
      </c>
      <c r="Q5" s="123" t="s">
        <v>766</v>
      </c>
      <c r="R5" s="123" t="s">
        <v>767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9"/>
    </row>
    <row r="6" ht="28.5" customHeight="1" spans="1:23">
      <c r="A6" s="38">
        <v>1</v>
      </c>
      <c r="B6" s="126"/>
      <c r="C6" s="127"/>
      <c r="D6" s="128" t="s">
        <v>768</v>
      </c>
      <c r="E6" s="128"/>
      <c r="F6" s="128"/>
      <c r="G6" s="128"/>
      <c r="H6" s="128"/>
      <c r="I6" s="128"/>
      <c r="J6" s="128"/>
      <c r="K6" s="128">
        <v>310000</v>
      </c>
      <c r="L6" s="132">
        <f>H6*J6+K6</f>
        <v>310000</v>
      </c>
      <c r="M6" s="135">
        <v>20000</v>
      </c>
      <c r="N6" s="136">
        <f t="shared" si="0"/>
        <v>15.5</v>
      </c>
      <c r="O6" s="126"/>
      <c r="P6" s="126"/>
      <c r="Q6" s="126"/>
      <c r="R6" s="126"/>
      <c r="S6" s="140"/>
      <c r="T6" s="126"/>
      <c r="U6" s="126"/>
      <c r="V6" s="119" t="str">
        <f>IFERROR((S6*U6/T6),"")</f>
        <v/>
      </c>
      <c r="W6" s="141"/>
    </row>
    <row r="7" ht="28.5" customHeight="1" spans="1:23">
      <c r="A7" s="38">
        <v>2</v>
      </c>
      <c r="B7" s="126"/>
      <c r="C7" s="127"/>
      <c r="D7" s="128" t="s">
        <v>769</v>
      </c>
      <c r="E7" s="128"/>
      <c r="F7" s="128"/>
      <c r="G7" s="128"/>
      <c r="H7" s="128"/>
      <c r="I7" s="128"/>
      <c r="J7" s="128"/>
      <c r="K7" s="128">
        <v>6000</v>
      </c>
      <c r="L7" s="132">
        <f t="shared" ref="L7:L38" si="1">H7*J7+K7</f>
        <v>6000</v>
      </c>
      <c r="M7" s="135">
        <v>20000</v>
      </c>
      <c r="N7" s="136">
        <f t="shared" si="0"/>
        <v>0.3</v>
      </c>
      <c r="O7" s="126"/>
      <c r="P7" s="126"/>
      <c r="Q7" s="126"/>
      <c r="R7" s="126"/>
      <c r="S7" s="140"/>
      <c r="T7" s="126"/>
      <c r="U7" s="126"/>
      <c r="V7" s="119" t="str">
        <f t="shared" ref="V7:V38" si="2">IFERROR((S7*U7/T7),"")</f>
        <v/>
      </c>
      <c r="W7" s="141"/>
    </row>
    <row r="8" ht="28.5" customHeight="1" spans="1:23">
      <c r="A8" s="38">
        <v>3</v>
      </c>
      <c r="B8" s="126"/>
      <c r="C8" s="127"/>
      <c r="D8" s="128" t="s">
        <v>770</v>
      </c>
      <c r="E8" s="128"/>
      <c r="F8" s="128"/>
      <c r="G8" s="128"/>
      <c r="H8" s="128"/>
      <c r="I8" s="128"/>
      <c r="J8" s="128"/>
      <c r="K8" s="128">
        <v>312000</v>
      </c>
      <c r="L8" s="132">
        <f t="shared" si="1"/>
        <v>312000</v>
      </c>
      <c r="M8" s="135">
        <v>20000</v>
      </c>
      <c r="N8" s="136">
        <f t="shared" si="0"/>
        <v>15.6</v>
      </c>
      <c r="O8" s="126"/>
      <c r="P8" s="126"/>
      <c r="Q8" s="126"/>
      <c r="R8" s="126"/>
      <c r="S8" s="140"/>
      <c r="T8" s="126"/>
      <c r="U8" s="126"/>
      <c r="V8" s="119" t="str">
        <f t="shared" si="2"/>
        <v/>
      </c>
      <c r="W8" s="141"/>
    </row>
    <row r="9" ht="28.5" customHeight="1" spans="1:23">
      <c r="A9" s="38">
        <v>4</v>
      </c>
      <c r="B9" s="126"/>
      <c r="C9" s="126"/>
      <c r="D9" s="128" t="s">
        <v>771</v>
      </c>
      <c r="E9" s="128"/>
      <c r="F9" s="128"/>
      <c r="G9" s="128"/>
      <c r="H9" s="128"/>
      <c r="I9" s="128"/>
      <c r="J9" s="128"/>
      <c r="K9" s="128">
        <v>30000</v>
      </c>
      <c r="L9" s="132">
        <f t="shared" si="1"/>
        <v>30000</v>
      </c>
      <c r="M9" s="135">
        <v>20000</v>
      </c>
      <c r="N9" s="136">
        <f t="shared" si="0"/>
        <v>1.5</v>
      </c>
      <c r="O9" s="126"/>
      <c r="P9" s="126"/>
      <c r="Q9" s="126"/>
      <c r="R9" s="126"/>
      <c r="S9" s="140"/>
      <c r="T9" s="126"/>
      <c r="U9" s="126"/>
      <c r="V9" s="119" t="str">
        <f t="shared" si="2"/>
        <v/>
      </c>
      <c r="W9" s="141"/>
    </row>
    <row r="10" ht="28.5" customHeight="1" spans="1:23">
      <c r="A10" s="38">
        <v>5</v>
      </c>
      <c r="B10" s="126"/>
      <c r="C10" s="126"/>
      <c r="D10" s="128" t="s">
        <v>772</v>
      </c>
      <c r="E10" s="128"/>
      <c r="F10" s="128"/>
      <c r="G10" s="128"/>
      <c r="H10" s="128"/>
      <c r="I10" s="128"/>
      <c r="J10" s="128"/>
      <c r="K10" s="128">
        <v>30000</v>
      </c>
      <c r="L10" s="132">
        <f t="shared" si="1"/>
        <v>30000</v>
      </c>
      <c r="M10" s="135">
        <v>20000</v>
      </c>
      <c r="N10" s="136">
        <f t="shared" si="0"/>
        <v>1.5</v>
      </c>
      <c r="O10" s="126"/>
      <c r="P10" s="126"/>
      <c r="Q10" s="126"/>
      <c r="R10" s="126"/>
      <c r="S10" s="140"/>
      <c r="T10" s="126"/>
      <c r="U10" s="126"/>
      <c r="V10" s="119" t="str">
        <f t="shared" si="2"/>
        <v/>
      </c>
      <c r="W10" s="141"/>
    </row>
    <row r="11" ht="28.5" customHeight="1" spans="1:23">
      <c r="A11" s="38">
        <v>6</v>
      </c>
      <c r="B11" s="126"/>
      <c r="C11" s="126"/>
      <c r="D11" s="128" t="s">
        <v>773</v>
      </c>
      <c r="E11" s="128"/>
      <c r="F11" s="128"/>
      <c r="G11" s="128"/>
      <c r="H11" s="128"/>
      <c r="I11" s="128"/>
      <c r="J11" s="128"/>
      <c r="K11" s="128">
        <v>65000</v>
      </c>
      <c r="L11" s="132">
        <f t="shared" si="1"/>
        <v>65000</v>
      </c>
      <c r="M11" s="135">
        <v>10000</v>
      </c>
      <c r="N11" s="136">
        <f t="shared" si="0"/>
        <v>6.5</v>
      </c>
      <c r="O11" s="126"/>
      <c r="P11" s="126"/>
      <c r="Q11" s="126"/>
      <c r="R11" s="126"/>
      <c r="S11" s="140"/>
      <c r="T11" s="126"/>
      <c r="U11" s="126"/>
      <c r="V11" s="119" t="str">
        <f t="shared" si="2"/>
        <v/>
      </c>
      <c r="W11" s="141"/>
    </row>
    <row r="12" ht="28.5" customHeight="1" spans="1:23">
      <c r="A12" s="38">
        <v>7</v>
      </c>
      <c r="B12" s="126"/>
      <c r="C12" s="126"/>
      <c r="D12" s="128"/>
      <c r="E12" s="128"/>
      <c r="F12" s="128"/>
      <c r="G12" s="128"/>
      <c r="H12" s="128"/>
      <c r="I12" s="128"/>
      <c r="J12" s="128"/>
      <c r="K12" s="128"/>
      <c r="L12" s="132">
        <f t="shared" si="1"/>
        <v>0</v>
      </c>
      <c r="M12" s="135"/>
      <c r="N12" s="136" t="str">
        <f t="shared" si="0"/>
        <v/>
      </c>
      <c r="O12" s="126"/>
      <c r="P12" s="126"/>
      <c r="Q12" s="126"/>
      <c r="R12" s="126"/>
      <c r="S12" s="140"/>
      <c r="T12" s="126"/>
      <c r="U12" s="126"/>
      <c r="V12" s="119" t="str">
        <f t="shared" si="2"/>
        <v/>
      </c>
      <c r="W12" s="141"/>
    </row>
    <row r="13" ht="28.5" customHeight="1" spans="1:23">
      <c r="A13" s="38">
        <v>8</v>
      </c>
      <c r="B13" s="126"/>
      <c r="C13" s="126"/>
      <c r="D13" s="128"/>
      <c r="E13" s="128"/>
      <c r="F13" s="128"/>
      <c r="G13" s="128"/>
      <c r="H13" s="128"/>
      <c r="I13" s="128"/>
      <c r="J13" s="128"/>
      <c r="K13" s="128"/>
      <c r="L13" s="132">
        <f t="shared" si="1"/>
        <v>0</v>
      </c>
      <c r="M13" s="135"/>
      <c r="N13" s="136" t="str">
        <f t="shared" si="0"/>
        <v/>
      </c>
      <c r="O13" s="126"/>
      <c r="P13" s="126"/>
      <c r="Q13" s="126"/>
      <c r="R13" s="126"/>
      <c r="S13" s="140"/>
      <c r="T13" s="126"/>
      <c r="U13" s="126"/>
      <c r="V13" s="119" t="str">
        <f t="shared" si="2"/>
        <v/>
      </c>
      <c r="W13" s="141"/>
    </row>
    <row r="14" ht="28.5" customHeight="1" spans="1:23">
      <c r="A14" s="38">
        <v>9</v>
      </c>
      <c r="B14" s="126"/>
      <c r="C14" s="126"/>
      <c r="D14" s="128"/>
      <c r="E14" s="128"/>
      <c r="F14" s="128"/>
      <c r="G14" s="128"/>
      <c r="H14" s="128"/>
      <c r="I14" s="128"/>
      <c r="J14" s="128"/>
      <c r="K14" s="128"/>
      <c r="L14" s="132">
        <f t="shared" si="1"/>
        <v>0</v>
      </c>
      <c r="M14" s="135"/>
      <c r="N14" s="136" t="str">
        <f t="shared" si="0"/>
        <v/>
      </c>
      <c r="O14" s="126"/>
      <c r="P14" s="126"/>
      <c r="Q14" s="126"/>
      <c r="R14" s="126"/>
      <c r="S14" s="140"/>
      <c r="T14" s="126"/>
      <c r="U14" s="126"/>
      <c r="V14" s="119" t="str">
        <f t="shared" si="2"/>
        <v/>
      </c>
      <c r="W14" s="141"/>
    </row>
    <row r="15" ht="28.5" customHeight="1" spans="1:23">
      <c r="A15" s="38">
        <v>10</v>
      </c>
      <c r="B15" s="126"/>
      <c r="C15" s="126"/>
      <c r="D15" s="128"/>
      <c r="E15" s="128"/>
      <c r="F15" s="128"/>
      <c r="G15" s="128"/>
      <c r="H15" s="128"/>
      <c r="I15" s="128"/>
      <c r="J15" s="128"/>
      <c r="K15" s="128"/>
      <c r="L15" s="132">
        <f t="shared" si="1"/>
        <v>0</v>
      </c>
      <c r="M15" s="135"/>
      <c r="N15" s="136" t="str">
        <f t="shared" si="0"/>
        <v/>
      </c>
      <c r="O15" s="126"/>
      <c r="P15" s="126"/>
      <c r="Q15" s="126"/>
      <c r="R15" s="126"/>
      <c r="S15" s="140"/>
      <c r="T15" s="126"/>
      <c r="U15" s="126"/>
      <c r="V15" s="119" t="str">
        <f t="shared" si="2"/>
        <v/>
      </c>
      <c r="W15" s="141"/>
    </row>
    <row r="16" ht="28.5" customHeight="1" spans="1:23">
      <c r="A16" s="38">
        <v>11</v>
      </c>
      <c r="B16" s="126"/>
      <c r="C16" s="126"/>
      <c r="D16" s="128"/>
      <c r="E16" s="128"/>
      <c r="F16" s="128"/>
      <c r="G16" s="128"/>
      <c r="H16" s="128"/>
      <c r="I16" s="128"/>
      <c r="J16" s="128"/>
      <c r="K16" s="128"/>
      <c r="L16" s="132">
        <f t="shared" si="1"/>
        <v>0</v>
      </c>
      <c r="M16" s="135"/>
      <c r="N16" s="136" t="str">
        <f t="shared" si="0"/>
        <v/>
      </c>
      <c r="O16" s="126"/>
      <c r="P16" s="126"/>
      <c r="Q16" s="126"/>
      <c r="R16" s="126"/>
      <c r="S16" s="140"/>
      <c r="T16" s="126"/>
      <c r="U16" s="126"/>
      <c r="V16" s="119" t="str">
        <f t="shared" si="2"/>
        <v/>
      </c>
      <c r="W16" s="141"/>
    </row>
    <row r="17" ht="28.5" customHeight="1" spans="1:23">
      <c r="A17" s="38">
        <v>12</v>
      </c>
      <c r="B17" s="126"/>
      <c r="C17" s="126"/>
      <c r="D17" s="128"/>
      <c r="E17" s="128"/>
      <c r="F17" s="128"/>
      <c r="G17" s="128"/>
      <c r="H17" s="128"/>
      <c r="I17" s="128"/>
      <c r="J17" s="128"/>
      <c r="K17" s="128"/>
      <c r="L17" s="132">
        <f t="shared" si="1"/>
        <v>0</v>
      </c>
      <c r="M17" s="135"/>
      <c r="N17" s="136" t="str">
        <f t="shared" si="0"/>
        <v/>
      </c>
      <c r="O17" s="126"/>
      <c r="P17" s="126"/>
      <c r="Q17" s="126"/>
      <c r="R17" s="126"/>
      <c r="S17" s="140"/>
      <c r="T17" s="126"/>
      <c r="U17" s="126"/>
      <c r="V17" s="119" t="str">
        <f t="shared" si="2"/>
        <v/>
      </c>
      <c r="W17" s="141"/>
    </row>
    <row r="18" ht="28.5" customHeight="1" spans="1:23">
      <c r="A18" s="38">
        <v>13</v>
      </c>
      <c r="B18" s="126"/>
      <c r="C18" s="126"/>
      <c r="D18" s="128"/>
      <c r="E18" s="128"/>
      <c r="F18" s="128"/>
      <c r="G18" s="128"/>
      <c r="H18" s="128"/>
      <c r="I18" s="128"/>
      <c r="J18" s="128"/>
      <c r="K18" s="128"/>
      <c r="L18" s="132">
        <f t="shared" si="1"/>
        <v>0</v>
      </c>
      <c r="M18" s="135"/>
      <c r="N18" s="136" t="str">
        <f t="shared" si="0"/>
        <v/>
      </c>
      <c r="O18" s="126"/>
      <c r="P18" s="126"/>
      <c r="Q18" s="126"/>
      <c r="R18" s="126"/>
      <c r="S18" s="140"/>
      <c r="T18" s="126"/>
      <c r="U18" s="126"/>
      <c r="V18" s="119" t="str">
        <f t="shared" si="2"/>
        <v/>
      </c>
      <c r="W18" s="141"/>
    </row>
    <row r="19" ht="28.5" customHeight="1" spans="1:23">
      <c r="A19" s="38">
        <v>14</v>
      </c>
      <c r="B19" s="126"/>
      <c r="C19" s="126"/>
      <c r="D19" s="128"/>
      <c r="E19" s="128"/>
      <c r="F19" s="128"/>
      <c r="G19" s="128"/>
      <c r="H19" s="128"/>
      <c r="I19" s="128"/>
      <c r="J19" s="128"/>
      <c r="K19" s="128"/>
      <c r="L19" s="132">
        <f t="shared" si="1"/>
        <v>0</v>
      </c>
      <c r="M19" s="135"/>
      <c r="N19" s="136" t="str">
        <f t="shared" si="0"/>
        <v/>
      </c>
      <c r="O19" s="126"/>
      <c r="P19" s="126"/>
      <c r="Q19" s="126"/>
      <c r="R19" s="126"/>
      <c r="S19" s="140"/>
      <c r="T19" s="126"/>
      <c r="U19" s="126"/>
      <c r="V19" s="119" t="str">
        <f t="shared" si="2"/>
        <v/>
      </c>
      <c r="W19" s="141"/>
    </row>
    <row r="20" ht="28.5" customHeight="1" spans="1:23">
      <c r="A20" s="38">
        <v>15</v>
      </c>
      <c r="B20" s="126"/>
      <c r="C20" s="126"/>
      <c r="D20" s="128"/>
      <c r="E20" s="128"/>
      <c r="F20" s="128"/>
      <c r="G20" s="128"/>
      <c r="H20" s="128"/>
      <c r="I20" s="128"/>
      <c r="J20" s="128"/>
      <c r="K20" s="128"/>
      <c r="L20" s="132">
        <f t="shared" si="1"/>
        <v>0</v>
      </c>
      <c r="M20" s="135"/>
      <c r="N20" s="136" t="str">
        <f t="shared" si="0"/>
        <v/>
      </c>
      <c r="O20" s="126"/>
      <c r="P20" s="126"/>
      <c r="Q20" s="126"/>
      <c r="R20" s="126"/>
      <c r="S20" s="140"/>
      <c r="T20" s="126"/>
      <c r="U20" s="126"/>
      <c r="V20" s="119" t="str">
        <f t="shared" si="2"/>
        <v/>
      </c>
      <c r="W20" s="141"/>
    </row>
    <row r="21" ht="28.5" customHeight="1" spans="1:23">
      <c r="A21" s="38">
        <v>16</v>
      </c>
      <c r="B21" s="126"/>
      <c r="C21" s="126"/>
      <c r="D21" s="128"/>
      <c r="E21" s="128"/>
      <c r="F21" s="128"/>
      <c r="G21" s="128"/>
      <c r="H21" s="128"/>
      <c r="I21" s="128"/>
      <c r="J21" s="128"/>
      <c r="K21" s="128"/>
      <c r="L21" s="132">
        <f t="shared" si="1"/>
        <v>0</v>
      </c>
      <c r="M21" s="135"/>
      <c r="N21" s="136" t="str">
        <f t="shared" si="0"/>
        <v/>
      </c>
      <c r="O21" s="126"/>
      <c r="P21" s="126"/>
      <c r="Q21" s="126"/>
      <c r="R21" s="126"/>
      <c r="S21" s="140"/>
      <c r="T21" s="126"/>
      <c r="U21" s="126"/>
      <c r="V21" s="119" t="str">
        <f t="shared" si="2"/>
        <v/>
      </c>
      <c r="W21" s="141"/>
    </row>
    <row r="22" ht="28.5" customHeight="1" spans="1:23">
      <c r="A22" s="38">
        <v>17</v>
      </c>
      <c r="B22" s="126"/>
      <c r="C22" s="126"/>
      <c r="D22" s="128"/>
      <c r="E22" s="128"/>
      <c r="F22" s="128"/>
      <c r="G22" s="128"/>
      <c r="H22" s="128"/>
      <c r="I22" s="128"/>
      <c r="J22" s="128"/>
      <c r="K22" s="128"/>
      <c r="L22" s="132">
        <f t="shared" si="1"/>
        <v>0</v>
      </c>
      <c r="M22" s="135"/>
      <c r="N22" s="136" t="str">
        <f t="shared" si="0"/>
        <v/>
      </c>
      <c r="O22" s="126"/>
      <c r="P22" s="126"/>
      <c r="Q22" s="126"/>
      <c r="R22" s="126"/>
      <c r="S22" s="140"/>
      <c r="T22" s="126"/>
      <c r="U22" s="126"/>
      <c r="V22" s="119" t="str">
        <f t="shared" si="2"/>
        <v/>
      </c>
      <c r="W22" s="141"/>
    </row>
    <row r="23" ht="28.5" customHeight="1" spans="1:23">
      <c r="A23" s="38">
        <v>18</v>
      </c>
      <c r="B23" s="126"/>
      <c r="C23" s="126"/>
      <c r="D23" s="128"/>
      <c r="E23" s="128"/>
      <c r="F23" s="128"/>
      <c r="G23" s="128"/>
      <c r="H23" s="128"/>
      <c r="I23" s="128"/>
      <c r="J23" s="128"/>
      <c r="K23" s="128"/>
      <c r="L23" s="132">
        <f t="shared" si="1"/>
        <v>0</v>
      </c>
      <c r="M23" s="135"/>
      <c r="N23" s="136" t="str">
        <f t="shared" si="0"/>
        <v/>
      </c>
      <c r="O23" s="126"/>
      <c r="P23" s="126"/>
      <c r="Q23" s="126"/>
      <c r="R23" s="126"/>
      <c r="S23" s="140"/>
      <c r="T23" s="126"/>
      <c r="U23" s="126"/>
      <c r="V23" s="119" t="str">
        <f t="shared" si="2"/>
        <v/>
      </c>
      <c r="W23" s="141"/>
    </row>
    <row r="24" ht="28.5" customHeight="1" spans="1:23">
      <c r="A24" s="38">
        <v>19</v>
      </c>
      <c r="B24" s="126"/>
      <c r="C24" s="126"/>
      <c r="D24" s="128"/>
      <c r="E24" s="128"/>
      <c r="F24" s="128"/>
      <c r="G24" s="128"/>
      <c r="H24" s="128"/>
      <c r="I24" s="128"/>
      <c r="J24" s="128"/>
      <c r="K24" s="128"/>
      <c r="L24" s="132">
        <f t="shared" si="1"/>
        <v>0</v>
      </c>
      <c r="M24" s="135"/>
      <c r="N24" s="136" t="str">
        <f t="shared" si="0"/>
        <v/>
      </c>
      <c r="O24" s="126"/>
      <c r="P24" s="126"/>
      <c r="Q24" s="126"/>
      <c r="R24" s="126"/>
      <c r="S24" s="140"/>
      <c r="T24" s="126"/>
      <c r="U24" s="126"/>
      <c r="V24" s="119" t="str">
        <f t="shared" si="2"/>
        <v/>
      </c>
      <c r="W24" s="141"/>
    </row>
    <row r="25" ht="28.5" customHeight="1" spans="1:23">
      <c r="A25" s="38">
        <v>20</v>
      </c>
      <c r="B25" s="126"/>
      <c r="C25" s="126"/>
      <c r="D25" s="128"/>
      <c r="E25" s="128"/>
      <c r="F25" s="128"/>
      <c r="G25" s="128"/>
      <c r="H25" s="128"/>
      <c r="I25" s="128"/>
      <c r="J25" s="128"/>
      <c r="K25" s="128"/>
      <c r="L25" s="132">
        <f t="shared" si="1"/>
        <v>0</v>
      </c>
      <c r="M25" s="135"/>
      <c r="N25" s="136" t="str">
        <f t="shared" si="0"/>
        <v/>
      </c>
      <c r="O25" s="126"/>
      <c r="P25" s="126"/>
      <c r="Q25" s="126"/>
      <c r="R25" s="126"/>
      <c r="S25" s="140"/>
      <c r="T25" s="126"/>
      <c r="U25" s="126"/>
      <c r="V25" s="119" t="str">
        <f t="shared" si="2"/>
        <v/>
      </c>
      <c r="W25" s="141"/>
    </row>
    <row r="26" ht="28.5" customHeight="1" spans="1:23">
      <c r="A26" s="38">
        <v>21</v>
      </c>
      <c r="B26" s="126"/>
      <c r="C26" s="126"/>
      <c r="D26" s="128"/>
      <c r="E26" s="128"/>
      <c r="F26" s="128"/>
      <c r="G26" s="128"/>
      <c r="H26" s="128"/>
      <c r="I26" s="128"/>
      <c r="J26" s="128"/>
      <c r="K26" s="128"/>
      <c r="L26" s="132">
        <f t="shared" si="1"/>
        <v>0</v>
      </c>
      <c r="M26" s="135"/>
      <c r="N26" s="136" t="str">
        <f t="shared" si="0"/>
        <v/>
      </c>
      <c r="O26" s="126"/>
      <c r="P26" s="126"/>
      <c r="Q26" s="126"/>
      <c r="R26" s="126"/>
      <c r="S26" s="140"/>
      <c r="T26" s="126"/>
      <c r="U26" s="126"/>
      <c r="V26" s="119" t="str">
        <f t="shared" si="2"/>
        <v/>
      </c>
      <c r="W26" s="141"/>
    </row>
    <row r="27" ht="28.5" customHeight="1" spans="1:23">
      <c r="A27" s="38">
        <v>22</v>
      </c>
      <c r="B27" s="126"/>
      <c r="C27" s="126"/>
      <c r="D27" s="128"/>
      <c r="E27" s="128"/>
      <c r="F27" s="128"/>
      <c r="G27" s="128"/>
      <c r="H27" s="128"/>
      <c r="I27" s="128"/>
      <c r="J27" s="128"/>
      <c r="K27" s="128"/>
      <c r="L27" s="132">
        <f t="shared" si="1"/>
        <v>0</v>
      </c>
      <c r="M27" s="135"/>
      <c r="N27" s="136" t="str">
        <f t="shared" si="0"/>
        <v/>
      </c>
      <c r="O27" s="126"/>
      <c r="P27" s="126"/>
      <c r="Q27" s="126"/>
      <c r="R27" s="126"/>
      <c r="S27" s="140"/>
      <c r="T27" s="126"/>
      <c r="U27" s="126"/>
      <c r="V27" s="119" t="str">
        <f t="shared" si="2"/>
        <v/>
      </c>
      <c r="W27" s="141"/>
    </row>
    <row r="28" ht="28.5" customHeight="1" spans="1:23">
      <c r="A28" s="38">
        <v>23</v>
      </c>
      <c r="B28" s="126"/>
      <c r="C28" s="126"/>
      <c r="D28" s="128"/>
      <c r="E28" s="128"/>
      <c r="F28" s="128"/>
      <c r="G28" s="128"/>
      <c r="H28" s="128"/>
      <c r="I28" s="128"/>
      <c r="J28" s="128"/>
      <c r="K28" s="128"/>
      <c r="L28" s="132">
        <f t="shared" si="1"/>
        <v>0</v>
      </c>
      <c r="M28" s="135"/>
      <c r="N28" s="136" t="str">
        <f t="shared" si="0"/>
        <v/>
      </c>
      <c r="O28" s="126"/>
      <c r="P28" s="126"/>
      <c r="Q28" s="126"/>
      <c r="R28" s="126"/>
      <c r="S28" s="140"/>
      <c r="T28" s="126"/>
      <c r="U28" s="126"/>
      <c r="V28" s="119" t="str">
        <f t="shared" si="2"/>
        <v/>
      </c>
      <c r="W28" s="141"/>
    </row>
    <row r="29" ht="28.5" customHeight="1" spans="1:23">
      <c r="A29" s="38">
        <v>24</v>
      </c>
      <c r="B29" s="126"/>
      <c r="C29" s="126"/>
      <c r="D29" s="128"/>
      <c r="E29" s="128"/>
      <c r="F29" s="128"/>
      <c r="G29" s="128"/>
      <c r="H29" s="128"/>
      <c r="I29" s="128"/>
      <c r="J29" s="128"/>
      <c r="K29" s="128"/>
      <c r="L29" s="132">
        <f t="shared" si="1"/>
        <v>0</v>
      </c>
      <c r="M29" s="135"/>
      <c r="N29" s="136" t="str">
        <f t="shared" si="0"/>
        <v/>
      </c>
      <c r="O29" s="126"/>
      <c r="P29" s="126"/>
      <c r="Q29" s="126"/>
      <c r="R29" s="126"/>
      <c r="S29" s="140"/>
      <c r="T29" s="126"/>
      <c r="U29" s="126"/>
      <c r="V29" s="119" t="str">
        <f t="shared" si="2"/>
        <v/>
      </c>
      <c r="W29" s="141"/>
    </row>
    <row r="30" ht="28.5" customHeight="1" spans="1:23">
      <c r="A30" s="38">
        <v>25</v>
      </c>
      <c r="B30" s="126"/>
      <c r="C30" s="126"/>
      <c r="D30" s="128"/>
      <c r="E30" s="128"/>
      <c r="F30" s="128"/>
      <c r="G30" s="128"/>
      <c r="H30" s="128"/>
      <c r="I30" s="128"/>
      <c r="J30" s="128"/>
      <c r="K30" s="128"/>
      <c r="L30" s="132">
        <f t="shared" si="1"/>
        <v>0</v>
      </c>
      <c r="M30" s="135"/>
      <c r="N30" s="136" t="str">
        <f t="shared" si="0"/>
        <v/>
      </c>
      <c r="O30" s="126"/>
      <c r="P30" s="126"/>
      <c r="Q30" s="126"/>
      <c r="R30" s="126"/>
      <c r="S30" s="140"/>
      <c r="T30" s="126"/>
      <c r="U30" s="126"/>
      <c r="V30" s="119" t="str">
        <f t="shared" si="2"/>
        <v/>
      </c>
      <c r="W30" s="141"/>
    </row>
    <row r="31" ht="28.5" customHeight="1" spans="1:23">
      <c r="A31" s="38">
        <v>26</v>
      </c>
      <c r="B31" s="126"/>
      <c r="C31" s="126"/>
      <c r="D31" s="128"/>
      <c r="E31" s="128"/>
      <c r="F31" s="128"/>
      <c r="G31" s="128"/>
      <c r="H31" s="128"/>
      <c r="I31" s="128"/>
      <c r="J31" s="128"/>
      <c r="K31" s="128"/>
      <c r="L31" s="132">
        <f t="shared" si="1"/>
        <v>0</v>
      </c>
      <c r="M31" s="135"/>
      <c r="N31" s="136" t="str">
        <f t="shared" si="0"/>
        <v/>
      </c>
      <c r="O31" s="126"/>
      <c r="P31" s="126"/>
      <c r="Q31" s="126"/>
      <c r="R31" s="126"/>
      <c r="S31" s="140"/>
      <c r="T31" s="126"/>
      <c r="U31" s="126"/>
      <c r="V31" s="119" t="str">
        <f t="shared" si="2"/>
        <v/>
      </c>
      <c r="W31" s="141"/>
    </row>
    <row r="32" ht="28.5" customHeight="1" spans="1:23">
      <c r="A32" s="38">
        <v>27</v>
      </c>
      <c r="B32" s="126"/>
      <c r="C32" s="126"/>
      <c r="D32" s="128"/>
      <c r="E32" s="128"/>
      <c r="F32" s="128"/>
      <c r="G32" s="128"/>
      <c r="H32" s="128"/>
      <c r="I32" s="128"/>
      <c r="J32" s="128"/>
      <c r="K32" s="128"/>
      <c r="L32" s="132">
        <f t="shared" si="1"/>
        <v>0</v>
      </c>
      <c r="M32" s="135"/>
      <c r="N32" s="136" t="str">
        <f t="shared" si="0"/>
        <v/>
      </c>
      <c r="O32" s="126"/>
      <c r="P32" s="126"/>
      <c r="Q32" s="126"/>
      <c r="R32" s="126"/>
      <c r="S32" s="140"/>
      <c r="T32" s="126"/>
      <c r="U32" s="126"/>
      <c r="V32" s="119" t="str">
        <f t="shared" si="2"/>
        <v/>
      </c>
      <c r="W32" s="141"/>
    </row>
    <row r="33" ht="28.5" customHeight="1" spans="1:23">
      <c r="A33" s="38">
        <v>28</v>
      </c>
      <c r="B33" s="126"/>
      <c r="C33" s="126"/>
      <c r="D33" s="128"/>
      <c r="E33" s="128"/>
      <c r="F33" s="128"/>
      <c r="G33" s="128"/>
      <c r="H33" s="128"/>
      <c r="I33" s="128"/>
      <c r="J33" s="128"/>
      <c r="K33" s="128"/>
      <c r="L33" s="132">
        <f t="shared" si="1"/>
        <v>0</v>
      </c>
      <c r="M33" s="135"/>
      <c r="N33" s="136" t="str">
        <f t="shared" si="0"/>
        <v/>
      </c>
      <c r="O33" s="126"/>
      <c r="P33" s="126"/>
      <c r="Q33" s="126"/>
      <c r="R33" s="126"/>
      <c r="S33" s="140"/>
      <c r="T33" s="126"/>
      <c r="U33" s="126"/>
      <c r="V33" s="119" t="str">
        <f t="shared" si="2"/>
        <v/>
      </c>
      <c r="W33" s="141"/>
    </row>
    <row r="34" ht="28.5" customHeight="1" spans="1:23">
      <c r="A34" s="38">
        <v>29</v>
      </c>
      <c r="B34" s="126"/>
      <c r="C34" s="126"/>
      <c r="D34" s="128"/>
      <c r="E34" s="128"/>
      <c r="F34" s="128"/>
      <c r="G34" s="128"/>
      <c r="H34" s="128"/>
      <c r="I34" s="128"/>
      <c r="J34" s="128"/>
      <c r="K34" s="128"/>
      <c r="L34" s="132">
        <f t="shared" si="1"/>
        <v>0</v>
      </c>
      <c r="M34" s="135"/>
      <c r="N34" s="136" t="str">
        <f t="shared" si="0"/>
        <v/>
      </c>
      <c r="O34" s="126"/>
      <c r="P34" s="126"/>
      <c r="Q34" s="126"/>
      <c r="R34" s="126"/>
      <c r="S34" s="140"/>
      <c r="T34" s="126"/>
      <c r="U34" s="126"/>
      <c r="V34" s="119" t="str">
        <f t="shared" si="2"/>
        <v/>
      </c>
      <c r="W34" s="141"/>
    </row>
    <row r="35" ht="28.5" customHeight="1" spans="1:23">
      <c r="A35" s="38">
        <v>30</v>
      </c>
      <c r="B35" s="126"/>
      <c r="C35" s="126"/>
      <c r="D35" s="128"/>
      <c r="E35" s="128"/>
      <c r="F35" s="128"/>
      <c r="G35" s="128"/>
      <c r="H35" s="128"/>
      <c r="I35" s="128"/>
      <c r="J35" s="128"/>
      <c r="K35" s="128"/>
      <c r="L35" s="132">
        <f t="shared" si="1"/>
        <v>0</v>
      </c>
      <c r="M35" s="135"/>
      <c r="N35" s="136" t="str">
        <f t="shared" si="0"/>
        <v/>
      </c>
      <c r="O35" s="126"/>
      <c r="P35" s="126"/>
      <c r="Q35" s="126"/>
      <c r="R35" s="126"/>
      <c r="S35" s="140"/>
      <c r="T35" s="126"/>
      <c r="U35" s="126"/>
      <c r="V35" s="119" t="str">
        <f t="shared" si="2"/>
        <v/>
      </c>
      <c r="W35" s="141"/>
    </row>
    <row r="36" ht="28.5" customHeight="1" spans="1:23">
      <c r="A36" s="38">
        <v>31</v>
      </c>
      <c r="B36" s="126"/>
      <c r="C36" s="126"/>
      <c r="D36" s="128"/>
      <c r="E36" s="128"/>
      <c r="F36" s="128"/>
      <c r="G36" s="128"/>
      <c r="H36" s="128"/>
      <c r="I36" s="128"/>
      <c r="J36" s="128"/>
      <c r="K36" s="128"/>
      <c r="L36" s="132">
        <f t="shared" si="1"/>
        <v>0</v>
      </c>
      <c r="M36" s="135"/>
      <c r="N36" s="136" t="str">
        <f t="shared" si="0"/>
        <v/>
      </c>
      <c r="O36" s="126"/>
      <c r="P36" s="126"/>
      <c r="Q36" s="126"/>
      <c r="R36" s="126"/>
      <c r="S36" s="140"/>
      <c r="T36" s="126"/>
      <c r="U36" s="126"/>
      <c r="V36" s="119" t="str">
        <f t="shared" si="2"/>
        <v/>
      </c>
      <c r="W36" s="141"/>
    </row>
    <row r="37" ht="28.5" customHeight="1" spans="1:23">
      <c r="A37" s="38">
        <v>32</v>
      </c>
      <c r="B37" s="126"/>
      <c r="C37" s="126"/>
      <c r="D37" s="128"/>
      <c r="E37" s="128"/>
      <c r="F37" s="128"/>
      <c r="G37" s="128"/>
      <c r="H37" s="128"/>
      <c r="I37" s="128"/>
      <c r="J37" s="128"/>
      <c r="K37" s="128"/>
      <c r="L37" s="132">
        <f t="shared" si="1"/>
        <v>0</v>
      </c>
      <c r="M37" s="135"/>
      <c r="N37" s="136" t="str">
        <f t="shared" si="0"/>
        <v/>
      </c>
      <c r="O37" s="126"/>
      <c r="P37" s="126"/>
      <c r="Q37" s="126"/>
      <c r="R37" s="126"/>
      <c r="S37" s="140"/>
      <c r="T37" s="126"/>
      <c r="U37" s="126"/>
      <c r="V37" s="119" t="str">
        <f t="shared" si="2"/>
        <v/>
      </c>
      <c r="W37" s="141"/>
    </row>
    <row r="38" ht="28.5" customHeight="1" spans="1:23">
      <c r="A38" s="38">
        <v>33</v>
      </c>
      <c r="B38" s="126"/>
      <c r="C38" s="126"/>
      <c r="D38" s="128"/>
      <c r="E38" s="128"/>
      <c r="F38" s="128"/>
      <c r="G38" s="128"/>
      <c r="H38" s="128"/>
      <c r="I38" s="128"/>
      <c r="J38" s="128"/>
      <c r="K38" s="128"/>
      <c r="L38" s="132">
        <f t="shared" si="1"/>
        <v>0</v>
      </c>
      <c r="M38" s="135"/>
      <c r="N38" s="136" t="str">
        <f t="shared" si="0"/>
        <v/>
      </c>
      <c r="O38" s="126"/>
      <c r="P38" s="126"/>
      <c r="Q38" s="126"/>
      <c r="R38" s="126"/>
      <c r="S38" s="140"/>
      <c r="T38" s="126"/>
      <c r="U38" s="126"/>
      <c r="V38" s="119" t="str">
        <f t="shared" si="2"/>
        <v/>
      </c>
      <c r="W38" s="141"/>
    </row>
    <row r="39" ht="28.5" customHeight="1" spans="1:23">
      <c r="A39" s="38">
        <v>34</v>
      </c>
      <c r="B39" s="126"/>
      <c r="C39" s="126"/>
      <c r="D39" s="128"/>
      <c r="E39" s="128"/>
      <c r="F39" s="128"/>
      <c r="G39" s="128"/>
      <c r="H39" s="128"/>
      <c r="I39" s="128"/>
      <c r="J39" s="128"/>
      <c r="K39" s="128"/>
      <c r="L39" s="132">
        <f t="shared" ref="L39:L70" si="3">H39*J39+K39</f>
        <v>0</v>
      </c>
      <c r="M39" s="135"/>
      <c r="N39" s="136" t="str">
        <f t="shared" si="0"/>
        <v/>
      </c>
      <c r="O39" s="126"/>
      <c r="P39" s="126"/>
      <c r="Q39" s="126"/>
      <c r="R39" s="126"/>
      <c r="S39" s="140"/>
      <c r="T39" s="126"/>
      <c r="U39" s="126"/>
      <c r="V39" s="119" t="str">
        <f t="shared" ref="V39:V70" si="4">IFERROR((S39*U39/T39),"")</f>
        <v/>
      </c>
      <c r="W39" s="141"/>
    </row>
    <row r="40" ht="28.5" customHeight="1" spans="1:23">
      <c r="A40" s="38">
        <v>35</v>
      </c>
      <c r="B40" s="126"/>
      <c r="C40" s="126"/>
      <c r="D40" s="128"/>
      <c r="E40" s="128"/>
      <c r="F40" s="128"/>
      <c r="G40" s="128"/>
      <c r="H40" s="128"/>
      <c r="I40" s="128"/>
      <c r="J40" s="128"/>
      <c r="K40" s="128"/>
      <c r="L40" s="132">
        <f t="shared" si="3"/>
        <v>0</v>
      </c>
      <c r="M40" s="135"/>
      <c r="N40" s="136" t="str">
        <f t="shared" si="0"/>
        <v/>
      </c>
      <c r="O40" s="126"/>
      <c r="P40" s="126"/>
      <c r="Q40" s="126"/>
      <c r="R40" s="126"/>
      <c r="S40" s="140"/>
      <c r="T40" s="126"/>
      <c r="U40" s="126"/>
      <c r="V40" s="119" t="str">
        <f t="shared" si="4"/>
        <v/>
      </c>
      <c r="W40" s="141"/>
    </row>
    <row r="41" ht="28.5" customHeight="1" spans="1:23">
      <c r="A41" s="38">
        <v>36</v>
      </c>
      <c r="B41" s="126"/>
      <c r="C41" s="126"/>
      <c r="D41" s="128"/>
      <c r="E41" s="128"/>
      <c r="F41" s="128"/>
      <c r="G41" s="128"/>
      <c r="H41" s="128"/>
      <c r="I41" s="128"/>
      <c r="J41" s="128"/>
      <c r="K41" s="128"/>
      <c r="L41" s="132">
        <f t="shared" si="3"/>
        <v>0</v>
      </c>
      <c r="M41" s="135"/>
      <c r="N41" s="136" t="str">
        <f t="shared" si="0"/>
        <v/>
      </c>
      <c r="O41" s="126"/>
      <c r="P41" s="126"/>
      <c r="Q41" s="126"/>
      <c r="R41" s="126"/>
      <c r="S41" s="140"/>
      <c r="T41" s="126"/>
      <c r="U41" s="126"/>
      <c r="V41" s="119" t="str">
        <f t="shared" si="4"/>
        <v/>
      </c>
      <c r="W41" s="141"/>
    </row>
    <row r="42" ht="28.5" customHeight="1" spans="1:23">
      <c r="A42" s="38">
        <v>37</v>
      </c>
      <c r="B42" s="126"/>
      <c r="C42" s="126"/>
      <c r="D42" s="128"/>
      <c r="E42" s="128"/>
      <c r="F42" s="128"/>
      <c r="G42" s="128"/>
      <c r="H42" s="128"/>
      <c r="I42" s="128"/>
      <c r="J42" s="128"/>
      <c r="K42" s="128"/>
      <c r="L42" s="132">
        <f t="shared" si="3"/>
        <v>0</v>
      </c>
      <c r="M42" s="135"/>
      <c r="N42" s="136" t="str">
        <f t="shared" si="0"/>
        <v/>
      </c>
      <c r="O42" s="126"/>
      <c r="P42" s="126"/>
      <c r="Q42" s="126"/>
      <c r="R42" s="126"/>
      <c r="S42" s="140"/>
      <c r="T42" s="126"/>
      <c r="U42" s="126"/>
      <c r="V42" s="119" t="str">
        <f t="shared" si="4"/>
        <v/>
      </c>
      <c r="W42" s="141"/>
    </row>
    <row r="43" ht="28.5" customHeight="1" spans="1:23">
      <c r="A43" s="38">
        <v>38</v>
      </c>
      <c r="B43" s="126"/>
      <c r="C43" s="126"/>
      <c r="D43" s="128"/>
      <c r="E43" s="128"/>
      <c r="F43" s="128"/>
      <c r="G43" s="128"/>
      <c r="H43" s="128"/>
      <c r="I43" s="128"/>
      <c r="J43" s="128"/>
      <c r="K43" s="128"/>
      <c r="L43" s="132">
        <f t="shared" si="3"/>
        <v>0</v>
      </c>
      <c r="M43" s="135"/>
      <c r="N43" s="136" t="str">
        <f t="shared" si="0"/>
        <v/>
      </c>
      <c r="O43" s="126"/>
      <c r="P43" s="126"/>
      <c r="Q43" s="126"/>
      <c r="R43" s="126"/>
      <c r="S43" s="140"/>
      <c r="T43" s="126"/>
      <c r="U43" s="126"/>
      <c r="V43" s="119" t="str">
        <f t="shared" si="4"/>
        <v/>
      </c>
      <c r="W43" s="141"/>
    </row>
    <row r="44" ht="28.5" customHeight="1" spans="1:23">
      <c r="A44" s="38">
        <v>39</v>
      </c>
      <c r="B44" s="126"/>
      <c r="C44" s="126"/>
      <c r="D44" s="128"/>
      <c r="E44" s="128"/>
      <c r="F44" s="128"/>
      <c r="G44" s="128"/>
      <c r="H44" s="128"/>
      <c r="I44" s="128"/>
      <c r="J44" s="128"/>
      <c r="K44" s="128"/>
      <c r="L44" s="132">
        <f t="shared" si="3"/>
        <v>0</v>
      </c>
      <c r="M44" s="135"/>
      <c r="N44" s="136" t="str">
        <f t="shared" si="0"/>
        <v/>
      </c>
      <c r="O44" s="126"/>
      <c r="P44" s="126"/>
      <c r="Q44" s="126"/>
      <c r="R44" s="126"/>
      <c r="S44" s="140"/>
      <c r="T44" s="126"/>
      <c r="U44" s="126"/>
      <c r="V44" s="119" t="str">
        <f t="shared" si="4"/>
        <v/>
      </c>
      <c r="W44" s="141"/>
    </row>
    <row r="45" ht="28.5" customHeight="1" spans="1:23">
      <c r="A45" s="38">
        <v>40</v>
      </c>
      <c r="B45" s="126"/>
      <c r="C45" s="126"/>
      <c r="D45" s="128"/>
      <c r="E45" s="128"/>
      <c r="F45" s="128"/>
      <c r="G45" s="128"/>
      <c r="H45" s="128"/>
      <c r="I45" s="128"/>
      <c r="J45" s="128"/>
      <c r="K45" s="128"/>
      <c r="L45" s="132">
        <f t="shared" si="3"/>
        <v>0</v>
      </c>
      <c r="M45" s="135"/>
      <c r="N45" s="136" t="str">
        <f t="shared" si="0"/>
        <v/>
      </c>
      <c r="O45" s="126"/>
      <c r="P45" s="126"/>
      <c r="Q45" s="126"/>
      <c r="R45" s="126"/>
      <c r="S45" s="140"/>
      <c r="T45" s="126"/>
      <c r="U45" s="126"/>
      <c r="V45" s="119" t="str">
        <f t="shared" si="4"/>
        <v/>
      </c>
      <c r="W45" s="141"/>
    </row>
    <row r="46" ht="28.5" customHeight="1" spans="1:23">
      <c r="A46" s="38">
        <v>41</v>
      </c>
      <c r="B46" s="126"/>
      <c r="C46" s="126"/>
      <c r="D46" s="128"/>
      <c r="E46" s="128"/>
      <c r="F46" s="128"/>
      <c r="G46" s="128"/>
      <c r="H46" s="128"/>
      <c r="I46" s="128"/>
      <c r="J46" s="128"/>
      <c r="K46" s="128"/>
      <c r="L46" s="132">
        <f t="shared" si="3"/>
        <v>0</v>
      </c>
      <c r="M46" s="135"/>
      <c r="N46" s="136" t="str">
        <f t="shared" si="0"/>
        <v/>
      </c>
      <c r="O46" s="126"/>
      <c r="P46" s="126"/>
      <c r="Q46" s="126"/>
      <c r="R46" s="126"/>
      <c r="S46" s="140"/>
      <c r="T46" s="126"/>
      <c r="U46" s="126"/>
      <c r="V46" s="119" t="str">
        <f t="shared" si="4"/>
        <v/>
      </c>
      <c r="W46" s="141"/>
    </row>
    <row r="47" ht="28.5" customHeight="1" spans="1:23">
      <c r="A47" s="38">
        <v>42</v>
      </c>
      <c r="B47" s="126"/>
      <c r="C47" s="126"/>
      <c r="D47" s="128"/>
      <c r="E47" s="128"/>
      <c r="F47" s="128"/>
      <c r="G47" s="128"/>
      <c r="H47" s="128"/>
      <c r="I47" s="128"/>
      <c r="J47" s="128"/>
      <c r="K47" s="128"/>
      <c r="L47" s="132">
        <f t="shared" si="3"/>
        <v>0</v>
      </c>
      <c r="M47" s="135"/>
      <c r="N47" s="136" t="str">
        <f t="shared" si="0"/>
        <v/>
      </c>
      <c r="O47" s="126"/>
      <c r="P47" s="126"/>
      <c r="Q47" s="126"/>
      <c r="R47" s="126"/>
      <c r="S47" s="140"/>
      <c r="T47" s="126"/>
      <c r="U47" s="126"/>
      <c r="V47" s="119" t="str">
        <f t="shared" si="4"/>
        <v/>
      </c>
      <c r="W47" s="141"/>
    </row>
    <row r="48" ht="28.5" customHeight="1" spans="1:23">
      <c r="A48" s="38">
        <v>43</v>
      </c>
      <c r="B48" s="126"/>
      <c r="C48" s="126"/>
      <c r="D48" s="128"/>
      <c r="E48" s="128"/>
      <c r="F48" s="128"/>
      <c r="G48" s="128"/>
      <c r="H48" s="128"/>
      <c r="I48" s="128"/>
      <c r="J48" s="128"/>
      <c r="K48" s="128"/>
      <c r="L48" s="132">
        <f t="shared" si="3"/>
        <v>0</v>
      </c>
      <c r="M48" s="135"/>
      <c r="N48" s="136" t="str">
        <f t="shared" si="0"/>
        <v/>
      </c>
      <c r="O48" s="126"/>
      <c r="P48" s="126"/>
      <c r="Q48" s="126"/>
      <c r="R48" s="126"/>
      <c r="S48" s="140"/>
      <c r="T48" s="126"/>
      <c r="U48" s="126"/>
      <c r="V48" s="119" t="str">
        <f t="shared" si="4"/>
        <v/>
      </c>
      <c r="W48" s="141"/>
    </row>
    <row r="49" ht="28.5" customHeight="1" spans="1:23">
      <c r="A49" s="38">
        <v>44</v>
      </c>
      <c r="B49" s="126"/>
      <c r="C49" s="126"/>
      <c r="D49" s="128"/>
      <c r="E49" s="128"/>
      <c r="F49" s="128"/>
      <c r="G49" s="128"/>
      <c r="H49" s="128"/>
      <c r="I49" s="128"/>
      <c r="J49" s="128"/>
      <c r="K49" s="128"/>
      <c r="L49" s="132">
        <f t="shared" si="3"/>
        <v>0</v>
      </c>
      <c r="M49" s="135"/>
      <c r="N49" s="136" t="str">
        <f t="shared" si="0"/>
        <v/>
      </c>
      <c r="O49" s="126"/>
      <c r="P49" s="126"/>
      <c r="Q49" s="126"/>
      <c r="R49" s="126"/>
      <c r="S49" s="140"/>
      <c r="T49" s="126"/>
      <c r="U49" s="126"/>
      <c r="V49" s="119" t="str">
        <f t="shared" si="4"/>
        <v/>
      </c>
      <c r="W49" s="141"/>
    </row>
    <row r="50" ht="28.5" customHeight="1" spans="1:23">
      <c r="A50" s="38">
        <v>45</v>
      </c>
      <c r="B50" s="126"/>
      <c r="C50" s="126"/>
      <c r="D50" s="128"/>
      <c r="E50" s="128"/>
      <c r="F50" s="128"/>
      <c r="G50" s="128"/>
      <c r="H50" s="128"/>
      <c r="I50" s="128"/>
      <c r="J50" s="128"/>
      <c r="K50" s="128"/>
      <c r="L50" s="132">
        <f t="shared" si="3"/>
        <v>0</v>
      </c>
      <c r="M50" s="135"/>
      <c r="N50" s="136" t="str">
        <f t="shared" si="0"/>
        <v/>
      </c>
      <c r="O50" s="126"/>
      <c r="P50" s="126"/>
      <c r="Q50" s="126"/>
      <c r="R50" s="126"/>
      <c r="S50" s="140"/>
      <c r="T50" s="126"/>
      <c r="U50" s="126"/>
      <c r="V50" s="119" t="str">
        <f t="shared" si="4"/>
        <v/>
      </c>
      <c r="W50" s="141"/>
    </row>
    <row r="51" ht="28.5" customHeight="1" spans="1:23">
      <c r="A51" s="38">
        <v>46</v>
      </c>
      <c r="B51" s="126"/>
      <c r="C51" s="126"/>
      <c r="D51" s="128"/>
      <c r="E51" s="128"/>
      <c r="F51" s="128"/>
      <c r="G51" s="128"/>
      <c r="H51" s="128"/>
      <c r="I51" s="128"/>
      <c r="J51" s="128"/>
      <c r="K51" s="128"/>
      <c r="L51" s="132">
        <f t="shared" si="3"/>
        <v>0</v>
      </c>
      <c r="M51" s="135"/>
      <c r="N51" s="136" t="str">
        <f t="shared" si="0"/>
        <v/>
      </c>
      <c r="O51" s="126"/>
      <c r="P51" s="126"/>
      <c r="Q51" s="126"/>
      <c r="R51" s="126"/>
      <c r="S51" s="140"/>
      <c r="T51" s="126"/>
      <c r="U51" s="126"/>
      <c r="V51" s="119" t="str">
        <f t="shared" si="4"/>
        <v/>
      </c>
      <c r="W51" s="141"/>
    </row>
    <row r="52" ht="28.5" customHeight="1" spans="1:23">
      <c r="A52" s="38">
        <v>47</v>
      </c>
      <c r="B52" s="126"/>
      <c r="C52" s="126"/>
      <c r="D52" s="128"/>
      <c r="E52" s="128"/>
      <c r="F52" s="128"/>
      <c r="G52" s="128"/>
      <c r="H52" s="128"/>
      <c r="I52" s="128"/>
      <c r="J52" s="128"/>
      <c r="K52" s="128"/>
      <c r="L52" s="132">
        <f t="shared" si="3"/>
        <v>0</v>
      </c>
      <c r="M52" s="135"/>
      <c r="N52" s="136" t="str">
        <f t="shared" si="0"/>
        <v/>
      </c>
      <c r="O52" s="126"/>
      <c r="P52" s="126"/>
      <c r="Q52" s="126"/>
      <c r="R52" s="126"/>
      <c r="S52" s="140"/>
      <c r="T52" s="126"/>
      <c r="U52" s="126"/>
      <c r="V52" s="119" t="str">
        <f t="shared" si="4"/>
        <v/>
      </c>
      <c r="W52" s="141"/>
    </row>
    <row r="53" ht="28.5" customHeight="1" spans="1:23">
      <c r="A53" s="38">
        <v>48</v>
      </c>
      <c r="B53" s="126"/>
      <c r="C53" s="126"/>
      <c r="D53" s="128"/>
      <c r="E53" s="128"/>
      <c r="F53" s="128"/>
      <c r="G53" s="128"/>
      <c r="H53" s="128"/>
      <c r="I53" s="128"/>
      <c r="J53" s="128"/>
      <c r="K53" s="128"/>
      <c r="L53" s="132">
        <f t="shared" si="3"/>
        <v>0</v>
      </c>
      <c r="M53" s="135"/>
      <c r="N53" s="136" t="str">
        <f t="shared" si="0"/>
        <v/>
      </c>
      <c r="O53" s="126"/>
      <c r="P53" s="126"/>
      <c r="Q53" s="126"/>
      <c r="R53" s="126"/>
      <c r="S53" s="140"/>
      <c r="T53" s="126"/>
      <c r="U53" s="126"/>
      <c r="V53" s="119" t="str">
        <f t="shared" si="4"/>
        <v/>
      </c>
      <c r="W53" s="141"/>
    </row>
    <row r="54" ht="28.5" customHeight="1" spans="1:23">
      <c r="A54" s="38">
        <v>49</v>
      </c>
      <c r="B54" s="126"/>
      <c r="C54" s="126"/>
      <c r="D54" s="128"/>
      <c r="E54" s="128"/>
      <c r="F54" s="128"/>
      <c r="G54" s="128"/>
      <c r="H54" s="128"/>
      <c r="I54" s="128"/>
      <c r="J54" s="128"/>
      <c r="K54" s="128"/>
      <c r="L54" s="132">
        <f t="shared" si="3"/>
        <v>0</v>
      </c>
      <c r="M54" s="135"/>
      <c r="N54" s="136" t="str">
        <f t="shared" si="0"/>
        <v/>
      </c>
      <c r="O54" s="126"/>
      <c r="P54" s="126"/>
      <c r="Q54" s="126"/>
      <c r="R54" s="126"/>
      <c r="S54" s="140"/>
      <c r="T54" s="126"/>
      <c r="U54" s="126"/>
      <c r="V54" s="119" t="str">
        <f t="shared" si="4"/>
        <v/>
      </c>
      <c r="W54" s="141"/>
    </row>
    <row r="55" ht="28.5" customHeight="1" spans="1:23">
      <c r="A55" s="38">
        <v>50</v>
      </c>
      <c r="B55" s="126"/>
      <c r="C55" s="126"/>
      <c r="D55" s="128"/>
      <c r="E55" s="128"/>
      <c r="F55" s="128"/>
      <c r="G55" s="128"/>
      <c r="H55" s="128"/>
      <c r="I55" s="128"/>
      <c r="J55" s="128"/>
      <c r="K55" s="128"/>
      <c r="L55" s="132">
        <f t="shared" si="3"/>
        <v>0</v>
      </c>
      <c r="M55" s="135"/>
      <c r="N55" s="136" t="str">
        <f t="shared" si="0"/>
        <v/>
      </c>
      <c r="O55" s="126"/>
      <c r="P55" s="126"/>
      <c r="Q55" s="126"/>
      <c r="R55" s="126"/>
      <c r="S55" s="140"/>
      <c r="T55" s="126"/>
      <c r="U55" s="126"/>
      <c r="V55" s="119" t="str">
        <f t="shared" si="4"/>
        <v/>
      </c>
      <c r="W55" s="141"/>
    </row>
    <row r="56" ht="28.5" customHeight="1" spans="1:23">
      <c r="A56" s="38">
        <v>51</v>
      </c>
      <c r="B56" s="126"/>
      <c r="C56" s="126"/>
      <c r="D56" s="128"/>
      <c r="E56" s="128"/>
      <c r="F56" s="128"/>
      <c r="G56" s="128"/>
      <c r="H56" s="128"/>
      <c r="I56" s="128"/>
      <c r="J56" s="128"/>
      <c r="K56" s="128"/>
      <c r="L56" s="132">
        <f t="shared" si="3"/>
        <v>0</v>
      </c>
      <c r="M56" s="135"/>
      <c r="N56" s="136" t="str">
        <f t="shared" si="0"/>
        <v/>
      </c>
      <c r="O56" s="126"/>
      <c r="P56" s="126"/>
      <c r="Q56" s="126"/>
      <c r="R56" s="126"/>
      <c r="S56" s="140"/>
      <c r="T56" s="126"/>
      <c r="U56" s="126"/>
      <c r="V56" s="119" t="str">
        <f t="shared" si="4"/>
        <v/>
      </c>
      <c r="W56" s="141"/>
    </row>
    <row r="57" ht="28.5" customHeight="1" spans="1:23">
      <c r="A57" s="38">
        <v>52</v>
      </c>
      <c r="B57" s="126"/>
      <c r="C57" s="126"/>
      <c r="D57" s="128"/>
      <c r="E57" s="128"/>
      <c r="F57" s="128"/>
      <c r="G57" s="128"/>
      <c r="H57" s="128"/>
      <c r="I57" s="128"/>
      <c r="J57" s="128"/>
      <c r="K57" s="128"/>
      <c r="L57" s="132">
        <f t="shared" si="3"/>
        <v>0</v>
      </c>
      <c r="M57" s="135"/>
      <c r="N57" s="136" t="str">
        <f t="shared" si="0"/>
        <v/>
      </c>
      <c r="O57" s="126"/>
      <c r="P57" s="126"/>
      <c r="Q57" s="126"/>
      <c r="R57" s="126"/>
      <c r="S57" s="140"/>
      <c r="T57" s="126"/>
      <c r="U57" s="126"/>
      <c r="V57" s="119" t="str">
        <f t="shared" si="4"/>
        <v/>
      </c>
      <c r="W57" s="141"/>
    </row>
    <row r="58" ht="28.5" customHeight="1" spans="1:23">
      <c r="A58" s="38">
        <v>53</v>
      </c>
      <c r="B58" s="126"/>
      <c r="C58" s="126"/>
      <c r="D58" s="128"/>
      <c r="E58" s="128"/>
      <c r="F58" s="128"/>
      <c r="G58" s="128"/>
      <c r="H58" s="128"/>
      <c r="I58" s="128"/>
      <c r="J58" s="128"/>
      <c r="K58" s="128"/>
      <c r="L58" s="132">
        <f t="shared" si="3"/>
        <v>0</v>
      </c>
      <c r="M58" s="135"/>
      <c r="N58" s="136" t="str">
        <f t="shared" si="0"/>
        <v/>
      </c>
      <c r="O58" s="126"/>
      <c r="P58" s="126"/>
      <c r="Q58" s="126"/>
      <c r="R58" s="126"/>
      <c r="S58" s="140"/>
      <c r="T58" s="126"/>
      <c r="U58" s="126"/>
      <c r="V58" s="119" t="str">
        <f t="shared" si="4"/>
        <v/>
      </c>
      <c r="W58" s="141"/>
    </row>
    <row r="59" ht="28.5" customHeight="1" spans="1:23">
      <c r="A59" s="38">
        <v>54</v>
      </c>
      <c r="B59" s="126"/>
      <c r="C59" s="126"/>
      <c r="D59" s="128"/>
      <c r="E59" s="128"/>
      <c r="F59" s="128"/>
      <c r="G59" s="128"/>
      <c r="H59" s="128"/>
      <c r="I59" s="128"/>
      <c r="J59" s="128"/>
      <c r="K59" s="128"/>
      <c r="L59" s="132">
        <f t="shared" si="3"/>
        <v>0</v>
      </c>
      <c r="M59" s="135"/>
      <c r="N59" s="136" t="str">
        <f t="shared" si="0"/>
        <v/>
      </c>
      <c r="O59" s="126"/>
      <c r="P59" s="126"/>
      <c r="Q59" s="126"/>
      <c r="R59" s="126"/>
      <c r="S59" s="140"/>
      <c r="T59" s="126"/>
      <c r="U59" s="126"/>
      <c r="V59" s="119" t="str">
        <f t="shared" si="4"/>
        <v/>
      </c>
      <c r="W59" s="141"/>
    </row>
    <row r="60" ht="28.5" customHeight="1" spans="1:23">
      <c r="A60" s="38">
        <v>55</v>
      </c>
      <c r="B60" s="126"/>
      <c r="C60" s="126"/>
      <c r="D60" s="128"/>
      <c r="E60" s="128"/>
      <c r="F60" s="128"/>
      <c r="G60" s="128"/>
      <c r="H60" s="128"/>
      <c r="I60" s="128"/>
      <c r="J60" s="128"/>
      <c r="K60" s="128"/>
      <c r="L60" s="132">
        <f t="shared" si="3"/>
        <v>0</v>
      </c>
      <c r="M60" s="135"/>
      <c r="N60" s="136" t="str">
        <f t="shared" si="0"/>
        <v/>
      </c>
      <c r="O60" s="126"/>
      <c r="P60" s="126"/>
      <c r="Q60" s="126"/>
      <c r="R60" s="126"/>
      <c r="S60" s="140"/>
      <c r="T60" s="126"/>
      <c r="U60" s="126"/>
      <c r="V60" s="119" t="str">
        <f t="shared" si="4"/>
        <v/>
      </c>
      <c r="W60" s="141"/>
    </row>
    <row r="61" ht="28.5" customHeight="1" spans="1:23">
      <c r="A61" s="38">
        <v>56</v>
      </c>
      <c r="B61" s="126"/>
      <c r="C61" s="126"/>
      <c r="D61" s="128"/>
      <c r="E61" s="128"/>
      <c r="F61" s="128"/>
      <c r="G61" s="128"/>
      <c r="H61" s="128"/>
      <c r="I61" s="128"/>
      <c r="J61" s="128"/>
      <c r="K61" s="128"/>
      <c r="L61" s="132">
        <f t="shared" si="3"/>
        <v>0</v>
      </c>
      <c r="M61" s="135"/>
      <c r="N61" s="136" t="str">
        <f t="shared" si="0"/>
        <v/>
      </c>
      <c r="O61" s="126"/>
      <c r="P61" s="126"/>
      <c r="Q61" s="126"/>
      <c r="R61" s="126"/>
      <c r="S61" s="140"/>
      <c r="T61" s="126"/>
      <c r="U61" s="126"/>
      <c r="V61" s="119" t="str">
        <f t="shared" si="4"/>
        <v/>
      </c>
      <c r="W61" s="141"/>
    </row>
    <row r="62" ht="28.5" customHeight="1" spans="1:23">
      <c r="A62" s="38">
        <v>57</v>
      </c>
      <c r="B62" s="126"/>
      <c r="C62" s="126"/>
      <c r="D62" s="128"/>
      <c r="E62" s="128"/>
      <c r="F62" s="128"/>
      <c r="G62" s="128"/>
      <c r="H62" s="128"/>
      <c r="I62" s="128"/>
      <c r="J62" s="128"/>
      <c r="K62" s="128"/>
      <c r="L62" s="132">
        <f t="shared" si="3"/>
        <v>0</v>
      </c>
      <c r="M62" s="135"/>
      <c r="N62" s="136" t="str">
        <f t="shared" si="0"/>
        <v/>
      </c>
      <c r="O62" s="126"/>
      <c r="P62" s="126"/>
      <c r="Q62" s="126"/>
      <c r="R62" s="126"/>
      <c r="S62" s="140"/>
      <c r="T62" s="126"/>
      <c r="U62" s="126"/>
      <c r="V62" s="119" t="str">
        <f t="shared" si="4"/>
        <v/>
      </c>
      <c r="W62" s="141"/>
    </row>
    <row r="63" ht="28.5" customHeight="1" spans="1:23">
      <c r="A63" s="38">
        <v>58</v>
      </c>
      <c r="B63" s="126"/>
      <c r="C63" s="126"/>
      <c r="D63" s="128"/>
      <c r="E63" s="128"/>
      <c r="F63" s="128"/>
      <c r="G63" s="128"/>
      <c r="H63" s="128"/>
      <c r="I63" s="128"/>
      <c r="J63" s="128"/>
      <c r="K63" s="128"/>
      <c r="L63" s="132">
        <f t="shared" si="3"/>
        <v>0</v>
      </c>
      <c r="M63" s="135"/>
      <c r="N63" s="136" t="str">
        <f t="shared" si="0"/>
        <v/>
      </c>
      <c r="O63" s="126"/>
      <c r="P63" s="126"/>
      <c r="Q63" s="126"/>
      <c r="R63" s="126"/>
      <c r="S63" s="140"/>
      <c r="T63" s="126"/>
      <c r="U63" s="126"/>
      <c r="V63" s="119" t="str">
        <f t="shared" si="4"/>
        <v/>
      </c>
      <c r="W63" s="141"/>
    </row>
    <row r="64" ht="28.5" customHeight="1" spans="1:23">
      <c r="A64" s="38">
        <v>59</v>
      </c>
      <c r="B64" s="126"/>
      <c r="C64" s="126"/>
      <c r="D64" s="128"/>
      <c r="E64" s="128"/>
      <c r="F64" s="128"/>
      <c r="G64" s="128"/>
      <c r="H64" s="128"/>
      <c r="I64" s="128"/>
      <c r="J64" s="128"/>
      <c r="K64" s="128"/>
      <c r="L64" s="132">
        <f t="shared" si="3"/>
        <v>0</v>
      </c>
      <c r="M64" s="135"/>
      <c r="N64" s="136" t="str">
        <f t="shared" si="0"/>
        <v/>
      </c>
      <c r="O64" s="126"/>
      <c r="P64" s="126"/>
      <c r="Q64" s="126"/>
      <c r="R64" s="126"/>
      <c r="S64" s="140"/>
      <c r="T64" s="126"/>
      <c r="U64" s="126"/>
      <c r="V64" s="119" t="str">
        <f t="shared" si="4"/>
        <v/>
      </c>
      <c r="W64" s="141"/>
    </row>
    <row r="65" ht="28.5" customHeight="1" spans="1:23">
      <c r="A65" s="38">
        <v>60</v>
      </c>
      <c r="B65" s="126"/>
      <c r="C65" s="126"/>
      <c r="D65" s="128"/>
      <c r="E65" s="128"/>
      <c r="F65" s="128"/>
      <c r="G65" s="128"/>
      <c r="H65" s="128"/>
      <c r="I65" s="128"/>
      <c r="J65" s="128"/>
      <c r="K65" s="128"/>
      <c r="L65" s="132">
        <f t="shared" si="3"/>
        <v>0</v>
      </c>
      <c r="M65" s="135"/>
      <c r="N65" s="136" t="str">
        <f t="shared" si="0"/>
        <v/>
      </c>
      <c r="O65" s="126"/>
      <c r="P65" s="126"/>
      <c r="Q65" s="126"/>
      <c r="R65" s="126"/>
      <c r="S65" s="140"/>
      <c r="T65" s="126"/>
      <c r="U65" s="126"/>
      <c r="V65" s="119" t="str">
        <f t="shared" si="4"/>
        <v/>
      </c>
      <c r="W65" s="141"/>
    </row>
    <row r="66" ht="28.5" customHeight="1" spans="1:23">
      <c r="A66" s="38">
        <v>61</v>
      </c>
      <c r="B66" s="126"/>
      <c r="C66" s="126"/>
      <c r="D66" s="128"/>
      <c r="E66" s="128"/>
      <c r="F66" s="128"/>
      <c r="G66" s="128"/>
      <c r="H66" s="128"/>
      <c r="I66" s="128"/>
      <c r="J66" s="128"/>
      <c r="K66" s="128"/>
      <c r="L66" s="132">
        <f t="shared" si="3"/>
        <v>0</v>
      </c>
      <c r="M66" s="135"/>
      <c r="N66" s="136" t="str">
        <f t="shared" si="0"/>
        <v/>
      </c>
      <c r="O66" s="126"/>
      <c r="P66" s="126"/>
      <c r="Q66" s="126"/>
      <c r="R66" s="126"/>
      <c r="S66" s="140"/>
      <c r="T66" s="126"/>
      <c r="U66" s="126"/>
      <c r="V66" s="119" t="str">
        <f t="shared" si="4"/>
        <v/>
      </c>
      <c r="W66" s="141"/>
    </row>
    <row r="67" ht="28.5" customHeight="1" spans="1:23">
      <c r="A67" s="38">
        <v>62</v>
      </c>
      <c r="B67" s="126"/>
      <c r="C67" s="126"/>
      <c r="D67" s="128"/>
      <c r="E67" s="128"/>
      <c r="F67" s="128"/>
      <c r="G67" s="128"/>
      <c r="H67" s="128"/>
      <c r="I67" s="128"/>
      <c r="J67" s="128"/>
      <c r="K67" s="128"/>
      <c r="L67" s="132">
        <f t="shared" si="3"/>
        <v>0</v>
      </c>
      <c r="M67" s="135"/>
      <c r="N67" s="136" t="str">
        <f t="shared" si="0"/>
        <v/>
      </c>
      <c r="O67" s="126"/>
      <c r="P67" s="126"/>
      <c r="Q67" s="126"/>
      <c r="R67" s="126"/>
      <c r="S67" s="140"/>
      <c r="T67" s="126"/>
      <c r="U67" s="126"/>
      <c r="V67" s="119" t="str">
        <f t="shared" si="4"/>
        <v/>
      </c>
      <c r="W67" s="141"/>
    </row>
    <row r="68" ht="28.5" customHeight="1" spans="1:23">
      <c r="A68" s="38">
        <v>63</v>
      </c>
      <c r="B68" s="126"/>
      <c r="C68" s="126"/>
      <c r="D68" s="128"/>
      <c r="E68" s="128"/>
      <c r="F68" s="128"/>
      <c r="G68" s="128"/>
      <c r="H68" s="128"/>
      <c r="I68" s="128"/>
      <c r="J68" s="128"/>
      <c r="K68" s="128"/>
      <c r="L68" s="132">
        <f t="shared" si="3"/>
        <v>0</v>
      </c>
      <c r="M68" s="135"/>
      <c r="N68" s="136" t="str">
        <f t="shared" ref="N68:N104" si="5">IFERROR(L68/M68,"")</f>
        <v/>
      </c>
      <c r="O68" s="126"/>
      <c r="P68" s="126"/>
      <c r="Q68" s="126"/>
      <c r="R68" s="126"/>
      <c r="S68" s="140"/>
      <c r="T68" s="126"/>
      <c r="U68" s="126"/>
      <c r="V68" s="119" t="str">
        <f t="shared" si="4"/>
        <v/>
      </c>
      <c r="W68" s="141"/>
    </row>
    <row r="69" ht="28.5" customHeight="1" spans="1:23">
      <c r="A69" s="38">
        <v>64</v>
      </c>
      <c r="B69" s="126"/>
      <c r="C69" s="126"/>
      <c r="D69" s="128"/>
      <c r="E69" s="128"/>
      <c r="F69" s="128"/>
      <c r="G69" s="128"/>
      <c r="H69" s="128"/>
      <c r="I69" s="128"/>
      <c r="J69" s="128"/>
      <c r="K69" s="128"/>
      <c r="L69" s="132">
        <f t="shared" si="3"/>
        <v>0</v>
      </c>
      <c r="M69" s="135"/>
      <c r="N69" s="136" t="str">
        <f t="shared" si="5"/>
        <v/>
      </c>
      <c r="O69" s="126"/>
      <c r="P69" s="126"/>
      <c r="Q69" s="126"/>
      <c r="R69" s="126"/>
      <c r="S69" s="140"/>
      <c r="T69" s="126"/>
      <c r="U69" s="126"/>
      <c r="V69" s="119" t="str">
        <f t="shared" si="4"/>
        <v/>
      </c>
      <c r="W69" s="141"/>
    </row>
    <row r="70" ht="28.5" customHeight="1" spans="1:23">
      <c r="A70" s="38">
        <v>65</v>
      </c>
      <c r="B70" s="126"/>
      <c r="C70" s="126"/>
      <c r="D70" s="128"/>
      <c r="E70" s="128"/>
      <c r="F70" s="128"/>
      <c r="G70" s="128"/>
      <c r="H70" s="128"/>
      <c r="I70" s="128"/>
      <c r="J70" s="128"/>
      <c r="K70" s="128"/>
      <c r="L70" s="132">
        <f t="shared" si="3"/>
        <v>0</v>
      </c>
      <c r="M70" s="135"/>
      <c r="N70" s="136" t="str">
        <f t="shared" si="5"/>
        <v/>
      </c>
      <c r="O70" s="126"/>
      <c r="P70" s="126"/>
      <c r="Q70" s="126"/>
      <c r="R70" s="126"/>
      <c r="S70" s="140"/>
      <c r="T70" s="126"/>
      <c r="U70" s="126"/>
      <c r="V70" s="119" t="str">
        <f t="shared" si="4"/>
        <v/>
      </c>
      <c r="W70" s="141"/>
    </row>
    <row r="71" ht="28.5" customHeight="1" spans="1:23">
      <c r="A71" s="38">
        <v>66</v>
      </c>
      <c r="B71" s="126"/>
      <c r="C71" s="126"/>
      <c r="D71" s="128"/>
      <c r="E71" s="128"/>
      <c r="F71" s="128"/>
      <c r="G71" s="128"/>
      <c r="H71" s="128"/>
      <c r="I71" s="128"/>
      <c r="J71" s="128"/>
      <c r="K71" s="128"/>
      <c r="L71" s="132">
        <f t="shared" ref="L71:L104" si="6">H71*J71+K71</f>
        <v>0</v>
      </c>
      <c r="M71" s="135"/>
      <c r="N71" s="136" t="str">
        <f t="shared" si="5"/>
        <v/>
      </c>
      <c r="O71" s="126"/>
      <c r="P71" s="126"/>
      <c r="Q71" s="126"/>
      <c r="R71" s="126"/>
      <c r="S71" s="140"/>
      <c r="T71" s="126"/>
      <c r="U71" s="126"/>
      <c r="V71" s="119" t="str">
        <f t="shared" ref="V71:V104" si="7">IFERROR((S71*U71/T71),"")</f>
        <v/>
      </c>
      <c r="W71" s="141"/>
    </row>
    <row r="72" ht="28.5" customHeight="1" spans="1:23">
      <c r="A72" s="38">
        <v>67</v>
      </c>
      <c r="B72" s="126"/>
      <c r="C72" s="126"/>
      <c r="D72" s="128"/>
      <c r="E72" s="128"/>
      <c r="F72" s="128"/>
      <c r="G72" s="128"/>
      <c r="H72" s="128"/>
      <c r="I72" s="128"/>
      <c r="J72" s="128"/>
      <c r="K72" s="128"/>
      <c r="L72" s="132">
        <f t="shared" si="6"/>
        <v>0</v>
      </c>
      <c r="M72" s="135"/>
      <c r="N72" s="136" t="str">
        <f t="shared" si="5"/>
        <v/>
      </c>
      <c r="O72" s="126"/>
      <c r="P72" s="126"/>
      <c r="Q72" s="126"/>
      <c r="R72" s="126"/>
      <c r="S72" s="140"/>
      <c r="T72" s="126"/>
      <c r="U72" s="126"/>
      <c r="V72" s="119" t="str">
        <f t="shared" si="7"/>
        <v/>
      </c>
      <c r="W72" s="141"/>
    </row>
    <row r="73" ht="28.5" customHeight="1" spans="1:23">
      <c r="A73" s="38">
        <v>68</v>
      </c>
      <c r="B73" s="126"/>
      <c r="C73" s="126"/>
      <c r="D73" s="128"/>
      <c r="E73" s="128"/>
      <c r="F73" s="128"/>
      <c r="G73" s="128"/>
      <c r="H73" s="128"/>
      <c r="I73" s="128"/>
      <c r="J73" s="128"/>
      <c r="K73" s="128"/>
      <c r="L73" s="132">
        <f t="shared" si="6"/>
        <v>0</v>
      </c>
      <c r="M73" s="135"/>
      <c r="N73" s="136" t="str">
        <f t="shared" si="5"/>
        <v/>
      </c>
      <c r="O73" s="126"/>
      <c r="P73" s="126"/>
      <c r="Q73" s="126"/>
      <c r="R73" s="126"/>
      <c r="S73" s="140"/>
      <c r="T73" s="126"/>
      <c r="U73" s="126"/>
      <c r="V73" s="119" t="str">
        <f t="shared" si="7"/>
        <v/>
      </c>
      <c r="W73" s="141"/>
    </row>
    <row r="74" ht="28.5" customHeight="1" spans="1:23">
      <c r="A74" s="38">
        <v>69</v>
      </c>
      <c r="B74" s="126"/>
      <c r="C74" s="126"/>
      <c r="D74" s="128"/>
      <c r="E74" s="128"/>
      <c r="F74" s="128"/>
      <c r="G74" s="128"/>
      <c r="H74" s="128"/>
      <c r="I74" s="128"/>
      <c r="J74" s="128"/>
      <c r="K74" s="128"/>
      <c r="L74" s="132">
        <f t="shared" si="6"/>
        <v>0</v>
      </c>
      <c r="M74" s="135"/>
      <c r="N74" s="136" t="str">
        <f t="shared" si="5"/>
        <v/>
      </c>
      <c r="O74" s="126"/>
      <c r="P74" s="126"/>
      <c r="Q74" s="126"/>
      <c r="R74" s="126"/>
      <c r="S74" s="140"/>
      <c r="T74" s="126"/>
      <c r="U74" s="126"/>
      <c r="V74" s="119" t="str">
        <f t="shared" si="7"/>
        <v/>
      </c>
      <c r="W74" s="141"/>
    </row>
    <row r="75" ht="28.5" customHeight="1" spans="1:23">
      <c r="A75" s="38">
        <v>70</v>
      </c>
      <c r="B75" s="126"/>
      <c r="C75" s="126"/>
      <c r="D75" s="128"/>
      <c r="E75" s="128"/>
      <c r="F75" s="128"/>
      <c r="G75" s="128"/>
      <c r="H75" s="128"/>
      <c r="I75" s="128"/>
      <c r="J75" s="128"/>
      <c r="K75" s="128"/>
      <c r="L75" s="132">
        <f t="shared" si="6"/>
        <v>0</v>
      </c>
      <c r="M75" s="135"/>
      <c r="N75" s="136" t="str">
        <f t="shared" si="5"/>
        <v/>
      </c>
      <c r="O75" s="126"/>
      <c r="P75" s="126"/>
      <c r="Q75" s="126"/>
      <c r="R75" s="126"/>
      <c r="S75" s="140"/>
      <c r="T75" s="126"/>
      <c r="U75" s="126"/>
      <c r="V75" s="119" t="str">
        <f t="shared" si="7"/>
        <v/>
      </c>
      <c r="W75" s="141"/>
    </row>
    <row r="76" ht="28.5" customHeight="1" spans="1:23">
      <c r="A76" s="38">
        <v>71</v>
      </c>
      <c r="B76" s="126"/>
      <c r="C76" s="126"/>
      <c r="D76" s="128"/>
      <c r="E76" s="128"/>
      <c r="F76" s="128"/>
      <c r="G76" s="128"/>
      <c r="H76" s="128"/>
      <c r="I76" s="128"/>
      <c r="J76" s="128"/>
      <c r="K76" s="128"/>
      <c r="L76" s="132">
        <f t="shared" si="6"/>
        <v>0</v>
      </c>
      <c r="M76" s="135"/>
      <c r="N76" s="136" t="str">
        <f t="shared" si="5"/>
        <v/>
      </c>
      <c r="O76" s="126"/>
      <c r="P76" s="126"/>
      <c r="Q76" s="126"/>
      <c r="R76" s="126"/>
      <c r="S76" s="140"/>
      <c r="T76" s="126"/>
      <c r="U76" s="126"/>
      <c r="V76" s="119" t="str">
        <f t="shared" si="7"/>
        <v/>
      </c>
      <c r="W76" s="141"/>
    </row>
    <row r="77" ht="28.5" customHeight="1" spans="1:23">
      <c r="A77" s="38">
        <v>72</v>
      </c>
      <c r="B77" s="126"/>
      <c r="C77" s="126"/>
      <c r="D77" s="128"/>
      <c r="E77" s="128"/>
      <c r="F77" s="128"/>
      <c r="G77" s="128"/>
      <c r="H77" s="128"/>
      <c r="I77" s="128"/>
      <c r="J77" s="128"/>
      <c r="K77" s="128"/>
      <c r="L77" s="132">
        <f t="shared" si="6"/>
        <v>0</v>
      </c>
      <c r="M77" s="135"/>
      <c r="N77" s="136" t="str">
        <f t="shared" si="5"/>
        <v/>
      </c>
      <c r="O77" s="126"/>
      <c r="P77" s="126"/>
      <c r="Q77" s="126"/>
      <c r="R77" s="126"/>
      <c r="S77" s="140"/>
      <c r="T77" s="126"/>
      <c r="U77" s="126"/>
      <c r="V77" s="119" t="str">
        <f t="shared" si="7"/>
        <v/>
      </c>
      <c r="W77" s="141"/>
    </row>
    <row r="78" ht="28.5" customHeight="1" spans="1:23">
      <c r="A78" s="38">
        <v>73</v>
      </c>
      <c r="B78" s="126"/>
      <c r="C78" s="126"/>
      <c r="D78" s="128"/>
      <c r="E78" s="128"/>
      <c r="F78" s="128"/>
      <c r="G78" s="128"/>
      <c r="H78" s="128"/>
      <c r="I78" s="128"/>
      <c r="J78" s="128"/>
      <c r="K78" s="128"/>
      <c r="L78" s="132">
        <f t="shared" si="6"/>
        <v>0</v>
      </c>
      <c r="M78" s="135"/>
      <c r="N78" s="136" t="str">
        <f t="shared" si="5"/>
        <v/>
      </c>
      <c r="O78" s="126"/>
      <c r="P78" s="126"/>
      <c r="Q78" s="126"/>
      <c r="R78" s="126"/>
      <c r="S78" s="140"/>
      <c r="T78" s="126"/>
      <c r="U78" s="126"/>
      <c r="V78" s="119" t="str">
        <f t="shared" si="7"/>
        <v/>
      </c>
      <c r="W78" s="141"/>
    </row>
    <row r="79" ht="28.5" customHeight="1" spans="1:23">
      <c r="A79" s="38">
        <v>74</v>
      </c>
      <c r="B79" s="126"/>
      <c r="C79" s="126"/>
      <c r="D79" s="128"/>
      <c r="E79" s="128"/>
      <c r="F79" s="128"/>
      <c r="G79" s="128"/>
      <c r="H79" s="128"/>
      <c r="I79" s="128"/>
      <c r="J79" s="128"/>
      <c r="K79" s="128"/>
      <c r="L79" s="132">
        <f t="shared" si="6"/>
        <v>0</v>
      </c>
      <c r="M79" s="135"/>
      <c r="N79" s="136" t="str">
        <f t="shared" si="5"/>
        <v/>
      </c>
      <c r="O79" s="126"/>
      <c r="P79" s="126"/>
      <c r="Q79" s="126"/>
      <c r="R79" s="126"/>
      <c r="S79" s="140"/>
      <c r="T79" s="126"/>
      <c r="U79" s="126"/>
      <c r="V79" s="119" t="str">
        <f t="shared" si="7"/>
        <v/>
      </c>
      <c r="W79" s="141"/>
    </row>
    <row r="80" ht="28.5" customHeight="1" spans="1:23">
      <c r="A80" s="38">
        <v>75</v>
      </c>
      <c r="B80" s="126"/>
      <c r="C80" s="126"/>
      <c r="D80" s="128"/>
      <c r="E80" s="128"/>
      <c r="F80" s="128"/>
      <c r="G80" s="128"/>
      <c r="H80" s="128"/>
      <c r="I80" s="128"/>
      <c r="J80" s="128"/>
      <c r="K80" s="128"/>
      <c r="L80" s="132">
        <f t="shared" si="6"/>
        <v>0</v>
      </c>
      <c r="M80" s="135"/>
      <c r="N80" s="136" t="str">
        <f t="shared" si="5"/>
        <v/>
      </c>
      <c r="O80" s="126"/>
      <c r="P80" s="126"/>
      <c r="Q80" s="126"/>
      <c r="R80" s="126"/>
      <c r="S80" s="140"/>
      <c r="T80" s="126"/>
      <c r="U80" s="126"/>
      <c r="V80" s="119" t="str">
        <f t="shared" si="7"/>
        <v/>
      </c>
      <c r="W80" s="141"/>
    </row>
    <row r="81" ht="28.5" customHeight="1" spans="1:23">
      <c r="A81" s="38">
        <v>76</v>
      </c>
      <c r="B81" s="126"/>
      <c r="C81" s="126"/>
      <c r="D81" s="128"/>
      <c r="E81" s="128"/>
      <c r="F81" s="128"/>
      <c r="G81" s="128"/>
      <c r="H81" s="128"/>
      <c r="I81" s="128"/>
      <c r="J81" s="128"/>
      <c r="K81" s="128"/>
      <c r="L81" s="132">
        <f t="shared" si="6"/>
        <v>0</v>
      </c>
      <c r="M81" s="135"/>
      <c r="N81" s="136" t="str">
        <f t="shared" si="5"/>
        <v/>
      </c>
      <c r="O81" s="126"/>
      <c r="P81" s="126"/>
      <c r="Q81" s="126"/>
      <c r="R81" s="126"/>
      <c r="S81" s="140"/>
      <c r="T81" s="126"/>
      <c r="U81" s="126"/>
      <c r="V81" s="119" t="str">
        <f t="shared" si="7"/>
        <v/>
      </c>
      <c r="W81" s="141"/>
    </row>
    <row r="82" ht="28.5" customHeight="1" spans="1:23">
      <c r="A82" s="38">
        <v>77</v>
      </c>
      <c r="B82" s="126"/>
      <c r="C82" s="126"/>
      <c r="D82" s="128"/>
      <c r="E82" s="128"/>
      <c r="F82" s="128"/>
      <c r="G82" s="128"/>
      <c r="H82" s="128"/>
      <c r="I82" s="128"/>
      <c r="J82" s="128"/>
      <c r="K82" s="128"/>
      <c r="L82" s="132">
        <f t="shared" si="6"/>
        <v>0</v>
      </c>
      <c r="M82" s="135"/>
      <c r="N82" s="136" t="str">
        <f t="shared" si="5"/>
        <v/>
      </c>
      <c r="O82" s="126"/>
      <c r="P82" s="126"/>
      <c r="Q82" s="126"/>
      <c r="R82" s="126"/>
      <c r="S82" s="140"/>
      <c r="T82" s="126"/>
      <c r="U82" s="126"/>
      <c r="V82" s="119" t="str">
        <f t="shared" si="7"/>
        <v/>
      </c>
      <c r="W82" s="141"/>
    </row>
    <row r="83" ht="28.5" customHeight="1" spans="1:23">
      <c r="A83" s="38">
        <v>78</v>
      </c>
      <c r="B83" s="126"/>
      <c r="C83" s="126"/>
      <c r="D83" s="128"/>
      <c r="E83" s="128"/>
      <c r="F83" s="128"/>
      <c r="G83" s="128"/>
      <c r="H83" s="128"/>
      <c r="I83" s="128"/>
      <c r="J83" s="128"/>
      <c r="K83" s="128"/>
      <c r="L83" s="132">
        <f t="shared" si="6"/>
        <v>0</v>
      </c>
      <c r="M83" s="135"/>
      <c r="N83" s="136" t="str">
        <f t="shared" si="5"/>
        <v/>
      </c>
      <c r="O83" s="126"/>
      <c r="P83" s="126"/>
      <c r="Q83" s="126"/>
      <c r="R83" s="126"/>
      <c r="S83" s="140"/>
      <c r="T83" s="126"/>
      <c r="U83" s="126"/>
      <c r="V83" s="119" t="str">
        <f t="shared" si="7"/>
        <v/>
      </c>
      <c r="W83" s="141"/>
    </row>
    <row r="84" ht="28.5" customHeight="1" spans="1:23">
      <c r="A84" s="38">
        <v>79</v>
      </c>
      <c r="B84" s="126"/>
      <c r="C84" s="126"/>
      <c r="D84" s="128"/>
      <c r="E84" s="128"/>
      <c r="F84" s="128"/>
      <c r="G84" s="128"/>
      <c r="H84" s="128"/>
      <c r="I84" s="128"/>
      <c r="J84" s="128"/>
      <c r="K84" s="128"/>
      <c r="L84" s="132">
        <f t="shared" si="6"/>
        <v>0</v>
      </c>
      <c r="M84" s="135"/>
      <c r="N84" s="136" t="str">
        <f t="shared" si="5"/>
        <v/>
      </c>
      <c r="O84" s="126"/>
      <c r="P84" s="126"/>
      <c r="Q84" s="126"/>
      <c r="R84" s="126"/>
      <c r="S84" s="140"/>
      <c r="T84" s="126"/>
      <c r="U84" s="126"/>
      <c r="V84" s="119" t="str">
        <f t="shared" si="7"/>
        <v/>
      </c>
      <c r="W84" s="141"/>
    </row>
    <row r="85" ht="28.5" customHeight="1" spans="1:23">
      <c r="A85" s="38">
        <v>80</v>
      </c>
      <c r="B85" s="126"/>
      <c r="C85" s="126"/>
      <c r="D85" s="128"/>
      <c r="E85" s="128"/>
      <c r="F85" s="128"/>
      <c r="G85" s="128"/>
      <c r="H85" s="128"/>
      <c r="I85" s="128"/>
      <c r="J85" s="128"/>
      <c r="K85" s="128"/>
      <c r="L85" s="132">
        <f t="shared" si="6"/>
        <v>0</v>
      </c>
      <c r="M85" s="135"/>
      <c r="N85" s="136" t="str">
        <f t="shared" si="5"/>
        <v/>
      </c>
      <c r="O85" s="126"/>
      <c r="P85" s="126"/>
      <c r="Q85" s="126"/>
      <c r="R85" s="126"/>
      <c r="S85" s="140"/>
      <c r="T85" s="126"/>
      <c r="U85" s="126"/>
      <c r="V85" s="119" t="str">
        <f t="shared" si="7"/>
        <v/>
      </c>
      <c r="W85" s="141"/>
    </row>
    <row r="86" ht="28.5" customHeight="1" spans="1:23">
      <c r="A86" s="38">
        <v>81</v>
      </c>
      <c r="B86" s="126"/>
      <c r="C86" s="126"/>
      <c r="D86" s="128"/>
      <c r="E86" s="128"/>
      <c r="F86" s="128"/>
      <c r="G86" s="128"/>
      <c r="H86" s="128"/>
      <c r="I86" s="128"/>
      <c r="J86" s="128"/>
      <c r="K86" s="128"/>
      <c r="L86" s="132">
        <f t="shared" si="6"/>
        <v>0</v>
      </c>
      <c r="M86" s="135"/>
      <c r="N86" s="136" t="str">
        <f t="shared" si="5"/>
        <v/>
      </c>
      <c r="O86" s="126"/>
      <c r="P86" s="126"/>
      <c r="Q86" s="126"/>
      <c r="R86" s="126"/>
      <c r="S86" s="140"/>
      <c r="T86" s="126"/>
      <c r="U86" s="126"/>
      <c r="V86" s="119" t="str">
        <f t="shared" si="7"/>
        <v/>
      </c>
      <c r="W86" s="141"/>
    </row>
    <row r="87" ht="28.5" customHeight="1" spans="1:23">
      <c r="A87" s="38">
        <v>82</v>
      </c>
      <c r="B87" s="126"/>
      <c r="C87" s="126"/>
      <c r="D87" s="128"/>
      <c r="E87" s="128"/>
      <c r="F87" s="128"/>
      <c r="G87" s="128"/>
      <c r="H87" s="128"/>
      <c r="I87" s="128"/>
      <c r="J87" s="128"/>
      <c r="K87" s="128"/>
      <c r="L87" s="132">
        <f t="shared" si="6"/>
        <v>0</v>
      </c>
      <c r="M87" s="135"/>
      <c r="N87" s="136" t="str">
        <f t="shared" si="5"/>
        <v/>
      </c>
      <c r="O87" s="126"/>
      <c r="P87" s="126"/>
      <c r="Q87" s="126"/>
      <c r="R87" s="126"/>
      <c r="S87" s="140"/>
      <c r="T87" s="126"/>
      <c r="U87" s="126"/>
      <c r="V87" s="119" t="str">
        <f t="shared" si="7"/>
        <v/>
      </c>
      <c r="W87" s="141"/>
    </row>
    <row r="88" ht="28.5" customHeight="1" spans="1:23">
      <c r="A88" s="38">
        <v>83</v>
      </c>
      <c r="B88" s="126"/>
      <c r="C88" s="126"/>
      <c r="D88" s="128"/>
      <c r="E88" s="128"/>
      <c r="F88" s="128"/>
      <c r="G88" s="128"/>
      <c r="H88" s="128"/>
      <c r="I88" s="128"/>
      <c r="J88" s="128"/>
      <c r="K88" s="128"/>
      <c r="L88" s="132">
        <f t="shared" si="6"/>
        <v>0</v>
      </c>
      <c r="M88" s="135"/>
      <c r="N88" s="136" t="str">
        <f t="shared" si="5"/>
        <v/>
      </c>
      <c r="O88" s="126"/>
      <c r="P88" s="126"/>
      <c r="Q88" s="126"/>
      <c r="R88" s="126"/>
      <c r="S88" s="140"/>
      <c r="T88" s="126"/>
      <c r="U88" s="126"/>
      <c r="V88" s="119" t="str">
        <f t="shared" si="7"/>
        <v/>
      </c>
      <c r="W88" s="141"/>
    </row>
    <row r="89" ht="28.5" customHeight="1" spans="1:23">
      <c r="A89" s="38">
        <v>84</v>
      </c>
      <c r="B89" s="126"/>
      <c r="C89" s="126"/>
      <c r="D89" s="128"/>
      <c r="E89" s="128"/>
      <c r="F89" s="128"/>
      <c r="G89" s="128"/>
      <c r="H89" s="128"/>
      <c r="I89" s="128"/>
      <c r="J89" s="128"/>
      <c r="K89" s="128"/>
      <c r="L89" s="132">
        <f t="shared" si="6"/>
        <v>0</v>
      </c>
      <c r="M89" s="135"/>
      <c r="N89" s="136" t="str">
        <f t="shared" si="5"/>
        <v/>
      </c>
      <c r="O89" s="126"/>
      <c r="P89" s="126"/>
      <c r="Q89" s="126"/>
      <c r="R89" s="126"/>
      <c r="S89" s="140"/>
      <c r="T89" s="126"/>
      <c r="U89" s="126"/>
      <c r="V89" s="119" t="str">
        <f t="shared" si="7"/>
        <v/>
      </c>
      <c r="W89" s="141"/>
    </row>
    <row r="90" ht="28.5" customHeight="1" spans="1:23">
      <c r="A90" s="38">
        <v>85</v>
      </c>
      <c r="B90" s="126"/>
      <c r="C90" s="126"/>
      <c r="D90" s="128"/>
      <c r="E90" s="128"/>
      <c r="F90" s="128"/>
      <c r="G90" s="128"/>
      <c r="H90" s="128"/>
      <c r="I90" s="128"/>
      <c r="J90" s="128"/>
      <c r="K90" s="128"/>
      <c r="L90" s="132">
        <f t="shared" si="6"/>
        <v>0</v>
      </c>
      <c r="M90" s="135"/>
      <c r="N90" s="136" t="str">
        <f t="shared" si="5"/>
        <v/>
      </c>
      <c r="O90" s="126"/>
      <c r="P90" s="126"/>
      <c r="Q90" s="126"/>
      <c r="R90" s="126"/>
      <c r="S90" s="140"/>
      <c r="T90" s="126"/>
      <c r="U90" s="126"/>
      <c r="V90" s="119" t="str">
        <f t="shared" si="7"/>
        <v/>
      </c>
      <c r="W90" s="141"/>
    </row>
    <row r="91" ht="28.5" customHeight="1" spans="1:23">
      <c r="A91" s="38">
        <v>86</v>
      </c>
      <c r="B91" s="126"/>
      <c r="C91" s="126"/>
      <c r="D91" s="128"/>
      <c r="E91" s="128"/>
      <c r="F91" s="128"/>
      <c r="G91" s="128"/>
      <c r="H91" s="128"/>
      <c r="I91" s="128"/>
      <c r="J91" s="128"/>
      <c r="K91" s="128"/>
      <c r="L91" s="132">
        <f t="shared" si="6"/>
        <v>0</v>
      </c>
      <c r="M91" s="135"/>
      <c r="N91" s="136" t="str">
        <f t="shared" si="5"/>
        <v/>
      </c>
      <c r="O91" s="126"/>
      <c r="P91" s="126"/>
      <c r="Q91" s="126"/>
      <c r="R91" s="126"/>
      <c r="S91" s="140"/>
      <c r="T91" s="126"/>
      <c r="U91" s="126"/>
      <c r="V91" s="119" t="str">
        <f t="shared" si="7"/>
        <v/>
      </c>
      <c r="W91" s="141"/>
    </row>
    <row r="92" ht="28.5" customHeight="1" spans="1:23">
      <c r="A92" s="38">
        <v>87</v>
      </c>
      <c r="B92" s="126"/>
      <c r="C92" s="126"/>
      <c r="D92" s="128"/>
      <c r="E92" s="128"/>
      <c r="F92" s="128"/>
      <c r="G92" s="128"/>
      <c r="H92" s="128"/>
      <c r="I92" s="128"/>
      <c r="J92" s="128"/>
      <c r="K92" s="128"/>
      <c r="L92" s="132">
        <f t="shared" si="6"/>
        <v>0</v>
      </c>
      <c r="M92" s="135"/>
      <c r="N92" s="136" t="str">
        <f t="shared" si="5"/>
        <v/>
      </c>
      <c r="O92" s="126"/>
      <c r="P92" s="126"/>
      <c r="Q92" s="126"/>
      <c r="R92" s="126"/>
      <c r="S92" s="140"/>
      <c r="T92" s="126"/>
      <c r="U92" s="126"/>
      <c r="V92" s="119" t="str">
        <f t="shared" si="7"/>
        <v/>
      </c>
      <c r="W92" s="141"/>
    </row>
    <row r="93" ht="28.5" customHeight="1" spans="1:23">
      <c r="A93" s="38">
        <v>88</v>
      </c>
      <c r="B93" s="126"/>
      <c r="C93" s="126"/>
      <c r="D93" s="128"/>
      <c r="E93" s="128"/>
      <c r="F93" s="128"/>
      <c r="G93" s="128"/>
      <c r="H93" s="128"/>
      <c r="I93" s="128"/>
      <c r="J93" s="128"/>
      <c r="K93" s="128"/>
      <c r="L93" s="132">
        <f t="shared" si="6"/>
        <v>0</v>
      </c>
      <c r="M93" s="135"/>
      <c r="N93" s="136" t="str">
        <f t="shared" si="5"/>
        <v/>
      </c>
      <c r="O93" s="126"/>
      <c r="P93" s="126"/>
      <c r="Q93" s="126"/>
      <c r="R93" s="126"/>
      <c r="S93" s="140"/>
      <c r="T93" s="126"/>
      <c r="U93" s="126"/>
      <c r="V93" s="119" t="str">
        <f t="shared" si="7"/>
        <v/>
      </c>
      <c r="W93" s="141"/>
    </row>
    <row r="94" ht="28.5" customHeight="1" spans="1:23">
      <c r="A94" s="38">
        <v>89</v>
      </c>
      <c r="B94" s="126"/>
      <c r="C94" s="126"/>
      <c r="D94" s="128"/>
      <c r="E94" s="128"/>
      <c r="F94" s="128"/>
      <c r="G94" s="128"/>
      <c r="H94" s="128"/>
      <c r="I94" s="128"/>
      <c r="J94" s="128"/>
      <c r="K94" s="128"/>
      <c r="L94" s="132">
        <f t="shared" si="6"/>
        <v>0</v>
      </c>
      <c r="M94" s="135"/>
      <c r="N94" s="136" t="str">
        <f t="shared" si="5"/>
        <v/>
      </c>
      <c r="O94" s="126"/>
      <c r="P94" s="126"/>
      <c r="Q94" s="126"/>
      <c r="R94" s="126"/>
      <c r="S94" s="140"/>
      <c r="T94" s="126"/>
      <c r="U94" s="126"/>
      <c r="V94" s="119" t="str">
        <f t="shared" si="7"/>
        <v/>
      </c>
      <c r="W94" s="141"/>
    </row>
    <row r="95" ht="28.5" customHeight="1" spans="1:23">
      <c r="A95" s="38">
        <v>90</v>
      </c>
      <c r="B95" s="126"/>
      <c r="C95" s="126"/>
      <c r="D95" s="128"/>
      <c r="E95" s="128"/>
      <c r="F95" s="128"/>
      <c r="G95" s="128"/>
      <c r="H95" s="128"/>
      <c r="I95" s="128"/>
      <c r="J95" s="128"/>
      <c r="K95" s="128"/>
      <c r="L95" s="132">
        <f t="shared" si="6"/>
        <v>0</v>
      </c>
      <c r="M95" s="135"/>
      <c r="N95" s="136" t="str">
        <f t="shared" si="5"/>
        <v/>
      </c>
      <c r="O95" s="126"/>
      <c r="P95" s="126"/>
      <c r="Q95" s="126"/>
      <c r="R95" s="126"/>
      <c r="S95" s="140"/>
      <c r="T95" s="126"/>
      <c r="U95" s="126"/>
      <c r="V95" s="119" t="str">
        <f t="shared" si="7"/>
        <v/>
      </c>
      <c r="W95" s="141"/>
    </row>
    <row r="96" ht="28.5" customHeight="1" spans="1:23">
      <c r="A96" s="38">
        <v>91</v>
      </c>
      <c r="B96" s="126"/>
      <c r="C96" s="126"/>
      <c r="D96" s="128"/>
      <c r="E96" s="128"/>
      <c r="F96" s="128"/>
      <c r="G96" s="128"/>
      <c r="H96" s="128"/>
      <c r="I96" s="128"/>
      <c r="J96" s="128"/>
      <c r="K96" s="128"/>
      <c r="L96" s="132">
        <f t="shared" si="6"/>
        <v>0</v>
      </c>
      <c r="M96" s="135"/>
      <c r="N96" s="136" t="str">
        <f t="shared" si="5"/>
        <v/>
      </c>
      <c r="O96" s="126"/>
      <c r="P96" s="126"/>
      <c r="Q96" s="126"/>
      <c r="R96" s="126"/>
      <c r="S96" s="140"/>
      <c r="T96" s="126"/>
      <c r="U96" s="126"/>
      <c r="V96" s="119" t="str">
        <f t="shared" si="7"/>
        <v/>
      </c>
      <c r="W96" s="141"/>
    </row>
    <row r="97" ht="28.5" customHeight="1" spans="1:23">
      <c r="A97" s="38">
        <v>92</v>
      </c>
      <c r="B97" s="126"/>
      <c r="C97" s="126"/>
      <c r="D97" s="128"/>
      <c r="E97" s="128"/>
      <c r="F97" s="128"/>
      <c r="G97" s="128"/>
      <c r="H97" s="128"/>
      <c r="I97" s="128"/>
      <c r="J97" s="128"/>
      <c r="K97" s="128"/>
      <c r="L97" s="132">
        <f t="shared" si="6"/>
        <v>0</v>
      </c>
      <c r="M97" s="135"/>
      <c r="N97" s="136" t="str">
        <f t="shared" si="5"/>
        <v/>
      </c>
      <c r="O97" s="126"/>
      <c r="P97" s="126"/>
      <c r="Q97" s="126"/>
      <c r="R97" s="126"/>
      <c r="S97" s="140"/>
      <c r="T97" s="126"/>
      <c r="U97" s="126"/>
      <c r="V97" s="119" t="str">
        <f t="shared" si="7"/>
        <v/>
      </c>
      <c r="W97" s="141"/>
    </row>
    <row r="98" ht="28.5" customHeight="1" spans="1:23">
      <c r="A98" s="38">
        <v>93</v>
      </c>
      <c r="B98" s="126"/>
      <c r="C98" s="126"/>
      <c r="D98" s="128"/>
      <c r="E98" s="128"/>
      <c r="F98" s="128"/>
      <c r="G98" s="128"/>
      <c r="H98" s="128"/>
      <c r="I98" s="128"/>
      <c r="J98" s="128"/>
      <c r="K98" s="128"/>
      <c r="L98" s="132">
        <f t="shared" si="6"/>
        <v>0</v>
      </c>
      <c r="M98" s="135"/>
      <c r="N98" s="136" t="str">
        <f t="shared" si="5"/>
        <v/>
      </c>
      <c r="O98" s="126"/>
      <c r="P98" s="126"/>
      <c r="Q98" s="126"/>
      <c r="R98" s="126"/>
      <c r="S98" s="140"/>
      <c r="T98" s="126"/>
      <c r="U98" s="126"/>
      <c r="V98" s="119" t="str">
        <f t="shared" si="7"/>
        <v/>
      </c>
      <c r="W98" s="141"/>
    </row>
    <row r="99" ht="28.5" customHeight="1" spans="1:23">
      <c r="A99" s="38">
        <v>94</v>
      </c>
      <c r="B99" s="126"/>
      <c r="C99" s="126"/>
      <c r="D99" s="128"/>
      <c r="E99" s="128"/>
      <c r="F99" s="128"/>
      <c r="G99" s="128"/>
      <c r="H99" s="128"/>
      <c r="I99" s="128"/>
      <c r="J99" s="128"/>
      <c r="K99" s="128"/>
      <c r="L99" s="132">
        <f t="shared" si="6"/>
        <v>0</v>
      </c>
      <c r="M99" s="135"/>
      <c r="N99" s="136" t="str">
        <f t="shared" si="5"/>
        <v/>
      </c>
      <c r="O99" s="126"/>
      <c r="P99" s="126"/>
      <c r="Q99" s="126"/>
      <c r="R99" s="126"/>
      <c r="S99" s="140"/>
      <c r="T99" s="126"/>
      <c r="U99" s="126"/>
      <c r="V99" s="119" t="str">
        <f t="shared" si="7"/>
        <v/>
      </c>
      <c r="W99" s="141"/>
    </row>
    <row r="100" ht="28.5" customHeight="1" spans="1:23">
      <c r="A100" s="38">
        <v>95</v>
      </c>
      <c r="B100" s="126"/>
      <c r="C100" s="126"/>
      <c r="D100" s="128"/>
      <c r="E100" s="128"/>
      <c r="F100" s="128"/>
      <c r="G100" s="128"/>
      <c r="H100" s="128"/>
      <c r="I100" s="128"/>
      <c r="J100" s="128"/>
      <c r="K100" s="128"/>
      <c r="L100" s="132">
        <f t="shared" si="6"/>
        <v>0</v>
      </c>
      <c r="M100" s="135"/>
      <c r="N100" s="136" t="str">
        <f t="shared" si="5"/>
        <v/>
      </c>
      <c r="O100" s="126"/>
      <c r="P100" s="126"/>
      <c r="Q100" s="126"/>
      <c r="R100" s="126"/>
      <c r="S100" s="140"/>
      <c r="T100" s="126"/>
      <c r="U100" s="126"/>
      <c r="V100" s="119" t="str">
        <f t="shared" si="7"/>
        <v/>
      </c>
      <c r="W100" s="141"/>
    </row>
    <row r="101" ht="28.5" customHeight="1" spans="1:23">
      <c r="A101" s="38">
        <v>96</v>
      </c>
      <c r="B101" s="126"/>
      <c r="C101" s="126"/>
      <c r="D101" s="128"/>
      <c r="E101" s="128"/>
      <c r="F101" s="128"/>
      <c r="G101" s="128"/>
      <c r="H101" s="128"/>
      <c r="I101" s="128"/>
      <c r="J101" s="128"/>
      <c r="K101" s="128"/>
      <c r="L101" s="132">
        <f t="shared" si="6"/>
        <v>0</v>
      </c>
      <c r="M101" s="135"/>
      <c r="N101" s="136" t="str">
        <f t="shared" si="5"/>
        <v/>
      </c>
      <c r="O101" s="126"/>
      <c r="P101" s="126"/>
      <c r="Q101" s="126"/>
      <c r="R101" s="126"/>
      <c r="S101" s="140"/>
      <c r="T101" s="126"/>
      <c r="U101" s="126"/>
      <c r="V101" s="119" t="str">
        <f t="shared" si="7"/>
        <v/>
      </c>
      <c r="W101" s="141"/>
    </row>
    <row r="102" ht="28.5" customHeight="1" spans="1:23">
      <c r="A102" s="38">
        <v>97</v>
      </c>
      <c r="B102" s="126"/>
      <c r="C102" s="126"/>
      <c r="D102" s="128"/>
      <c r="E102" s="128"/>
      <c r="F102" s="128"/>
      <c r="G102" s="128"/>
      <c r="H102" s="128"/>
      <c r="I102" s="128"/>
      <c r="J102" s="128"/>
      <c r="K102" s="128"/>
      <c r="L102" s="132">
        <f t="shared" si="6"/>
        <v>0</v>
      </c>
      <c r="M102" s="135"/>
      <c r="N102" s="136" t="str">
        <f t="shared" si="5"/>
        <v/>
      </c>
      <c r="O102" s="126"/>
      <c r="P102" s="126"/>
      <c r="Q102" s="126"/>
      <c r="R102" s="126"/>
      <c r="S102" s="140"/>
      <c r="T102" s="126"/>
      <c r="U102" s="126"/>
      <c r="V102" s="119" t="str">
        <f t="shared" si="7"/>
        <v/>
      </c>
      <c r="W102" s="141"/>
    </row>
    <row r="103" ht="28.5" customHeight="1" spans="1:23">
      <c r="A103" s="38">
        <v>98</v>
      </c>
      <c r="B103" s="126"/>
      <c r="C103" s="126"/>
      <c r="D103" s="128"/>
      <c r="E103" s="128"/>
      <c r="F103" s="128"/>
      <c r="G103" s="128"/>
      <c r="H103" s="128"/>
      <c r="I103" s="128"/>
      <c r="J103" s="128"/>
      <c r="K103" s="128"/>
      <c r="L103" s="132">
        <f t="shared" si="6"/>
        <v>0</v>
      </c>
      <c r="M103" s="135"/>
      <c r="N103" s="136" t="str">
        <f t="shared" si="5"/>
        <v/>
      </c>
      <c r="O103" s="126"/>
      <c r="P103" s="126"/>
      <c r="Q103" s="126"/>
      <c r="R103" s="126"/>
      <c r="S103" s="140"/>
      <c r="T103" s="126"/>
      <c r="U103" s="126"/>
      <c r="V103" s="119" t="str">
        <f t="shared" si="7"/>
        <v/>
      </c>
      <c r="W103" s="141"/>
    </row>
    <row r="104" ht="28.5" customHeight="1" spans="1:23">
      <c r="A104" s="38">
        <v>99</v>
      </c>
      <c r="B104" s="126"/>
      <c r="C104" s="126"/>
      <c r="D104" s="128"/>
      <c r="E104" s="128"/>
      <c r="F104" s="128"/>
      <c r="G104" s="128"/>
      <c r="H104" s="128"/>
      <c r="I104" s="128"/>
      <c r="J104" s="128"/>
      <c r="K104" s="128"/>
      <c r="L104" s="132">
        <f t="shared" si="6"/>
        <v>0</v>
      </c>
      <c r="M104" s="135"/>
      <c r="N104" s="136" t="str">
        <f t="shared" si="5"/>
        <v/>
      </c>
      <c r="O104" s="126"/>
      <c r="P104" s="126"/>
      <c r="Q104" s="126"/>
      <c r="R104" s="126"/>
      <c r="S104" s="140"/>
      <c r="T104" s="126"/>
      <c r="U104" s="126"/>
      <c r="V104" s="119" t="str">
        <f t="shared" si="7"/>
        <v/>
      </c>
      <c r="W104" s="141"/>
    </row>
    <row r="105" ht="28.5" customHeight="1" spans="1:23">
      <c r="A105" s="38">
        <v>100</v>
      </c>
      <c r="B105" s="126"/>
      <c r="C105" s="126"/>
      <c r="D105" s="128"/>
      <c r="E105" s="128"/>
      <c r="F105" s="128"/>
      <c r="G105" s="128"/>
      <c r="H105" s="128"/>
      <c r="I105" s="128"/>
      <c r="J105" s="128"/>
      <c r="K105" s="128"/>
      <c r="L105" s="132">
        <f t="shared" ref="L105:L136" si="8">H105*J105+K105</f>
        <v>0</v>
      </c>
      <c r="M105" s="135"/>
      <c r="N105" s="136" t="str">
        <f t="shared" ref="N105:N136" si="9">IFERROR(L105/M105,"")</f>
        <v/>
      </c>
      <c r="O105" s="126"/>
      <c r="P105" s="126"/>
      <c r="Q105" s="126"/>
      <c r="R105" s="126"/>
      <c r="S105" s="140"/>
      <c r="T105" s="126"/>
      <c r="U105" s="126"/>
      <c r="V105" s="119" t="str">
        <f t="shared" ref="V105:V136" si="10">IFERROR((S105*U105/T105),"")</f>
        <v/>
      </c>
      <c r="W105" s="141"/>
    </row>
    <row r="106" ht="28.5" customHeight="1" spans="1:23">
      <c r="A106" s="38">
        <v>101</v>
      </c>
      <c r="B106" s="126"/>
      <c r="C106" s="126"/>
      <c r="D106" s="128"/>
      <c r="E106" s="128"/>
      <c r="F106" s="128"/>
      <c r="G106" s="128"/>
      <c r="H106" s="128"/>
      <c r="I106" s="128"/>
      <c r="J106" s="128"/>
      <c r="K106" s="128"/>
      <c r="L106" s="132">
        <f t="shared" si="8"/>
        <v>0</v>
      </c>
      <c r="M106" s="135"/>
      <c r="N106" s="136" t="str">
        <f t="shared" si="9"/>
        <v/>
      </c>
      <c r="O106" s="126"/>
      <c r="P106" s="126"/>
      <c r="Q106" s="126"/>
      <c r="R106" s="126"/>
      <c r="S106" s="140"/>
      <c r="T106" s="126"/>
      <c r="U106" s="126"/>
      <c r="V106" s="119" t="str">
        <f t="shared" si="10"/>
        <v/>
      </c>
      <c r="W106" s="141"/>
    </row>
    <row r="107" ht="28.5" customHeight="1" spans="1:23">
      <c r="A107" s="38">
        <v>102</v>
      </c>
      <c r="B107" s="126"/>
      <c r="C107" s="126"/>
      <c r="D107" s="128"/>
      <c r="E107" s="128"/>
      <c r="F107" s="128"/>
      <c r="G107" s="128"/>
      <c r="H107" s="128"/>
      <c r="I107" s="128"/>
      <c r="J107" s="128"/>
      <c r="K107" s="128"/>
      <c r="L107" s="132">
        <f t="shared" si="8"/>
        <v>0</v>
      </c>
      <c r="M107" s="135"/>
      <c r="N107" s="136" t="str">
        <f t="shared" si="9"/>
        <v/>
      </c>
      <c r="O107" s="126"/>
      <c r="P107" s="126"/>
      <c r="Q107" s="126"/>
      <c r="R107" s="126"/>
      <c r="S107" s="140"/>
      <c r="T107" s="126"/>
      <c r="U107" s="126"/>
      <c r="V107" s="119" t="str">
        <f t="shared" si="10"/>
        <v/>
      </c>
      <c r="W107" s="141"/>
    </row>
    <row r="108" ht="28.5" customHeight="1" spans="1:23">
      <c r="A108" s="38">
        <v>103</v>
      </c>
      <c r="B108" s="126"/>
      <c r="C108" s="126"/>
      <c r="D108" s="128"/>
      <c r="E108" s="128"/>
      <c r="F108" s="128"/>
      <c r="G108" s="128"/>
      <c r="H108" s="128"/>
      <c r="I108" s="128"/>
      <c r="J108" s="128"/>
      <c r="K108" s="128"/>
      <c r="L108" s="132">
        <f t="shared" si="8"/>
        <v>0</v>
      </c>
      <c r="M108" s="135"/>
      <c r="N108" s="136" t="str">
        <f t="shared" si="9"/>
        <v/>
      </c>
      <c r="O108" s="126"/>
      <c r="P108" s="126"/>
      <c r="Q108" s="126"/>
      <c r="R108" s="126"/>
      <c r="S108" s="140"/>
      <c r="T108" s="126"/>
      <c r="U108" s="126"/>
      <c r="V108" s="119" t="str">
        <f t="shared" si="10"/>
        <v/>
      </c>
      <c r="W108" s="141"/>
    </row>
    <row r="109" ht="28.5" customHeight="1" spans="1:23">
      <c r="A109" s="38">
        <v>104</v>
      </c>
      <c r="B109" s="126"/>
      <c r="C109" s="126"/>
      <c r="D109" s="128"/>
      <c r="E109" s="128"/>
      <c r="F109" s="128"/>
      <c r="G109" s="128"/>
      <c r="H109" s="128"/>
      <c r="I109" s="128"/>
      <c r="J109" s="128"/>
      <c r="K109" s="128"/>
      <c r="L109" s="132">
        <f t="shared" si="8"/>
        <v>0</v>
      </c>
      <c r="M109" s="135"/>
      <c r="N109" s="136" t="str">
        <f t="shared" si="9"/>
        <v/>
      </c>
      <c r="O109" s="126"/>
      <c r="P109" s="126"/>
      <c r="Q109" s="126"/>
      <c r="R109" s="126"/>
      <c r="S109" s="140"/>
      <c r="T109" s="126"/>
      <c r="U109" s="126"/>
      <c r="V109" s="119" t="str">
        <f t="shared" si="10"/>
        <v/>
      </c>
      <c r="W109" s="141"/>
    </row>
    <row r="110" ht="28.5" customHeight="1" spans="1:23">
      <c r="A110" s="38">
        <v>105</v>
      </c>
      <c r="B110" s="126"/>
      <c r="C110" s="126"/>
      <c r="D110" s="128"/>
      <c r="E110" s="128"/>
      <c r="F110" s="128"/>
      <c r="G110" s="128"/>
      <c r="H110" s="128"/>
      <c r="I110" s="128"/>
      <c r="J110" s="128"/>
      <c r="K110" s="128"/>
      <c r="L110" s="132">
        <f t="shared" si="8"/>
        <v>0</v>
      </c>
      <c r="M110" s="135"/>
      <c r="N110" s="136" t="str">
        <f t="shared" si="9"/>
        <v/>
      </c>
      <c r="O110" s="126"/>
      <c r="P110" s="126"/>
      <c r="Q110" s="126"/>
      <c r="R110" s="126"/>
      <c r="S110" s="140"/>
      <c r="T110" s="126"/>
      <c r="U110" s="126"/>
      <c r="V110" s="119" t="str">
        <f t="shared" si="10"/>
        <v/>
      </c>
      <c r="W110" s="141"/>
    </row>
    <row r="111" ht="28.5" customHeight="1" spans="1:23">
      <c r="A111" s="38">
        <v>106</v>
      </c>
      <c r="B111" s="126"/>
      <c r="C111" s="126"/>
      <c r="D111" s="128"/>
      <c r="E111" s="128"/>
      <c r="F111" s="128"/>
      <c r="G111" s="128"/>
      <c r="H111" s="128"/>
      <c r="I111" s="128"/>
      <c r="J111" s="128"/>
      <c r="K111" s="128"/>
      <c r="L111" s="132">
        <f t="shared" si="8"/>
        <v>0</v>
      </c>
      <c r="M111" s="135"/>
      <c r="N111" s="136" t="str">
        <f t="shared" si="9"/>
        <v/>
      </c>
      <c r="O111" s="126"/>
      <c r="P111" s="126"/>
      <c r="Q111" s="126"/>
      <c r="R111" s="126"/>
      <c r="S111" s="140"/>
      <c r="T111" s="126"/>
      <c r="U111" s="126"/>
      <c r="V111" s="119" t="str">
        <f t="shared" si="10"/>
        <v/>
      </c>
      <c r="W111" s="141"/>
    </row>
    <row r="112" ht="28.5" customHeight="1" spans="1:23">
      <c r="A112" s="38">
        <v>107</v>
      </c>
      <c r="B112" s="126"/>
      <c r="C112" s="126"/>
      <c r="D112" s="128"/>
      <c r="E112" s="128"/>
      <c r="F112" s="128"/>
      <c r="G112" s="128"/>
      <c r="H112" s="128"/>
      <c r="I112" s="128"/>
      <c r="J112" s="128"/>
      <c r="K112" s="128"/>
      <c r="L112" s="132">
        <f t="shared" si="8"/>
        <v>0</v>
      </c>
      <c r="M112" s="135"/>
      <c r="N112" s="136" t="str">
        <f t="shared" si="9"/>
        <v/>
      </c>
      <c r="O112" s="126"/>
      <c r="P112" s="126"/>
      <c r="Q112" s="126"/>
      <c r="R112" s="126"/>
      <c r="S112" s="140"/>
      <c r="T112" s="126"/>
      <c r="U112" s="126"/>
      <c r="V112" s="119" t="str">
        <f t="shared" si="10"/>
        <v/>
      </c>
      <c r="W112" s="141"/>
    </row>
    <row r="113" ht="28.5" customHeight="1" spans="1:23">
      <c r="A113" s="38">
        <v>108</v>
      </c>
      <c r="B113" s="126"/>
      <c r="C113" s="126"/>
      <c r="D113" s="128"/>
      <c r="E113" s="128"/>
      <c r="F113" s="128"/>
      <c r="G113" s="128"/>
      <c r="H113" s="128"/>
      <c r="I113" s="128"/>
      <c r="J113" s="128"/>
      <c r="K113" s="128"/>
      <c r="L113" s="132">
        <f t="shared" si="8"/>
        <v>0</v>
      </c>
      <c r="M113" s="135"/>
      <c r="N113" s="136" t="str">
        <f t="shared" si="9"/>
        <v/>
      </c>
      <c r="O113" s="126"/>
      <c r="P113" s="126"/>
      <c r="Q113" s="126"/>
      <c r="R113" s="126"/>
      <c r="S113" s="140"/>
      <c r="T113" s="126"/>
      <c r="U113" s="126"/>
      <c r="V113" s="119" t="str">
        <f t="shared" si="10"/>
        <v/>
      </c>
      <c r="W113" s="141"/>
    </row>
    <row r="114" ht="28.5" customHeight="1" spans="1:23">
      <c r="A114" s="38">
        <v>109</v>
      </c>
      <c r="B114" s="126"/>
      <c r="C114" s="126"/>
      <c r="D114" s="128"/>
      <c r="E114" s="128"/>
      <c r="F114" s="128"/>
      <c r="G114" s="128"/>
      <c r="H114" s="128"/>
      <c r="I114" s="128"/>
      <c r="J114" s="128"/>
      <c r="K114" s="128"/>
      <c r="L114" s="132">
        <f t="shared" si="8"/>
        <v>0</v>
      </c>
      <c r="M114" s="135"/>
      <c r="N114" s="136" t="str">
        <f t="shared" si="9"/>
        <v/>
      </c>
      <c r="O114" s="126"/>
      <c r="P114" s="126"/>
      <c r="Q114" s="126"/>
      <c r="R114" s="126"/>
      <c r="S114" s="140"/>
      <c r="T114" s="126"/>
      <c r="U114" s="126"/>
      <c r="V114" s="119" t="str">
        <f t="shared" si="10"/>
        <v/>
      </c>
      <c r="W114" s="141"/>
    </row>
    <row r="115" ht="28.5" customHeight="1" spans="1:23">
      <c r="A115" s="38">
        <v>110</v>
      </c>
      <c r="B115" s="126"/>
      <c r="C115" s="126"/>
      <c r="D115" s="128"/>
      <c r="E115" s="128"/>
      <c r="F115" s="128"/>
      <c r="G115" s="128"/>
      <c r="H115" s="128"/>
      <c r="I115" s="128"/>
      <c r="J115" s="128"/>
      <c r="K115" s="128"/>
      <c r="L115" s="132">
        <f t="shared" si="8"/>
        <v>0</v>
      </c>
      <c r="M115" s="135"/>
      <c r="N115" s="136" t="str">
        <f t="shared" si="9"/>
        <v/>
      </c>
      <c r="O115" s="126"/>
      <c r="P115" s="126"/>
      <c r="Q115" s="126"/>
      <c r="R115" s="126"/>
      <c r="S115" s="140"/>
      <c r="T115" s="126"/>
      <c r="U115" s="126"/>
      <c r="V115" s="119" t="str">
        <f t="shared" si="10"/>
        <v/>
      </c>
      <c r="W115" s="141"/>
    </row>
    <row r="116" ht="28.5" customHeight="1" spans="1:23">
      <c r="A116" s="38">
        <v>111</v>
      </c>
      <c r="B116" s="126"/>
      <c r="C116" s="126"/>
      <c r="D116" s="128"/>
      <c r="E116" s="128"/>
      <c r="F116" s="128"/>
      <c r="G116" s="128"/>
      <c r="H116" s="128"/>
      <c r="I116" s="128"/>
      <c r="J116" s="128"/>
      <c r="K116" s="128"/>
      <c r="L116" s="132">
        <f t="shared" si="8"/>
        <v>0</v>
      </c>
      <c r="M116" s="135"/>
      <c r="N116" s="136" t="str">
        <f t="shared" si="9"/>
        <v/>
      </c>
      <c r="O116" s="126"/>
      <c r="P116" s="126"/>
      <c r="Q116" s="126"/>
      <c r="R116" s="126"/>
      <c r="S116" s="140"/>
      <c r="T116" s="126"/>
      <c r="U116" s="126"/>
      <c r="V116" s="119" t="str">
        <f t="shared" si="10"/>
        <v/>
      </c>
      <c r="W116" s="141"/>
    </row>
    <row r="117" ht="28.5" customHeight="1" spans="1:23">
      <c r="A117" s="38">
        <v>112</v>
      </c>
      <c r="B117" s="126"/>
      <c r="C117" s="126"/>
      <c r="D117" s="128"/>
      <c r="E117" s="128"/>
      <c r="F117" s="128"/>
      <c r="G117" s="128"/>
      <c r="H117" s="128"/>
      <c r="I117" s="128"/>
      <c r="J117" s="128"/>
      <c r="K117" s="128"/>
      <c r="L117" s="132">
        <f t="shared" si="8"/>
        <v>0</v>
      </c>
      <c r="M117" s="135"/>
      <c r="N117" s="136" t="str">
        <f t="shared" si="9"/>
        <v/>
      </c>
      <c r="O117" s="126"/>
      <c r="P117" s="126"/>
      <c r="Q117" s="126"/>
      <c r="R117" s="126"/>
      <c r="S117" s="140"/>
      <c r="T117" s="126"/>
      <c r="U117" s="126"/>
      <c r="V117" s="119" t="str">
        <f t="shared" si="10"/>
        <v/>
      </c>
      <c r="W117" s="141"/>
    </row>
    <row r="118" ht="28.5" customHeight="1" spans="1:23">
      <c r="A118" s="38">
        <v>113</v>
      </c>
      <c r="B118" s="126"/>
      <c r="C118" s="126"/>
      <c r="D118" s="128"/>
      <c r="E118" s="128"/>
      <c r="F118" s="128"/>
      <c r="G118" s="128"/>
      <c r="H118" s="128"/>
      <c r="I118" s="128"/>
      <c r="J118" s="128"/>
      <c r="K118" s="128"/>
      <c r="L118" s="132">
        <f t="shared" si="8"/>
        <v>0</v>
      </c>
      <c r="M118" s="135"/>
      <c r="N118" s="136" t="str">
        <f t="shared" si="9"/>
        <v/>
      </c>
      <c r="O118" s="126"/>
      <c r="P118" s="126"/>
      <c r="Q118" s="126"/>
      <c r="R118" s="126"/>
      <c r="S118" s="140"/>
      <c r="T118" s="126"/>
      <c r="U118" s="126"/>
      <c r="V118" s="119" t="str">
        <f t="shared" si="10"/>
        <v/>
      </c>
      <c r="W118" s="141"/>
    </row>
    <row r="119" ht="28.5" customHeight="1" spans="1:23">
      <c r="A119" s="38">
        <v>114</v>
      </c>
      <c r="B119" s="126"/>
      <c r="C119" s="126"/>
      <c r="D119" s="128"/>
      <c r="E119" s="128"/>
      <c r="F119" s="128"/>
      <c r="G119" s="128"/>
      <c r="H119" s="128"/>
      <c r="I119" s="128"/>
      <c r="J119" s="128"/>
      <c r="K119" s="128"/>
      <c r="L119" s="132">
        <f t="shared" si="8"/>
        <v>0</v>
      </c>
      <c r="M119" s="135"/>
      <c r="N119" s="136" t="str">
        <f t="shared" si="9"/>
        <v/>
      </c>
      <c r="O119" s="126"/>
      <c r="P119" s="126"/>
      <c r="Q119" s="126"/>
      <c r="R119" s="126"/>
      <c r="S119" s="140"/>
      <c r="T119" s="126"/>
      <c r="U119" s="126"/>
      <c r="V119" s="119" t="str">
        <f t="shared" si="10"/>
        <v/>
      </c>
      <c r="W119" s="141"/>
    </row>
    <row r="120" ht="28.5" customHeight="1" spans="1:23">
      <c r="A120" s="38">
        <v>115</v>
      </c>
      <c r="B120" s="126"/>
      <c r="C120" s="126"/>
      <c r="D120" s="128"/>
      <c r="E120" s="128"/>
      <c r="F120" s="128"/>
      <c r="G120" s="128"/>
      <c r="H120" s="128"/>
      <c r="I120" s="128"/>
      <c r="J120" s="128"/>
      <c r="K120" s="128"/>
      <c r="L120" s="132">
        <f t="shared" si="8"/>
        <v>0</v>
      </c>
      <c r="M120" s="135"/>
      <c r="N120" s="136" t="str">
        <f t="shared" si="9"/>
        <v/>
      </c>
      <c r="O120" s="126"/>
      <c r="P120" s="126"/>
      <c r="Q120" s="126"/>
      <c r="R120" s="126"/>
      <c r="S120" s="140"/>
      <c r="T120" s="126"/>
      <c r="U120" s="126"/>
      <c r="V120" s="119" t="str">
        <f t="shared" si="10"/>
        <v/>
      </c>
      <c r="W120" s="141"/>
    </row>
    <row r="121" ht="28.5" customHeight="1" spans="1:23">
      <c r="A121" s="38">
        <v>116</v>
      </c>
      <c r="B121" s="126"/>
      <c r="C121" s="126"/>
      <c r="D121" s="128"/>
      <c r="E121" s="128"/>
      <c r="F121" s="128"/>
      <c r="G121" s="128"/>
      <c r="H121" s="128"/>
      <c r="I121" s="128"/>
      <c r="J121" s="128"/>
      <c r="K121" s="128"/>
      <c r="L121" s="132">
        <f t="shared" si="8"/>
        <v>0</v>
      </c>
      <c r="M121" s="135"/>
      <c r="N121" s="136" t="str">
        <f t="shared" si="9"/>
        <v/>
      </c>
      <c r="O121" s="126"/>
      <c r="P121" s="126"/>
      <c r="Q121" s="126"/>
      <c r="R121" s="126"/>
      <c r="S121" s="140"/>
      <c r="T121" s="126"/>
      <c r="U121" s="126"/>
      <c r="V121" s="119" t="str">
        <f t="shared" si="10"/>
        <v/>
      </c>
      <c r="W121" s="141"/>
    </row>
    <row r="122" ht="28.5" customHeight="1" spans="1:23">
      <c r="A122" s="38">
        <v>117</v>
      </c>
      <c r="B122" s="126"/>
      <c r="C122" s="126"/>
      <c r="D122" s="128"/>
      <c r="E122" s="128"/>
      <c r="F122" s="128"/>
      <c r="G122" s="128"/>
      <c r="H122" s="128"/>
      <c r="I122" s="128"/>
      <c r="J122" s="128"/>
      <c r="K122" s="128"/>
      <c r="L122" s="132">
        <f t="shared" si="8"/>
        <v>0</v>
      </c>
      <c r="M122" s="135"/>
      <c r="N122" s="136" t="str">
        <f t="shared" si="9"/>
        <v/>
      </c>
      <c r="O122" s="126"/>
      <c r="P122" s="126"/>
      <c r="Q122" s="126"/>
      <c r="R122" s="126"/>
      <c r="S122" s="140"/>
      <c r="T122" s="126"/>
      <c r="U122" s="126"/>
      <c r="V122" s="119" t="str">
        <f t="shared" si="10"/>
        <v/>
      </c>
      <c r="W122" s="141"/>
    </row>
    <row r="123" ht="28.5" customHeight="1" spans="1:23">
      <c r="A123" s="38">
        <v>118</v>
      </c>
      <c r="B123" s="126"/>
      <c r="C123" s="126"/>
      <c r="D123" s="128"/>
      <c r="E123" s="128"/>
      <c r="F123" s="128"/>
      <c r="G123" s="128"/>
      <c r="H123" s="128"/>
      <c r="I123" s="128"/>
      <c r="J123" s="128"/>
      <c r="K123" s="128"/>
      <c r="L123" s="132">
        <f t="shared" si="8"/>
        <v>0</v>
      </c>
      <c r="M123" s="135"/>
      <c r="N123" s="136" t="str">
        <f t="shared" si="9"/>
        <v/>
      </c>
      <c r="O123" s="126"/>
      <c r="P123" s="126"/>
      <c r="Q123" s="126"/>
      <c r="R123" s="126"/>
      <c r="S123" s="140"/>
      <c r="T123" s="126"/>
      <c r="U123" s="126"/>
      <c r="V123" s="119" t="str">
        <f t="shared" si="10"/>
        <v/>
      </c>
      <c r="W123" s="141"/>
    </row>
    <row r="124" ht="28.5" customHeight="1" spans="1:23">
      <c r="A124" s="38">
        <v>119</v>
      </c>
      <c r="B124" s="126"/>
      <c r="C124" s="126"/>
      <c r="D124" s="128"/>
      <c r="E124" s="128"/>
      <c r="F124" s="128"/>
      <c r="G124" s="128"/>
      <c r="H124" s="128"/>
      <c r="I124" s="128"/>
      <c r="J124" s="128"/>
      <c r="K124" s="128"/>
      <c r="L124" s="132">
        <f t="shared" si="8"/>
        <v>0</v>
      </c>
      <c r="M124" s="135"/>
      <c r="N124" s="136" t="str">
        <f t="shared" si="9"/>
        <v/>
      </c>
      <c r="O124" s="126"/>
      <c r="P124" s="126"/>
      <c r="Q124" s="126"/>
      <c r="R124" s="126"/>
      <c r="S124" s="140"/>
      <c r="T124" s="126"/>
      <c r="U124" s="126"/>
      <c r="V124" s="119" t="str">
        <f t="shared" si="10"/>
        <v/>
      </c>
      <c r="W124" s="141"/>
    </row>
    <row r="125" ht="28.5" customHeight="1" spans="1:23">
      <c r="A125" s="38">
        <v>120</v>
      </c>
      <c r="B125" s="126"/>
      <c r="C125" s="126"/>
      <c r="D125" s="128"/>
      <c r="E125" s="128"/>
      <c r="F125" s="128"/>
      <c r="G125" s="128"/>
      <c r="H125" s="128"/>
      <c r="I125" s="128"/>
      <c r="J125" s="128"/>
      <c r="K125" s="128"/>
      <c r="L125" s="132">
        <f t="shared" si="8"/>
        <v>0</v>
      </c>
      <c r="M125" s="135"/>
      <c r="N125" s="136" t="str">
        <f t="shared" si="9"/>
        <v/>
      </c>
      <c r="O125" s="126"/>
      <c r="P125" s="126"/>
      <c r="Q125" s="126"/>
      <c r="R125" s="126"/>
      <c r="S125" s="140"/>
      <c r="T125" s="126"/>
      <c r="U125" s="126"/>
      <c r="V125" s="119" t="str">
        <f t="shared" si="10"/>
        <v/>
      </c>
      <c r="W125" s="141"/>
    </row>
    <row r="126" ht="28.5" customHeight="1" spans="1:23">
      <c r="A126" s="38">
        <v>121</v>
      </c>
      <c r="B126" s="126"/>
      <c r="C126" s="126"/>
      <c r="D126" s="128"/>
      <c r="E126" s="128"/>
      <c r="F126" s="128"/>
      <c r="G126" s="128"/>
      <c r="H126" s="128"/>
      <c r="I126" s="128"/>
      <c r="J126" s="128"/>
      <c r="K126" s="128"/>
      <c r="L126" s="132">
        <f t="shared" si="8"/>
        <v>0</v>
      </c>
      <c r="M126" s="135"/>
      <c r="N126" s="136" t="str">
        <f t="shared" si="9"/>
        <v/>
      </c>
      <c r="O126" s="126"/>
      <c r="P126" s="126"/>
      <c r="Q126" s="126"/>
      <c r="R126" s="126"/>
      <c r="S126" s="140"/>
      <c r="T126" s="126"/>
      <c r="U126" s="126"/>
      <c r="V126" s="119" t="str">
        <f t="shared" si="10"/>
        <v/>
      </c>
      <c r="W126" s="141"/>
    </row>
    <row r="127" ht="28.5" customHeight="1" spans="1:23">
      <c r="A127" s="38">
        <v>122</v>
      </c>
      <c r="B127" s="126"/>
      <c r="C127" s="126"/>
      <c r="D127" s="128"/>
      <c r="E127" s="128"/>
      <c r="F127" s="128"/>
      <c r="G127" s="128"/>
      <c r="H127" s="128"/>
      <c r="I127" s="128"/>
      <c r="J127" s="128"/>
      <c r="K127" s="128"/>
      <c r="L127" s="132">
        <f t="shared" si="8"/>
        <v>0</v>
      </c>
      <c r="M127" s="135"/>
      <c r="N127" s="136" t="str">
        <f t="shared" si="9"/>
        <v/>
      </c>
      <c r="O127" s="126"/>
      <c r="P127" s="126"/>
      <c r="Q127" s="126"/>
      <c r="R127" s="126"/>
      <c r="S127" s="140"/>
      <c r="T127" s="126"/>
      <c r="U127" s="126"/>
      <c r="V127" s="119" t="str">
        <f t="shared" si="10"/>
        <v/>
      </c>
      <c r="W127" s="141"/>
    </row>
    <row r="128" ht="28.5" customHeight="1" spans="1:23">
      <c r="A128" s="38">
        <v>123</v>
      </c>
      <c r="B128" s="126"/>
      <c r="C128" s="126"/>
      <c r="D128" s="128"/>
      <c r="E128" s="128"/>
      <c r="F128" s="128"/>
      <c r="G128" s="128"/>
      <c r="H128" s="128"/>
      <c r="I128" s="128"/>
      <c r="J128" s="128"/>
      <c r="K128" s="128"/>
      <c r="L128" s="132">
        <f t="shared" si="8"/>
        <v>0</v>
      </c>
      <c r="M128" s="135"/>
      <c r="N128" s="136" t="str">
        <f t="shared" si="9"/>
        <v/>
      </c>
      <c r="O128" s="126"/>
      <c r="P128" s="126"/>
      <c r="Q128" s="126"/>
      <c r="R128" s="126"/>
      <c r="S128" s="140"/>
      <c r="T128" s="126"/>
      <c r="U128" s="126"/>
      <c r="V128" s="119" t="str">
        <f t="shared" si="10"/>
        <v/>
      </c>
      <c r="W128" s="141"/>
    </row>
    <row r="129" ht="28.5" customHeight="1" spans="1:23">
      <c r="A129" s="38">
        <v>124</v>
      </c>
      <c r="B129" s="126"/>
      <c r="C129" s="126"/>
      <c r="D129" s="128"/>
      <c r="E129" s="128"/>
      <c r="F129" s="128"/>
      <c r="G129" s="128"/>
      <c r="H129" s="128"/>
      <c r="I129" s="128"/>
      <c r="J129" s="128"/>
      <c r="K129" s="128"/>
      <c r="L129" s="132">
        <f t="shared" si="8"/>
        <v>0</v>
      </c>
      <c r="M129" s="135"/>
      <c r="N129" s="136" t="str">
        <f t="shared" si="9"/>
        <v/>
      </c>
      <c r="O129" s="126"/>
      <c r="P129" s="126"/>
      <c r="Q129" s="126"/>
      <c r="R129" s="126"/>
      <c r="S129" s="140"/>
      <c r="T129" s="126"/>
      <c r="U129" s="126"/>
      <c r="V129" s="119" t="str">
        <f t="shared" si="10"/>
        <v/>
      </c>
      <c r="W129" s="141"/>
    </row>
    <row r="130" ht="28.5" customHeight="1" spans="1:23">
      <c r="A130" s="38">
        <v>125</v>
      </c>
      <c r="B130" s="126"/>
      <c r="C130" s="126"/>
      <c r="D130" s="128"/>
      <c r="E130" s="128"/>
      <c r="F130" s="128"/>
      <c r="G130" s="128"/>
      <c r="H130" s="128"/>
      <c r="I130" s="128"/>
      <c r="J130" s="128"/>
      <c r="K130" s="128"/>
      <c r="L130" s="132">
        <f t="shared" si="8"/>
        <v>0</v>
      </c>
      <c r="M130" s="135"/>
      <c r="N130" s="136" t="str">
        <f t="shared" si="9"/>
        <v/>
      </c>
      <c r="O130" s="126"/>
      <c r="P130" s="126"/>
      <c r="Q130" s="126"/>
      <c r="R130" s="126"/>
      <c r="S130" s="140"/>
      <c r="T130" s="126"/>
      <c r="U130" s="126"/>
      <c r="V130" s="119" t="str">
        <f t="shared" si="10"/>
        <v/>
      </c>
      <c r="W130" s="141"/>
    </row>
    <row r="131" ht="28.5" customHeight="1" spans="1:23">
      <c r="A131" s="38">
        <v>126</v>
      </c>
      <c r="B131" s="126"/>
      <c r="C131" s="126"/>
      <c r="D131" s="128"/>
      <c r="E131" s="128"/>
      <c r="F131" s="128"/>
      <c r="G131" s="128"/>
      <c r="H131" s="128"/>
      <c r="I131" s="128"/>
      <c r="J131" s="128"/>
      <c r="K131" s="128"/>
      <c r="L131" s="132">
        <f t="shared" si="8"/>
        <v>0</v>
      </c>
      <c r="M131" s="135"/>
      <c r="N131" s="136" t="str">
        <f t="shared" si="9"/>
        <v/>
      </c>
      <c r="O131" s="126"/>
      <c r="P131" s="126"/>
      <c r="Q131" s="126"/>
      <c r="R131" s="126"/>
      <c r="S131" s="140"/>
      <c r="T131" s="126"/>
      <c r="U131" s="126"/>
      <c r="V131" s="119" t="str">
        <f t="shared" si="10"/>
        <v/>
      </c>
      <c r="W131" s="141"/>
    </row>
    <row r="132" ht="28.5" customHeight="1" spans="1:23">
      <c r="A132" s="38">
        <v>127</v>
      </c>
      <c r="B132" s="126"/>
      <c r="C132" s="126"/>
      <c r="D132" s="128"/>
      <c r="E132" s="128"/>
      <c r="F132" s="128"/>
      <c r="G132" s="128"/>
      <c r="H132" s="128"/>
      <c r="I132" s="128"/>
      <c r="J132" s="128"/>
      <c r="K132" s="128"/>
      <c r="L132" s="132">
        <f t="shared" si="8"/>
        <v>0</v>
      </c>
      <c r="M132" s="135"/>
      <c r="N132" s="136" t="str">
        <f t="shared" si="9"/>
        <v/>
      </c>
      <c r="O132" s="126"/>
      <c r="P132" s="126"/>
      <c r="Q132" s="126"/>
      <c r="R132" s="126"/>
      <c r="S132" s="140"/>
      <c r="T132" s="126"/>
      <c r="U132" s="126"/>
      <c r="V132" s="119" t="str">
        <f t="shared" si="10"/>
        <v/>
      </c>
      <c r="W132" s="141"/>
    </row>
    <row r="133" ht="28.5" customHeight="1" spans="1:23">
      <c r="A133" s="38">
        <v>128</v>
      </c>
      <c r="B133" s="126"/>
      <c r="C133" s="126"/>
      <c r="D133" s="128"/>
      <c r="E133" s="128"/>
      <c r="F133" s="128"/>
      <c r="G133" s="128"/>
      <c r="H133" s="128"/>
      <c r="I133" s="128"/>
      <c r="J133" s="128"/>
      <c r="K133" s="128"/>
      <c r="L133" s="132">
        <f t="shared" si="8"/>
        <v>0</v>
      </c>
      <c r="M133" s="135"/>
      <c r="N133" s="136" t="str">
        <f t="shared" si="9"/>
        <v/>
      </c>
      <c r="O133" s="126"/>
      <c r="P133" s="126"/>
      <c r="Q133" s="126"/>
      <c r="R133" s="126"/>
      <c r="S133" s="140"/>
      <c r="T133" s="126"/>
      <c r="U133" s="126"/>
      <c r="V133" s="119" t="str">
        <f t="shared" si="10"/>
        <v/>
      </c>
      <c r="W133" s="141"/>
    </row>
    <row r="134" ht="28.5" customHeight="1" spans="1:23">
      <c r="A134" s="38">
        <v>129</v>
      </c>
      <c r="B134" s="126"/>
      <c r="C134" s="126"/>
      <c r="D134" s="128"/>
      <c r="E134" s="128"/>
      <c r="F134" s="128"/>
      <c r="G134" s="128"/>
      <c r="H134" s="128"/>
      <c r="I134" s="128"/>
      <c r="J134" s="128"/>
      <c r="K134" s="128"/>
      <c r="L134" s="132">
        <f t="shared" si="8"/>
        <v>0</v>
      </c>
      <c r="M134" s="135"/>
      <c r="N134" s="136" t="str">
        <f t="shared" si="9"/>
        <v/>
      </c>
      <c r="O134" s="126"/>
      <c r="P134" s="126"/>
      <c r="Q134" s="126"/>
      <c r="R134" s="126"/>
      <c r="S134" s="140"/>
      <c r="T134" s="126"/>
      <c r="U134" s="126"/>
      <c r="V134" s="119" t="str">
        <f t="shared" si="10"/>
        <v/>
      </c>
      <c r="W134" s="141"/>
    </row>
    <row r="135" ht="28.5" customHeight="1" spans="1:23">
      <c r="A135" s="38">
        <v>130</v>
      </c>
      <c r="B135" s="126"/>
      <c r="C135" s="126"/>
      <c r="D135" s="128"/>
      <c r="E135" s="128"/>
      <c r="F135" s="128"/>
      <c r="G135" s="128"/>
      <c r="H135" s="128"/>
      <c r="I135" s="128"/>
      <c r="J135" s="128"/>
      <c r="K135" s="128"/>
      <c r="L135" s="132">
        <f t="shared" si="8"/>
        <v>0</v>
      </c>
      <c r="M135" s="135"/>
      <c r="N135" s="136" t="str">
        <f t="shared" si="9"/>
        <v/>
      </c>
      <c r="O135" s="126"/>
      <c r="P135" s="126"/>
      <c r="Q135" s="126"/>
      <c r="R135" s="126"/>
      <c r="S135" s="140"/>
      <c r="T135" s="126"/>
      <c r="U135" s="126"/>
      <c r="V135" s="119" t="str">
        <f t="shared" si="10"/>
        <v/>
      </c>
      <c r="W135" s="141"/>
    </row>
    <row r="136" ht="28.5" customHeight="1" spans="1:23">
      <c r="A136" s="38">
        <v>131</v>
      </c>
      <c r="B136" s="126"/>
      <c r="C136" s="126"/>
      <c r="D136" s="128"/>
      <c r="E136" s="128"/>
      <c r="F136" s="128"/>
      <c r="G136" s="128"/>
      <c r="H136" s="128"/>
      <c r="I136" s="128"/>
      <c r="J136" s="128"/>
      <c r="K136" s="128"/>
      <c r="L136" s="132">
        <f t="shared" si="8"/>
        <v>0</v>
      </c>
      <c r="M136" s="135"/>
      <c r="N136" s="136" t="str">
        <f t="shared" si="9"/>
        <v/>
      </c>
      <c r="O136" s="126"/>
      <c r="P136" s="126"/>
      <c r="Q136" s="126"/>
      <c r="R136" s="126"/>
      <c r="S136" s="140"/>
      <c r="T136" s="126"/>
      <c r="U136" s="126"/>
      <c r="V136" s="119" t="str">
        <f t="shared" si="10"/>
        <v/>
      </c>
      <c r="W136" s="141"/>
    </row>
    <row r="137" ht="28.5" customHeight="1" spans="1:23">
      <c r="A137" s="38">
        <v>132</v>
      </c>
      <c r="B137" s="126"/>
      <c r="C137" s="126"/>
      <c r="D137" s="128"/>
      <c r="E137" s="128"/>
      <c r="F137" s="128"/>
      <c r="G137" s="128"/>
      <c r="H137" s="128"/>
      <c r="I137" s="128"/>
      <c r="J137" s="128"/>
      <c r="K137" s="128"/>
      <c r="L137" s="132">
        <f t="shared" ref="L137:L168" si="11">H137*J137+K137</f>
        <v>0</v>
      </c>
      <c r="M137" s="135"/>
      <c r="N137" s="136" t="str">
        <f t="shared" ref="N137:N168" si="12">IFERROR(L137/M137,"")</f>
        <v/>
      </c>
      <c r="O137" s="126"/>
      <c r="P137" s="126"/>
      <c r="Q137" s="126"/>
      <c r="R137" s="126"/>
      <c r="S137" s="140"/>
      <c r="T137" s="126"/>
      <c r="U137" s="126"/>
      <c r="V137" s="119" t="str">
        <f t="shared" ref="V137:V168" si="13">IFERROR((S137*U137/T137),"")</f>
        <v/>
      </c>
      <c r="W137" s="141"/>
    </row>
    <row r="138" ht="28.5" customHeight="1" spans="1:23">
      <c r="A138" s="38">
        <v>133</v>
      </c>
      <c r="B138" s="126"/>
      <c r="C138" s="126"/>
      <c r="D138" s="128"/>
      <c r="E138" s="128"/>
      <c r="F138" s="128"/>
      <c r="G138" s="128"/>
      <c r="H138" s="128"/>
      <c r="I138" s="128"/>
      <c r="J138" s="128"/>
      <c r="K138" s="128"/>
      <c r="L138" s="132">
        <f t="shared" si="11"/>
        <v>0</v>
      </c>
      <c r="M138" s="135"/>
      <c r="N138" s="136" t="str">
        <f t="shared" si="12"/>
        <v/>
      </c>
      <c r="O138" s="126"/>
      <c r="P138" s="126"/>
      <c r="Q138" s="126"/>
      <c r="R138" s="126"/>
      <c r="S138" s="140"/>
      <c r="T138" s="126"/>
      <c r="U138" s="126"/>
      <c r="V138" s="119" t="str">
        <f t="shared" si="13"/>
        <v/>
      </c>
      <c r="W138" s="141"/>
    </row>
    <row r="139" ht="28.5" customHeight="1" spans="1:23">
      <c r="A139" s="38">
        <v>134</v>
      </c>
      <c r="B139" s="126"/>
      <c r="C139" s="126"/>
      <c r="D139" s="128"/>
      <c r="E139" s="128"/>
      <c r="F139" s="128"/>
      <c r="G139" s="128"/>
      <c r="H139" s="128"/>
      <c r="I139" s="128"/>
      <c r="J139" s="128"/>
      <c r="K139" s="128"/>
      <c r="L139" s="132">
        <f t="shared" si="11"/>
        <v>0</v>
      </c>
      <c r="M139" s="135"/>
      <c r="N139" s="136" t="str">
        <f t="shared" si="12"/>
        <v/>
      </c>
      <c r="O139" s="126"/>
      <c r="P139" s="126"/>
      <c r="Q139" s="126"/>
      <c r="R139" s="126"/>
      <c r="S139" s="140"/>
      <c r="T139" s="126"/>
      <c r="U139" s="126"/>
      <c r="V139" s="119" t="str">
        <f t="shared" si="13"/>
        <v/>
      </c>
      <c r="W139" s="141"/>
    </row>
    <row r="140" ht="28.5" customHeight="1" spans="1:23">
      <c r="A140" s="38">
        <v>135</v>
      </c>
      <c r="B140" s="126"/>
      <c r="C140" s="126"/>
      <c r="D140" s="128"/>
      <c r="E140" s="128"/>
      <c r="F140" s="128"/>
      <c r="G140" s="128"/>
      <c r="H140" s="128"/>
      <c r="I140" s="128"/>
      <c r="J140" s="128"/>
      <c r="K140" s="128"/>
      <c r="L140" s="132">
        <f t="shared" si="11"/>
        <v>0</v>
      </c>
      <c r="M140" s="135"/>
      <c r="N140" s="136" t="str">
        <f t="shared" si="12"/>
        <v/>
      </c>
      <c r="O140" s="126"/>
      <c r="P140" s="126"/>
      <c r="Q140" s="126"/>
      <c r="R140" s="126"/>
      <c r="S140" s="140"/>
      <c r="T140" s="126"/>
      <c r="U140" s="126"/>
      <c r="V140" s="119" t="str">
        <f t="shared" si="13"/>
        <v/>
      </c>
      <c r="W140" s="141"/>
    </row>
    <row r="141" ht="28.5" customHeight="1" spans="1:23">
      <c r="A141" s="38">
        <v>136</v>
      </c>
      <c r="B141" s="126"/>
      <c r="C141" s="126"/>
      <c r="D141" s="128"/>
      <c r="E141" s="128"/>
      <c r="F141" s="128"/>
      <c r="G141" s="128"/>
      <c r="H141" s="128"/>
      <c r="I141" s="128"/>
      <c r="J141" s="128"/>
      <c r="K141" s="128"/>
      <c r="L141" s="132">
        <f t="shared" si="11"/>
        <v>0</v>
      </c>
      <c r="M141" s="135"/>
      <c r="N141" s="136" t="str">
        <f t="shared" si="12"/>
        <v/>
      </c>
      <c r="O141" s="126"/>
      <c r="P141" s="126"/>
      <c r="Q141" s="126"/>
      <c r="R141" s="126"/>
      <c r="S141" s="140"/>
      <c r="T141" s="126"/>
      <c r="U141" s="126"/>
      <c r="V141" s="119" t="str">
        <f t="shared" si="13"/>
        <v/>
      </c>
      <c r="W141" s="141"/>
    </row>
    <row r="142" ht="28.5" customHeight="1" spans="1:23">
      <c r="A142" s="38">
        <v>137</v>
      </c>
      <c r="B142" s="126"/>
      <c r="C142" s="126"/>
      <c r="D142" s="128"/>
      <c r="E142" s="128"/>
      <c r="F142" s="128"/>
      <c r="G142" s="128"/>
      <c r="H142" s="128"/>
      <c r="I142" s="128"/>
      <c r="J142" s="128"/>
      <c r="K142" s="128"/>
      <c r="L142" s="132">
        <f t="shared" si="11"/>
        <v>0</v>
      </c>
      <c r="M142" s="135"/>
      <c r="N142" s="136" t="str">
        <f t="shared" si="12"/>
        <v/>
      </c>
      <c r="O142" s="126"/>
      <c r="P142" s="126"/>
      <c r="Q142" s="126"/>
      <c r="R142" s="126"/>
      <c r="S142" s="140"/>
      <c r="T142" s="126"/>
      <c r="U142" s="126"/>
      <c r="V142" s="119" t="str">
        <f t="shared" si="13"/>
        <v/>
      </c>
      <c r="W142" s="141"/>
    </row>
    <row r="143" ht="28.5" customHeight="1" spans="1:23">
      <c r="A143" s="38">
        <v>138</v>
      </c>
      <c r="B143" s="126"/>
      <c r="C143" s="126"/>
      <c r="D143" s="128"/>
      <c r="E143" s="128"/>
      <c r="F143" s="128"/>
      <c r="G143" s="128"/>
      <c r="H143" s="128"/>
      <c r="I143" s="128"/>
      <c r="J143" s="128"/>
      <c r="K143" s="128"/>
      <c r="L143" s="132">
        <f t="shared" si="11"/>
        <v>0</v>
      </c>
      <c r="M143" s="135"/>
      <c r="N143" s="136" t="str">
        <f t="shared" si="12"/>
        <v/>
      </c>
      <c r="O143" s="126"/>
      <c r="P143" s="126"/>
      <c r="Q143" s="126"/>
      <c r="R143" s="126"/>
      <c r="S143" s="140"/>
      <c r="T143" s="126"/>
      <c r="U143" s="126"/>
      <c r="V143" s="119" t="str">
        <f t="shared" si="13"/>
        <v/>
      </c>
      <c r="W143" s="141"/>
    </row>
    <row r="144" ht="28.5" customHeight="1" spans="1:23">
      <c r="A144" s="38">
        <v>139</v>
      </c>
      <c r="B144" s="126"/>
      <c r="C144" s="126"/>
      <c r="D144" s="128"/>
      <c r="E144" s="128"/>
      <c r="F144" s="128"/>
      <c r="G144" s="128"/>
      <c r="H144" s="128"/>
      <c r="I144" s="128"/>
      <c r="J144" s="128"/>
      <c r="K144" s="128"/>
      <c r="L144" s="132">
        <f t="shared" si="11"/>
        <v>0</v>
      </c>
      <c r="M144" s="135"/>
      <c r="N144" s="136" t="str">
        <f t="shared" si="12"/>
        <v/>
      </c>
      <c r="O144" s="126"/>
      <c r="P144" s="126"/>
      <c r="Q144" s="126"/>
      <c r="R144" s="126"/>
      <c r="S144" s="140"/>
      <c r="T144" s="126"/>
      <c r="U144" s="126"/>
      <c r="V144" s="119" t="str">
        <f t="shared" si="13"/>
        <v/>
      </c>
      <c r="W144" s="141"/>
    </row>
    <row r="145" ht="28.5" customHeight="1" spans="1:23">
      <c r="A145" s="38">
        <v>140</v>
      </c>
      <c r="B145" s="126"/>
      <c r="C145" s="126"/>
      <c r="D145" s="128"/>
      <c r="E145" s="128"/>
      <c r="F145" s="128"/>
      <c r="G145" s="128"/>
      <c r="H145" s="128"/>
      <c r="I145" s="128"/>
      <c r="J145" s="128"/>
      <c r="K145" s="128"/>
      <c r="L145" s="132">
        <f t="shared" si="11"/>
        <v>0</v>
      </c>
      <c r="M145" s="135"/>
      <c r="N145" s="136" t="str">
        <f t="shared" si="12"/>
        <v/>
      </c>
      <c r="O145" s="126"/>
      <c r="P145" s="126"/>
      <c r="Q145" s="126"/>
      <c r="R145" s="126"/>
      <c r="S145" s="140"/>
      <c r="T145" s="126"/>
      <c r="U145" s="126"/>
      <c r="V145" s="119" t="str">
        <f t="shared" si="13"/>
        <v/>
      </c>
      <c r="W145" s="141"/>
    </row>
    <row r="146" ht="28.5" customHeight="1" spans="1:23">
      <c r="A146" s="38">
        <v>141</v>
      </c>
      <c r="B146" s="126"/>
      <c r="C146" s="126"/>
      <c r="D146" s="128"/>
      <c r="E146" s="128"/>
      <c r="F146" s="128"/>
      <c r="G146" s="128"/>
      <c r="H146" s="128"/>
      <c r="I146" s="128"/>
      <c r="J146" s="128"/>
      <c r="K146" s="128"/>
      <c r="L146" s="132">
        <f t="shared" si="11"/>
        <v>0</v>
      </c>
      <c r="M146" s="135"/>
      <c r="N146" s="136" t="str">
        <f t="shared" si="12"/>
        <v/>
      </c>
      <c r="O146" s="126"/>
      <c r="P146" s="126"/>
      <c r="Q146" s="126"/>
      <c r="R146" s="126"/>
      <c r="S146" s="140"/>
      <c r="T146" s="126"/>
      <c r="U146" s="126"/>
      <c r="V146" s="119" t="str">
        <f t="shared" si="13"/>
        <v/>
      </c>
      <c r="W146" s="141"/>
    </row>
    <row r="147" ht="28.5" customHeight="1" spans="1:23">
      <c r="A147" s="38">
        <v>142</v>
      </c>
      <c r="B147" s="126"/>
      <c r="C147" s="126"/>
      <c r="D147" s="128"/>
      <c r="E147" s="128"/>
      <c r="F147" s="128"/>
      <c r="G147" s="128"/>
      <c r="H147" s="128"/>
      <c r="I147" s="128"/>
      <c r="J147" s="128"/>
      <c r="K147" s="128"/>
      <c r="L147" s="132">
        <f t="shared" si="11"/>
        <v>0</v>
      </c>
      <c r="M147" s="135"/>
      <c r="N147" s="136" t="str">
        <f t="shared" si="12"/>
        <v/>
      </c>
      <c r="O147" s="126"/>
      <c r="P147" s="126"/>
      <c r="Q147" s="126"/>
      <c r="R147" s="126"/>
      <c r="S147" s="140"/>
      <c r="T147" s="126"/>
      <c r="U147" s="126"/>
      <c r="V147" s="119" t="str">
        <f t="shared" si="13"/>
        <v/>
      </c>
      <c r="W147" s="141"/>
    </row>
    <row r="148" ht="28.5" customHeight="1" spans="1:23">
      <c r="A148" s="38">
        <v>143</v>
      </c>
      <c r="B148" s="126"/>
      <c r="C148" s="126"/>
      <c r="D148" s="128"/>
      <c r="E148" s="128"/>
      <c r="F148" s="128"/>
      <c r="G148" s="128"/>
      <c r="H148" s="128"/>
      <c r="I148" s="128"/>
      <c r="J148" s="128"/>
      <c r="K148" s="128"/>
      <c r="L148" s="132">
        <f t="shared" si="11"/>
        <v>0</v>
      </c>
      <c r="M148" s="135"/>
      <c r="N148" s="136" t="str">
        <f t="shared" si="12"/>
        <v/>
      </c>
      <c r="O148" s="126"/>
      <c r="P148" s="126"/>
      <c r="Q148" s="126"/>
      <c r="R148" s="126"/>
      <c r="S148" s="140"/>
      <c r="T148" s="126"/>
      <c r="U148" s="126"/>
      <c r="V148" s="119" t="str">
        <f t="shared" si="13"/>
        <v/>
      </c>
      <c r="W148" s="141"/>
    </row>
    <row r="149" ht="28.5" customHeight="1" spans="1:23">
      <c r="A149" s="38">
        <v>144</v>
      </c>
      <c r="B149" s="126"/>
      <c r="C149" s="126"/>
      <c r="D149" s="128"/>
      <c r="E149" s="128"/>
      <c r="F149" s="128"/>
      <c r="G149" s="128"/>
      <c r="H149" s="128"/>
      <c r="I149" s="128"/>
      <c r="J149" s="128"/>
      <c r="K149" s="128"/>
      <c r="L149" s="132">
        <f t="shared" si="11"/>
        <v>0</v>
      </c>
      <c r="M149" s="135"/>
      <c r="N149" s="136" t="str">
        <f t="shared" si="12"/>
        <v/>
      </c>
      <c r="O149" s="126"/>
      <c r="P149" s="126"/>
      <c r="Q149" s="126"/>
      <c r="R149" s="126"/>
      <c r="S149" s="140"/>
      <c r="T149" s="126"/>
      <c r="U149" s="126"/>
      <c r="V149" s="119" t="str">
        <f t="shared" si="13"/>
        <v/>
      </c>
      <c r="W149" s="141"/>
    </row>
    <row r="150" ht="28.5" customHeight="1" spans="1:23">
      <c r="A150" s="38">
        <v>145</v>
      </c>
      <c r="B150" s="126"/>
      <c r="C150" s="126"/>
      <c r="D150" s="128"/>
      <c r="E150" s="128"/>
      <c r="F150" s="128"/>
      <c r="G150" s="128"/>
      <c r="H150" s="128"/>
      <c r="I150" s="128"/>
      <c r="J150" s="128"/>
      <c r="K150" s="128"/>
      <c r="L150" s="132">
        <f t="shared" si="11"/>
        <v>0</v>
      </c>
      <c r="M150" s="135"/>
      <c r="N150" s="136" t="str">
        <f t="shared" si="12"/>
        <v/>
      </c>
      <c r="O150" s="126"/>
      <c r="P150" s="126"/>
      <c r="Q150" s="126"/>
      <c r="R150" s="126"/>
      <c r="S150" s="140"/>
      <c r="T150" s="126"/>
      <c r="U150" s="126"/>
      <c r="V150" s="119" t="str">
        <f t="shared" si="13"/>
        <v/>
      </c>
      <c r="W150" s="141"/>
    </row>
    <row r="151" ht="28.5" customHeight="1" spans="1:23">
      <c r="A151" s="38">
        <v>146</v>
      </c>
      <c r="B151" s="126"/>
      <c r="C151" s="126"/>
      <c r="D151" s="128"/>
      <c r="E151" s="128"/>
      <c r="F151" s="128"/>
      <c r="G151" s="128"/>
      <c r="H151" s="128"/>
      <c r="I151" s="128"/>
      <c r="J151" s="128"/>
      <c r="K151" s="128"/>
      <c r="L151" s="132">
        <f t="shared" si="11"/>
        <v>0</v>
      </c>
      <c r="M151" s="135"/>
      <c r="N151" s="136" t="str">
        <f t="shared" si="12"/>
        <v/>
      </c>
      <c r="O151" s="126"/>
      <c r="P151" s="126"/>
      <c r="Q151" s="126"/>
      <c r="R151" s="126"/>
      <c r="S151" s="140"/>
      <c r="T151" s="126"/>
      <c r="U151" s="126"/>
      <c r="V151" s="119" t="str">
        <f t="shared" si="13"/>
        <v/>
      </c>
      <c r="W151" s="141"/>
    </row>
    <row r="152" ht="28.5" customHeight="1" spans="1:23">
      <c r="A152" s="38">
        <v>147</v>
      </c>
      <c r="B152" s="126"/>
      <c r="C152" s="126"/>
      <c r="D152" s="128"/>
      <c r="E152" s="128"/>
      <c r="F152" s="128"/>
      <c r="G152" s="128"/>
      <c r="H152" s="128"/>
      <c r="I152" s="128"/>
      <c r="J152" s="128"/>
      <c r="K152" s="128"/>
      <c r="L152" s="132">
        <f t="shared" si="11"/>
        <v>0</v>
      </c>
      <c r="M152" s="135"/>
      <c r="N152" s="136" t="str">
        <f t="shared" si="12"/>
        <v/>
      </c>
      <c r="O152" s="126"/>
      <c r="P152" s="126"/>
      <c r="Q152" s="126"/>
      <c r="R152" s="126"/>
      <c r="S152" s="140"/>
      <c r="T152" s="126"/>
      <c r="U152" s="126"/>
      <c r="V152" s="119" t="str">
        <f t="shared" si="13"/>
        <v/>
      </c>
      <c r="W152" s="141"/>
    </row>
    <row r="153" ht="28.5" customHeight="1" spans="1:23">
      <c r="A153" s="38">
        <v>148</v>
      </c>
      <c r="B153" s="126"/>
      <c r="C153" s="126"/>
      <c r="D153" s="128"/>
      <c r="E153" s="128"/>
      <c r="F153" s="128"/>
      <c r="G153" s="128"/>
      <c r="H153" s="128"/>
      <c r="I153" s="128"/>
      <c r="J153" s="128"/>
      <c r="K153" s="128"/>
      <c r="L153" s="132">
        <f t="shared" si="11"/>
        <v>0</v>
      </c>
      <c r="M153" s="135"/>
      <c r="N153" s="136" t="str">
        <f t="shared" si="12"/>
        <v/>
      </c>
      <c r="O153" s="126"/>
      <c r="P153" s="126"/>
      <c r="Q153" s="126"/>
      <c r="R153" s="126"/>
      <c r="S153" s="140"/>
      <c r="T153" s="126"/>
      <c r="U153" s="126"/>
      <c r="V153" s="119" t="str">
        <f t="shared" si="13"/>
        <v/>
      </c>
      <c r="W153" s="141"/>
    </row>
    <row r="154" ht="28.5" customHeight="1" spans="1:23">
      <c r="A154" s="38">
        <v>149</v>
      </c>
      <c r="B154" s="126"/>
      <c r="C154" s="126"/>
      <c r="D154" s="128"/>
      <c r="E154" s="128"/>
      <c r="F154" s="128"/>
      <c r="G154" s="128"/>
      <c r="H154" s="128"/>
      <c r="I154" s="128"/>
      <c r="J154" s="128"/>
      <c r="K154" s="128"/>
      <c r="L154" s="132">
        <f t="shared" si="11"/>
        <v>0</v>
      </c>
      <c r="M154" s="135"/>
      <c r="N154" s="136" t="str">
        <f t="shared" si="12"/>
        <v/>
      </c>
      <c r="O154" s="126"/>
      <c r="P154" s="126"/>
      <c r="Q154" s="126"/>
      <c r="R154" s="126"/>
      <c r="S154" s="140"/>
      <c r="T154" s="126"/>
      <c r="U154" s="126"/>
      <c r="V154" s="119" t="str">
        <f t="shared" si="13"/>
        <v/>
      </c>
      <c r="W154" s="141"/>
    </row>
    <row r="155" ht="28.5" customHeight="1" spans="1:23">
      <c r="A155" s="38">
        <v>150</v>
      </c>
      <c r="B155" s="126"/>
      <c r="C155" s="126"/>
      <c r="D155" s="128"/>
      <c r="E155" s="128"/>
      <c r="F155" s="128"/>
      <c r="G155" s="128"/>
      <c r="H155" s="128"/>
      <c r="I155" s="128"/>
      <c r="J155" s="128"/>
      <c r="K155" s="128"/>
      <c r="L155" s="132">
        <f t="shared" si="11"/>
        <v>0</v>
      </c>
      <c r="M155" s="135"/>
      <c r="N155" s="136" t="str">
        <f t="shared" si="12"/>
        <v/>
      </c>
      <c r="O155" s="126"/>
      <c r="P155" s="126"/>
      <c r="Q155" s="126"/>
      <c r="R155" s="126"/>
      <c r="S155" s="140"/>
      <c r="T155" s="126"/>
      <c r="U155" s="126"/>
      <c r="V155" s="119" t="str">
        <f t="shared" si="13"/>
        <v/>
      </c>
      <c r="W155" s="141"/>
    </row>
    <row r="156" ht="28.5" customHeight="1" spans="1:23">
      <c r="A156" s="38">
        <v>151</v>
      </c>
      <c r="B156" s="126"/>
      <c r="C156" s="126"/>
      <c r="D156" s="128"/>
      <c r="E156" s="128"/>
      <c r="F156" s="128"/>
      <c r="G156" s="128"/>
      <c r="H156" s="128"/>
      <c r="I156" s="128"/>
      <c r="J156" s="128"/>
      <c r="K156" s="128"/>
      <c r="L156" s="132">
        <f t="shared" si="11"/>
        <v>0</v>
      </c>
      <c r="M156" s="135"/>
      <c r="N156" s="136" t="str">
        <f t="shared" si="12"/>
        <v/>
      </c>
      <c r="O156" s="126"/>
      <c r="P156" s="126"/>
      <c r="Q156" s="126"/>
      <c r="R156" s="126"/>
      <c r="S156" s="140"/>
      <c r="T156" s="126"/>
      <c r="U156" s="126"/>
      <c r="V156" s="119" t="str">
        <f t="shared" si="13"/>
        <v/>
      </c>
      <c r="W156" s="141"/>
    </row>
    <row r="157" ht="28.5" customHeight="1" spans="1:23">
      <c r="A157" s="38">
        <v>152</v>
      </c>
      <c r="B157" s="126"/>
      <c r="C157" s="126"/>
      <c r="D157" s="128"/>
      <c r="E157" s="128"/>
      <c r="F157" s="128"/>
      <c r="G157" s="128"/>
      <c r="H157" s="128"/>
      <c r="I157" s="128"/>
      <c r="J157" s="128"/>
      <c r="K157" s="128"/>
      <c r="L157" s="132">
        <f t="shared" si="11"/>
        <v>0</v>
      </c>
      <c r="M157" s="135"/>
      <c r="N157" s="136" t="str">
        <f t="shared" si="12"/>
        <v/>
      </c>
      <c r="O157" s="126"/>
      <c r="P157" s="126"/>
      <c r="Q157" s="126"/>
      <c r="R157" s="126"/>
      <c r="S157" s="140"/>
      <c r="T157" s="126"/>
      <c r="U157" s="126"/>
      <c r="V157" s="119" t="str">
        <f t="shared" si="13"/>
        <v/>
      </c>
      <c r="W157" s="141"/>
    </row>
    <row r="158" ht="28.5" customHeight="1" spans="1:23">
      <c r="A158" s="38">
        <v>153</v>
      </c>
      <c r="B158" s="126"/>
      <c r="C158" s="126"/>
      <c r="D158" s="128"/>
      <c r="E158" s="128"/>
      <c r="F158" s="128"/>
      <c r="G158" s="128"/>
      <c r="H158" s="128"/>
      <c r="I158" s="128"/>
      <c r="J158" s="128"/>
      <c r="K158" s="128"/>
      <c r="L158" s="132">
        <f t="shared" si="11"/>
        <v>0</v>
      </c>
      <c r="M158" s="135"/>
      <c r="N158" s="136" t="str">
        <f t="shared" si="12"/>
        <v/>
      </c>
      <c r="O158" s="126"/>
      <c r="P158" s="126"/>
      <c r="Q158" s="126"/>
      <c r="R158" s="126"/>
      <c r="S158" s="140"/>
      <c r="T158" s="126"/>
      <c r="U158" s="126"/>
      <c r="V158" s="119" t="str">
        <f t="shared" si="13"/>
        <v/>
      </c>
      <c r="W158" s="141"/>
    </row>
    <row r="159" ht="28.5" customHeight="1" spans="1:23">
      <c r="A159" s="38">
        <v>154</v>
      </c>
      <c r="B159" s="126"/>
      <c r="C159" s="126"/>
      <c r="D159" s="128"/>
      <c r="E159" s="128"/>
      <c r="F159" s="128"/>
      <c r="G159" s="128"/>
      <c r="H159" s="128"/>
      <c r="I159" s="128"/>
      <c r="J159" s="128"/>
      <c r="K159" s="128"/>
      <c r="L159" s="132">
        <f t="shared" si="11"/>
        <v>0</v>
      </c>
      <c r="M159" s="135"/>
      <c r="N159" s="136" t="str">
        <f t="shared" si="12"/>
        <v/>
      </c>
      <c r="O159" s="126"/>
      <c r="P159" s="126"/>
      <c r="Q159" s="126"/>
      <c r="R159" s="126"/>
      <c r="S159" s="140"/>
      <c r="T159" s="126"/>
      <c r="U159" s="126"/>
      <c r="V159" s="119" t="str">
        <f t="shared" si="13"/>
        <v/>
      </c>
      <c r="W159" s="141"/>
    </row>
    <row r="160" ht="28.5" customHeight="1" spans="1:23">
      <c r="A160" s="38">
        <v>155</v>
      </c>
      <c r="B160" s="126"/>
      <c r="C160" s="126"/>
      <c r="D160" s="128"/>
      <c r="E160" s="128"/>
      <c r="F160" s="128"/>
      <c r="G160" s="128"/>
      <c r="H160" s="128"/>
      <c r="I160" s="128"/>
      <c r="J160" s="128"/>
      <c r="K160" s="128"/>
      <c r="L160" s="132">
        <f t="shared" si="11"/>
        <v>0</v>
      </c>
      <c r="M160" s="135"/>
      <c r="N160" s="136" t="str">
        <f t="shared" si="12"/>
        <v/>
      </c>
      <c r="O160" s="126"/>
      <c r="P160" s="126"/>
      <c r="Q160" s="126"/>
      <c r="R160" s="126"/>
      <c r="S160" s="140"/>
      <c r="T160" s="126"/>
      <c r="U160" s="126"/>
      <c r="V160" s="119" t="str">
        <f t="shared" si="13"/>
        <v/>
      </c>
      <c r="W160" s="141"/>
    </row>
    <row r="161" ht="28.5" customHeight="1" spans="1:23">
      <c r="A161" s="38">
        <v>156</v>
      </c>
      <c r="B161" s="126"/>
      <c r="C161" s="126"/>
      <c r="D161" s="128"/>
      <c r="E161" s="128"/>
      <c r="F161" s="128"/>
      <c r="G161" s="128"/>
      <c r="H161" s="128"/>
      <c r="I161" s="128"/>
      <c r="J161" s="128"/>
      <c r="K161" s="128"/>
      <c r="L161" s="132">
        <f t="shared" si="11"/>
        <v>0</v>
      </c>
      <c r="M161" s="135"/>
      <c r="N161" s="136" t="str">
        <f t="shared" si="12"/>
        <v/>
      </c>
      <c r="O161" s="126"/>
      <c r="P161" s="126"/>
      <c r="Q161" s="126"/>
      <c r="R161" s="126"/>
      <c r="S161" s="140"/>
      <c r="T161" s="126"/>
      <c r="U161" s="126"/>
      <c r="V161" s="119" t="str">
        <f t="shared" si="13"/>
        <v/>
      </c>
      <c r="W161" s="141"/>
    </row>
    <row r="162" ht="28.5" customHeight="1" spans="1:23">
      <c r="A162" s="38">
        <v>157</v>
      </c>
      <c r="B162" s="126"/>
      <c r="C162" s="126"/>
      <c r="D162" s="128"/>
      <c r="E162" s="128"/>
      <c r="F162" s="128"/>
      <c r="G162" s="128"/>
      <c r="H162" s="128"/>
      <c r="I162" s="128"/>
      <c r="J162" s="128"/>
      <c r="K162" s="128"/>
      <c r="L162" s="132">
        <f t="shared" si="11"/>
        <v>0</v>
      </c>
      <c r="M162" s="135"/>
      <c r="N162" s="136" t="str">
        <f t="shared" si="12"/>
        <v/>
      </c>
      <c r="O162" s="126"/>
      <c r="P162" s="126"/>
      <c r="Q162" s="126"/>
      <c r="R162" s="126"/>
      <c r="S162" s="140"/>
      <c r="T162" s="126"/>
      <c r="U162" s="126"/>
      <c r="V162" s="119" t="str">
        <f t="shared" si="13"/>
        <v/>
      </c>
      <c r="W162" s="141"/>
    </row>
    <row r="163" ht="28.5" customHeight="1" spans="1:23">
      <c r="A163" s="38">
        <v>158</v>
      </c>
      <c r="B163" s="126"/>
      <c r="C163" s="126"/>
      <c r="D163" s="128"/>
      <c r="E163" s="128"/>
      <c r="F163" s="128"/>
      <c r="G163" s="128"/>
      <c r="H163" s="128"/>
      <c r="I163" s="128"/>
      <c r="J163" s="128"/>
      <c r="K163" s="128"/>
      <c r="L163" s="132">
        <f t="shared" si="11"/>
        <v>0</v>
      </c>
      <c r="M163" s="135"/>
      <c r="N163" s="136" t="str">
        <f t="shared" si="12"/>
        <v/>
      </c>
      <c r="O163" s="126"/>
      <c r="P163" s="126"/>
      <c r="Q163" s="126"/>
      <c r="R163" s="126"/>
      <c r="S163" s="140"/>
      <c r="T163" s="126"/>
      <c r="U163" s="126"/>
      <c r="V163" s="119" t="str">
        <f t="shared" si="13"/>
        <v/>
      </c>
      <c r="W163" s="141"/>
    </row>
    <row r="164" ht="28.5" customHeight="1" spans="1:23">
      <c r="A164" s="38">
        <v>159</v>
      </c>
      <c r="B164" s="126"/>
      <c r="C164" s="126"/>
      <c r="D164" s="128"/>
      <c r="E164" s="128"/>
      <c r="F164" s="128"/>
      <c r="G164" s="128"/>
      <c r="H164" s="128"/>
      <c r="I164" s="128"/>
      <c r="J164" s="128"/>
      <c r="K164" s="128"/>
      <c r="L164" s="132">
        <f t="shared" si="11"/>
        <v>0</v>
      </c>
      <c r="M164" s="135"/>
      <c r="N164" s="136" t="str">
        <f t="shared" si="12"/>
        <v/>
      </c>
      <c r="O164" s="126"/>
      <c r="P164" s="126"/>
      <c r="Q164" s="126"/>
      <c r="R164" s="126"/>
      <c r="S164" s="140"/>
      <c r="T164" s="126"/>
      <c r="U164" s="126"/>
      <c r="V164" s="119" t="str">
        <f t="shared" si="13"/>
        <v/>
      </c>
      <c r="W164" s="141"/>
    </row>
    <row r="165" ht="28.5" customHeight="1" spans="1:23">
      <c r="A165" s="38">
        <v>160</v>
      </c>
      <c r="B165" s="126"/>
      <c r="C165" s="126"/>
      <c r="D165" s="128"/>
      <c r="E165" s="128"/>
      <c r="F165" s="128"/>
      <c r="G165" s="128"/>
      <c r="H165" s="128"/>
      <c r="I165" s="128"/>
      <c r="J165" s="128"/>
      <c r="K165" s="128"/>
      <c r="L165" s="132">
        <f t="shared" si="11"/>
        <v>0</v>
      </c>
      <c r="M165" s="135"/>
      <c r="N165" s="136" t="str">
        <f t="shared" si="12"/>
        <v/>
      </c>
      <c r="O165" s="126"/>
      <c r="P165" s="126"/>
      <c r="Q165" s="126"/>
      <c r="R165" s="126"/>
      <c r="S165" s="140"/>
      <c r="T165" s="126"/>
      <c r="U165" s="126"/>
      <c r="V165" s="119" t="str">
        <f t="shared" si="13"/>
        <v/>
      </c>
      <c r="W165" s="141"/>
    </row>
    <row r="166" ht="28.5" customHeight="1" spans="1:23">
      <c r="A166" s="38">
        <v>161</v>
      </c>
      <c r="B166" s="126"/>
      <c r="C166" s="126"/>
      <c r="D166" s="128"/>
      <c r="E166" s="128"/>
      <c r="F166" s="128"/>
      <c r="G166" s="128"/>
      <c r="H166" s="128"/>
      <c r="I166" s="128"/>
      <c r="J166" s="128"/>
      <c r="K166" s="128"/>
      <c r="L166" s="132">
        <f t="shared" si="11"/>
        <v>0</v>
      </c>
      <c r="M166" s="135"/>
      <c r="N166" s="136" t="str">
        <f t="shared" si="12"/>
        <v/>
      </c>
      <c r="O166" s="126"/>
      <c r="P166" s="126"/>
      <c r="Q166" s="126"/>
      <c r="R166" s="126"/>
      <c r="S166" s="140"/>
      <c r="T166" s="126"/>
      <c r="U166" s="126"/>
      <c r="V166" s="119" t="str">
        <f t="shared" si="13"/>
        <v/>
      </c>
      <c r="W166" s="141"/>
    </row>
    <row r="167" ht="28.5" customHeight="1" spans="1:23">
      <c r="A167" s="38">
        <v>162</v>
      </c>
      <c r="B167" s="126"/>
      <c r="C167" s="126"/>
      <c r="D167" s="128"/>
      <c r="E167" s="128"/>
      <c r="F167" s="128"/>
      <c r="G167" s="128"/>
      <c r="H167" s="128"/>
      <c r="I167" s="128"/>
      <c r="J167" s="128"/>
      <c r="K167" s="128"/>
      <c r="L167" s="132">
        <f t="shared" si="11"/>
        <v>0</v>
      </c>
      <c r="M167" s="135"/>
      <c r="N167" s="136" t="str">
        <f t="shared" si="12"/>
        <v/>
      </c>
      <c r="O167" s="126"/>
      <c r="P167" s="126"/>
      <c r="Q167" s="126"/>
      <c r="R167" s="126"/>
      <c r="S167" s="140"/>
      <c r="T167" s="126"/>
      <c r="U167" s="126"/>
      <c r="V167" s="119" t="str">
        <f t="shared" si="13"/>
        <v/>
      </c>
      <c r="W167" s="141"/>
    </row>
    <row r="168" ht="28.5" customHeight="1" spans="1:23">
      <c r="A168" s="38">
        <v>163</v>
      </c>
      <c r="B168" s="126"/>
      <c r="C168" s="126"/>
      <c r="D168" s="128"/>
      <c r="E168" s="128"/>
      <c r="F168" s="128"/>
      <c r="G168" s="128"/>
      <c r="H168" s="128"/>
      <c r="I168" s="128"/>
      <c r="J168" s="128"/>
      <c r="K168" s="128"/>
      <c r="L168" s="132">
        <f t="shared" si="11"/>
        <v>0</v>
      </c>
      <c r="M168" s="135"/>
      <c r="N168" s="136" t="str">
        <f t="shared" si="12"/>
        <v/>
      </c>
      <c r="O168" s="126"/>
      <c r="P168" s="126"/>
      <c r="Q168" s="126"/>
      <c r="R168" s="126"/>
      <c r="S168" s="140"/>
      <c r="T168" s="126"/>
      <c r="U168" s="126"/>
      <c r="V168" s="119" t="str">
        <f t="shared" si="13"/>
        <v/>
      </c>
      <c r="W168" s="141"/>
    </row>
    <row r="169" ht="28.5" customHeight="1" spans="1:23">
      <c r="A169" s="38">
        <v>164</v>
      </c>
      <c r="B169" s="126"/>
      <c r="C169" s="126"/>
      <c r="D169" s="128"/>
      <c r="E169" s="128"/>
      <c r="F169" s="128"/>
      <c r="G169" s="128"/>
      <c r="H169" s="128"/>
      <c r="I169" s="128"/>
      <c r="J169" s="128"/>
      <c r="K169" s="128"/>
      <c r="L169" s="132">
        <f t="shared" ref="L169:L200" si="14">H169*J169+K169</f>
        <v>0</v>
      </c>
      <c r="M169" s="135"/>
      <c r="N169" s="136" t="str">
        <f t="shared" ref="N169:N200" si="15">IFERROR(L169/M169,"")</f>
        <v/>
      </c>
      <c r="O169" s="126"/>
      <c r="P169" s="126"/>
      <c r="Q169" s="126"/>
      <c r="R169" s="126"/>
      <c r="S169" s="140"/>
      <c r="T169" s="126"/>
      <c r="U169" s="126"/>
      <c r="V169" s="119" t="str">
        <f t="shared" ref="V169:V200" si="16">IFERROR((S169*U169/T169),"")</f>
        <v/>
      </c>
      <c r="W169" s="141"/>
    </row>
    <row r="170" ht="28.5" customHeight="1" spans="1:23">
      <c r="A170" s="38">
        <v>165</v>
      </c>
      <c r="B170" s="126"/>
      <c r="C170" s="126"/>
      <c r="D170" s="128"/>
      <c r="E170" s="128"/>
      <c r="F170" s="128"/>
      <c r="G170" s="128"/>
      <c r="H170" s="128"/>
      <c r="I170" s="128"/>
      <c r="J170" s="128"/>
      <c r="K170" s="128"/>
      <c r="L170" s="132">
        <f t="shared" si="14"/>
        <v>0</v>
      </c>
      <c r="M170" s="135"/>
      <c r="N170" s="136" t="str">
        <f t="shared" si="15"/>
        <v/>
      </c>
      <c r="O170" s="126"/>
      <c r="P170" s="126"/>
      <c r="Q170" s="126"/>
      <c r="R170" s="126"/>
      <c r="S170" s="140"/>
      <c r="T170" s="126"/>
      <c r="U170" s="126"/>
      <c r="V170" s="119" t="str">
        <f t="shared" si="16"/>
        <v/>
      </c>
      <c r="W170" s="141"/>
    </row>
    <row r="171" ht="28.5" customHeight="1" spans="1:23">
      <c r="A171" s="38">
        <v>166</v>
      </c>
      <c r="B171" s="126"/>
      <c r="C171" s="126"/>
      <c r="D171" s="128"/>
      <c r="E171" s="128"/>
      <c r="F171" s="128"/>
      <c r="G171" s="128"/>
      <c r="H171" s="128"/>
      <c r="I171" s="128"/>
      <c r="J171" s="128"/>
      <c r="K171" s="128"/>
      <c r="L171" s="132">
        <f t="shared" si="14"/>
        <v>0</v>
      </c>
      <c r="M171" s="135"/>
      <c r="N171" s="136" t="str">
        <f t="shared" si="15"/>
        <v/>
      </c>
      <c r="O171" s="126"/>
      <c r="P171" s="126"/>
      <c r="Q171" s="126"/>
      <c r="R171" s="126"/>
      <c r="S171" s="140"/>
      <c r="T171" s="126"/>
      <c r="U171" s="126"/>
      <c r="V171" s="119" t="str">
        <f t="shared" si="16"/>
        <v/>
      </c>
      <c r="W171" s="141"/>
    </row>
    <row r="172" ht="28.5" customHeight="1" spans="1:23">
      <c r="A172" s="38">
        <v>167</v>
      </c>
      <c r="B172" s="126"/>
      <c r="C172" s="126"/>
      <c r="D172" s="128"/>
      <c r="E172" s="128"/>
      <c r="F172" s="128"/>
      <c r="G172" s="128"/>
      <c r="H172" s="128"/>
      <c r="I172" s="128"/>
      <c r="J172" s="128"/>
      <c r="K172" s="128"/>
      <c r="L172" s="132">
        <f t="shared" si="14"/>
        <v>0</v>
      </c>
      <c r="M172" s="135"/>
      <c r="N172" s="136" t="str">
        <f t="shared" si="15"/>
        <v/>
      </c>
      <c r="O172" s="126"/>
      <c r="P172" s="126"/>
      <c r="Q172" s="126"/>
      <c r="R172" s="126"/>
      <c r="S172" s="140"/>
      <c r="T172" s="126"/>
      <c r="U172" s="126"/>
      <c r="V172" s="119" t="str">
        <f t="shared" si="16"/>
        <v/>
      </c>
      <c r="W172" s="141"/>
    </row>
    <row r="173" ht="28.5" customHeight="1" spans="1:23">
      <c r="A173" s="38">
        <v>168</v>
      </c>
      <c r="B173" s="126"/>
      <c r="C173" s="126"/>
      <c r="D173" s="128"/>
      <c r="E173" s="128"/>
      <c r="F173" s="128"/>
      <c r="G173" s="128"/>
      <c r="H173" s="128"/>
      <c r="I173" s="128"/>
      <c r="J173" s="128"/>
      <c r="K173" s="128"/>
      <c r="L173" s="132">
        <f t="shared" si="14"/>
        <v>0</v>
      </c>
      <c r="M173" s="135"/>
      <c r="N173" s="136" t="str">
        <f t="shared" si="15"/>
        <v/>
      </c>
      <c r="O173" s="126"/>
      <c r="P173" s="126"/>
      <c r="Q173" s="126"/>
      <c r="R173" s="126"/>
      <c r="S173" s="140"/>
      <c r="T173" s="126"/>
      <c r="U173" s="126"/>
      <c r="V173" s="119" t="str">
        <f t="shared" si="16"/>
        <v/>
      </c>
      <c r="W173" s="141"/>
    </row>
    <row r="174" ht="28.5" customHeight="1" spans="1:23">
      <c r="A174" s="38">
        <v>169</v>
      </c>
      <c r="B174" s="126"/>
      <c r="C174" s="126"/>
      <c r="D174" s="128"/>
      <c r="E174" s="128"/>
      <c r="F174" s="128"/>
      <c r="G174" s="128"/>
      <c r="H174" s="128"/>
      <c r="I174" s="128"/>
      <c r="J174" s="128"/>
      <c r="K174" s="128"/>
      <c r="L174" s="132">
        <f t="shared" si="14"/>
        <v>0</v>
      </c>
      <c r="M174" s="135"/>
      <c r="N174" s="136" t="str">
        <f t="shared" si="15"/>
        <v/>
      </c>
      <c r="O174" s="126"/>
      <c r="P174" s="126"/>
      <c r="Q174" s="126"/>
      <c r="R174" s="126"/>
      <c r="S174" s="140"/>
      <c r="T174" s="126"/>
      <c r="U174" s="126"/>
      <c r="V174" s="119" t="str">
        <f t="shared" si="16"/>
        <v/>
      </c>
      <c r="W174" s="141"/>
    </row>
    <row r="175" ht="28.5" customHeight="1" spans="1:23">
      <c r="A175" s="38">
        <v>170</v>
      </c>
      <c r="B175" s="126"/>
      <c r="C175" s="126"/>
      <c r="D175" s="128"/>
      <c r="E175" s="128"/>
      <c r="F175" s="128"/>
      <c r="G175" s="128"/>
      <c r="H175" s="128"/>
      <c r="I175" s="128"/>
      <c r="J175" s="128"/>
      <c r="K175" s="128"/>
      <c r="L175" s="132">
        <f t="shared" si="14"/>
        <v>0</v>
      </c>
      <c r="M175" s="135"/>
      <c r="N175" s="136" t="str">
        <f t="shared" si="15"/>
        <v/>
      </c>
      <c r="O175" s="126"/>
      <c r="P175" s="126"/>
      <c r="Q175" s="126"/>
      <c r="R175" s="126"/>
      <c r="S175" s="140"/>
      <c r="T175" s="126"/>
      <c r="U175" s="126"/>
      <c r="V175" s="119" t="str">
        <f t="shared" si="16"/>
        <v/>
      </c>
      <c r="W175" s="141"/>
    </row>
    <row r="176" ht="28.5" customHeight="1" spans="1:23">
      <c r="A176" s="38">
        <v>171</v>
      </c>
      <c r="B176" s="126"/>
      <c r="C176" s="126"/>
      <c r="D176" s="128"/>
      <c r="E176" s="128"/>
      <c r="F176" s="128"/>
      <c r="G176" s="128"/>
      <c r="H176" s="128"/>
      <c r="I176" s="128"/>
      <c r="J176" s="128"/>
      <c r="K176" s="128"/>
      <c r="L176" s="132">
        <f t="shared" si="14"/>
        <v>0</v>
      </c>
      <c r="M176" s="135"/>
      <c r="N176" s="136" t="str">
        <f t="shared" si="15"/>
        <v/>
      </c>
      <c r="O176" s="126"/>
      <c r="P176" s="126"/>
      <c r="Q176" s="126"/>
      <c r="R176" s="126"/>
      <c r="S176" s="140"/>
      <c r="T176" s="126"/>
      <c r="U176" s="126"/>
      <c r="V176" s="119" t="str">
        <f t="shared" si="16"/>
        <v/>
      </c>
      <c r="W176" s="141"/>
    </row>
    <row r="177" ht="28.5" customHeight="1" spans="1:23">
      <c r="A177" s="38">
        <v>172</v>
      </c>
      <c r="B177" s="126"/>
      <c r="C177" s="126"/>
      <c r="D177" s="128"/>
      <c r="E177" s="128"/>
      <c r="F177" s="128"/>
      <c r="G177" s="128"/>
      <c r="H177" s="128"/>
      <c r="I177" s="128"/>
      <c r="J177" s="128"/>
      <c r="K177" s="128"/>
      <c r="L177" s="132">
        <f t="shared" si="14"/>
        <v>0</v>
      </c>
      <c r="M177" s="135"/>
      <c r="N177" s="136" t="str">
        <f t="shared" si="15"/>
        <v/>
      </c>
      <c r="O177" s="126"/>
      <c r="P177" s="126"/>
      <c r="Q177" s="126"/>
      <c r="R177" s="126"/>
      <c r="S177" s="140"/>
      <c r="T177" s="126"/>
      <c r="U177" s="126"/>
      <c r="V177" s="119" t="str">
        <f t="shared" si="16"/>
        <v/>
      </c>
      <c r="W177" s="141"/>
    </row>
    <row r="178" ht="28.5" customHeight="1" spans="1:23">
      <c r="A178" s="38">
        <v>173</v>
      </c>
      <c r="B178" s="126"/>
      <c r="C178" s="126"/>
      <c r="D178" s="128"/>
      <c r="E178" s="128"/>
      <c r="F178" s="128"/>
      <c r="G178" s="128"/>
      <c r="H178" s="128"/>
      <c r="I178" s="128"/>
      <c r="J178" s="128"/>
      <c r="K178" s="128"/>
      <c r="L178" s="132">
        <f t="shared" si="14"/>
        <v>0</v>
      </c>
      <c r="M178" s="135"/>
      <c r="N178" s="136" t="str">
        <f t="shared" si="15"/>
        <v/>
      </c>
      <c r="O178" s="126"/>
      <c r="P178" s="126"/>
      <c r="Q178" s="126"/>
      <c r="R178" s="126"/>
      <c r="S178" s="140"/>
      <c r="T178" s="126"/>
      <c r="U178" s="126"/>
      <c r="V178" s="119" t="str">
        <f t="shared" si="16"/>
        <v/>
      </c>
      <c r="W178" s="141"/>
    </row>
    <row r="179" ht="28.5" customHeight="1" spans="1:23">
      <c r="A179" s="38">
        <v>174</v>
      </c>
      <c r="B179" s="126"/>
      <c r="C179" s="126"/>
      <c r="D179" s="128"/>
      <c r="E179" s="128"/>
      <c r="F179" s="128"/>
      <c r="G179" s="128"/>
      <c r="H179" s="128"/>
      <c r="I179" s="128"/>
      <c r="J179" s="128"/>
      <c r="K179" s="128"/>
      <c r="L179" s="132">
        <f t="shared" si="14"/>
        <v>0</v>
      </c>
      <c r="M179" s="135"/>
      <c r="N179" s="136" t="str">
        <f t="shared" si="15"/>
        <v/>
      </c>
      <c r="O179" s="126"/>
      <c r="P179" s="126"/>
      <c r="Q179" s="126"/>
      <c r="R179" s="126"/>
      <c r="S179" s="140"/>
      <c r="T179" s="126"/>
      <c r="U179" s="126"/>
      <c r="V179" s="119" t="str">
        <f t="shared" si="16"/>
        <v/>
      </c>
      <c r="W179" s="141"/>
    </row>
    <row r="180" ht="28.5" customHeight="1" spans="1:23">
      <c r="A180" s="38">
        <v>175</v>
      </c>
      <c r="B180" s="126"/>
      <c r="C180" s="126"/>
      <c r="D180" s="128"/>
      <c r="E180" s="128"/>
      <c r="F180" s="128"/>
      <c r="G180" s="128"/>
      <c r="H180" s="128"/>
      <c r="I180" s="128"/>
      <c r="J180" s="128"/>
      <c r="K180" s="128"/>
      <c r="L180" s="132">
        <f t="shared" si="14"/>
        <v>0</v>
      </c>
      <c r="M180" s="135"/>
      <c r="N180" s="136" t="str">
        <f t="shared" si="15"/>
        <v/>
      </c>
      <c r="O180" s="126"/>
      <c r="P180" s="126"/>
      <c r="Q180" s="126"/>
      <c r="R180" s="126"/>
      <c r="S180" s="140"/>
      <c r="T180" s="126"/>
      <c r="U180" s="126"/>
      <c r="V180" s="119" t="str">
        <f t="shared" si="16"/>
        <v/>
      </c>
      <c r="W180" s="141"/>
    </row>
    <row r="181" ht="28.5" customHeight="1" spans="1:23">
      <c r="A181" s="38">
        <v>176</v>
      </c>
      <c r="B181" s="126"/>
      <c r="C181" s="126"/>
      <c r="D181" s="128"/>
      <c r="E181" s="128"/>
      <c r="F181" s="128"/>
      <c r="G181" s="128"/>
      <c r="H181" s="128"/>
      <c r="I181" s="128"/>
      <c r="J181" s="128"/>
      <c r="K181" s="128"/>
      <c r="L181" s="132">
        <f t="shared" si="14"/>
        <v>0</v>
      </c>
      <c r="M181" s="135"/>
      <c r="N181" s="136" t="str">
        <f t="shared" si="15"/>
        <v/>
      </c>
      <c r="O181" s="126"/>
      <c r="P181" s="126"/>
      <c r="Q181" s="126"/>
      <c r="R181" s="126"/>
      <c r="S181" s="140"/>
      <c r="T181" s="126"/>
      <c r="U181" s="126"/>
      <c r="V181" s="119" t="str">
        <f t="shared" si="16"/>
        <v/>
      </c>
      <c r="W181" s="141"/>
    </row>
    <row r="182" ht="28.5" customHeight="1" spans="1:23">
      <c r="A182" s="38">
        <v>177</v>
      </c>
      <c r="B182" s="126"/>
      <c r="C182" s="126"/>
      <c r="D182" s="128"/>
      <c r="E182" s="128"/>
      <c r="F182" s="128"/>
      <c r="G182" s="128"/>
      <c r="H182" s="128"/>
      <c r="I182" s="128"/>
      <c r="J182" s="128"/>
      <c r="K182" s="128"/>
      <c r="L182" s="132">
        <f t="shared" si="14"/>
        <v>0</v>
      </c>
      <c r="M182" s="135"/>
      <c r="N182" s="136" t="str">
        <f t="shared" si="15"/>
        <v/>
      </c>
      <c r="O182" s="126"/>
      <c r="P182" s="126"/>
      <c r="Q182" s="126"/>
      <c r="R182" s="126"/>
      <c r="S182" s="140"/>
      <c r="T182" s="126"/>
      <c r="U182" s="126"/>
      <c r="V182" s="119" t="str">
        <f t="shared" si="16"/>
        <v/>
      </c>
      <c r="W182" s="141"/>
    </row>
    <row r="183" ht="28.5" customHeight="1" spans="1:23">
      <c r="A183" s="38">
        <v>178</v>
      </c>
      <c r="B183" s="126"/>
      <c r="C183" s="126"/>
      <c r="D183" s="128"/>
      <c r="E183" s="128"/>
      <c r="F183" s="128"/>
      <c r="G183" s="128"/>
      <c r="H183" s="128"/>
      <c r="I183" s="128"/>
      <c r="J183" s="128"/>
      <c r="K183" s="128"/>
      <c r="L183" s="132">
        <f t="shared" si="14"/>
        <v>0</v>
      </c>
      <c r="M183" s="135"/>
      <c r="N183" s="136" t="str">
        <f t="shared" si="15"/>
        <v/>
      </c>
      <c r="O183" s="126"/>
      <c r="P183" s="126"/>
      <c r="Q183" s="126"/>
      <c r="R183" s="126"/>
      <c r="S183" s="140"/>
      <c r="T183" s="126"/>
      <c r="U183" s="126"/>
      <c r="V183" s="119" t="str">
        <f t="shared" si="16"/>
        <v/>
      </c>
      <c r="W183" s="141"/>
    </row>
    <row r="184" ht="28.5" customHeight="1" spans="1:23">
      <c r="A184" s="38">
        <v>179</v>
      </c>
      <c r="B184" s="126"/>
      <c r="C184" s="126"/>
      <c r="D184" s="128"/>
      <c r="E184" s="128"/>
      <c r="F184" s="128"/>
      <c r="G184" s="128"/>
      <c r="H184" s="128"/>
      <c r="I184" s="128"/>
      <c r="J184" s="128"/>
      <c r="K184" s="128"/>
      <c r="L184" s="132">
        <f t="shared" si="14"/>
        <v>0</v>
      </c>
      <c r="M184" s="135"/>
      <c r="N184" s="136" t="str">
        <f t="shared" si="15"/>
        <v/>
      </c>
      <c r="O184" s="126"/>
      <c r="P184" s="126"/>
      <c r="Q184" s="126"/>
      <c r="R184" s="126"/>
      <c r="S184" s="140"/>
      <c r="T184" s="126"/>
      <c r="U184" s="126"/>
      <c r="V184" s="119" t="str">
        <f t="shared" si="16"/>
        <v/>
      </c>
      <c r="W184" s="141"/>
    </row>
    <row r="185" ht="28.5" customHeight="1" spans="1:23">
      <c r="A185" s="38">
        <v>180</v>
      </c>
      <c r="B185" s="126"/>
      <c r="C185" s="126"/>
      <c r="D185" s="128"/>
      <c r="E185" s="128"/>
      <c r="F185" s="128"/>
      <c r="G185" s="128"/>
      <c r="H185" s="128"/>
      <c r="I185" s="128"/>
      <c r="J185" s="128"/>
      <c r="K185" s="128"/>
      <c r="L185" s="132">
        <f t="shared" si="14"/>
        <v>0</v>
      </c>
      <c r="M185" s="135"/>
      <c r="N185" s="136" t="str">
        <f t="shared" si="15"/>
        <v/>
      </c>
      <c r="O185" s="126"/>
      <c r="P185" s="126"/>
      <c r="Q185" s="126"/>
      <c r="R185" s="126"/>
      <c r="S185" s="140"/>
      <c r="T185" s="126"/>
      <c r="U185" s="126"/>
      <c r="V185" s="119" t="str">
        <f t="shared" si="16"/>
        <v/>
      </c>
      <c r="W185" s="141"/>
    </row>
    <row r="186" ht="28.5" customHeight="1" spans="1:23">
      <c r="A186" s="38">
        <v>181</v>
      </c>
      <c r="B186" s="126"/>
      <c r="C186" s="126"/>
      <c r="D186" s="128"/>
      <c r="E186" s="128"/>
      <c r="F186" s="128"/>
      <c r="G186" s="128"/>
      <c r="H186" s="128"/>
      <c r="I186" s="128"/>
      <c r="J186" s="128"/>
      <c r="K186" s="128"/>
      <c r="L186" s="132">
        <f t="shared" si="14"/>
        <v>0</v>
      </c>
      <c r="M186" s="135"/>
      <c r="N186" s="136" t="str">
        <f t="shared" si="15"/>
        <v/>
      </c>
      <c r="O186" s="126"/>
      <c r="P186" s="126"/>
      <c r="Q186" s="126"/>
      <c r="R186" s="126"/>
      <c r="S186" s="140"/>
      <c r="T186" s="126"/>
      <c r="U186" s="126"/>
      <c r="V186" s="119" t="str">
        <f t="shared" si="16"/>
        <v/>
      </c>
      <c r="W186" s="141"/>
    </row>
    <row r="187" ht="28.5" customHeight="1" spans="1:23">
      <c r="A187" s="38">
        <v>182</v>
      </c>
      <c r="B187" s="126"/>
      <c r="C187" s="126"/>
      <c r="D187" s="128"/>
      <c r="E187" s="128"/>
      <c r="F187" s="128"/>
      <c r="G187" s="128"/>
      <c r="H187" s="128"/>
      <c r="I187" s="128"/>
      <c r="J187" s="128"/>
      <c r="K187" s="128"/>
      <c r="L187" s="132">
        <f t="shared" si="14"/>
        <v>0</v>
      </c>
      <c r="M187" s="135"/>
      <c r="N187" s="136" t="str">
        <f t="shared" si="15"/>
        <v/>
      </c>
      <c r="O187" s="126"/>
      <c r="P187" s="126"/>
      <c r="Q187" s="126"/>
      <c r="R187" s="126"/>
      <c r="S187" s="140"/>
      <c r="T187" s="126"/>
      <c r="U187" s="126"/>
      <c r="V187" s="119" t="str">
        <f t="shared" si="16"/>
        <v/>
      </c>
      <c r="W187" s="141"/>
    </row>
    <row r="188" ht="28.5" customHeight="1" spans="1:23">
      <c r="A188" s="38">
        <v>183</v>
      </c>
      <c r="B188" s="126"/>
      <c r="C188" s="126"/>
      <c r="D188" s="128"/>
      <c r="E188" s="128"/>
      <c r="F188" s="128"/>
      <c r="G188" s="128"/>
      <c r="H188" s="128"/>
      <c r="I188" s="128"/>
      <c r="J188" s="128"/>
      <c r="K188" s="128"/>
      <c r="L188" s="132">
        <f t="shared" si="14"/>
        <v>0</v>
      </c>
      <c r="M188" s="135"/>
      <c r="N188" s="136" t="str">
        <f t="shared" si="15"/>
        <v/>
      </c>
      <c r="O188" s="126"/>
      <c r="P188" s="126"/>
      <c r="Q188" s="126"/>
      <c r="R188" s="126"/>
      <c r="S188" s="140"/>
      <c r="T188" s="126"/>
      <c r="U188" s="126"/>
      <c r="V188" s="119" t="str">
        <f t="shared" si="16"/>
        <v/>
      </c>
      <c r="W188" s="141"/>
    </row>
    <row r="189" ht="28.5" customHeight="1" spans="1:23">
      <c r="A189" s="38">
        <v>184</v>
      </c>
      <c r="B189" s="126"/>
      <c r="C189" s="126"/>
      <c r="D189" s="128"/>
      <c r="E189" s="128"/>
      <c r="F189" s="128"/>
      <c r="G189" s="128"/>
      <c r="H189" s="128"/>
      <c r="I189" s="128"/>
      <c r="J189" s="128"/>
      <c r="K189" s="128"/>
      <c r="L189" s="132">
        <f t="shared" si="14"/>
        <v>0</v>
      </c>
      <c r="M189" s="135"/>
      <c r="N189" s="136" t="str">
        <f t="shared" si="15"/>
        <v/>
      </c>
      <c r="O189" s="126"/>
      <c r="P189" s="126"/>
      <c r="Q189" s="126"/>
      <c r="R189" s="126"/>
      <c r="S189" s="140"/>
      <c r="T189" s="126"/>
      <c r="U189" s="126"/>
      <c r="V189" s="119" t="str">
        <f t="shared" si="16"/>
        <v/>
      </c>
      <c r="W189" s="141"/>
    </row>
    <row r="190" ht="28.5" customHeight="1" spans="1:23">
      <c r="A190" s="38">
        <v>185</v>
      </c>
      <c r="B190" s="126"/>
      <c r="C190" s="126"/>
      <c r="D190" s="128"/>
      <c r="E190" s="128"/>
      <c r="F190" s="128"/>
      <c r="G190" s="128"/>
      <c r="H190" s="128"/>
      <c r="I190" s="128"/>
      <c r="J190" s="128"/>
      <c r="K190" s="128"/>
      <c r="L190" s="132">
        <f t="shared" si="14"/>
        <v>0</v>
      </c>
      <c r="M190" s="135"/>
      <c r="N190" s="136" t="str">
        <f t="shared" si="15"/>
        <v/>
      </c>
      <c r="O190" s="126"/>
      <c r="P190" s="126"/>
      <c r="Q190" s="126"/>
      <c r="R190" s="126"/>
      <c r="S190" s="140"/>
      <c r="T190" s="126"/>
      <c r="U190" s="126"/>
      <c r="V190" s="119" t="str">
        <f t="shared" si="16"/>
        <v/>
      </c>
      <c r="W190" s="141"/>
    </row>
    <row r="191" ht="28.5" customHeight="1" spans="1:23">
      <c r="A191" s="38">
        <v>186</v>
      </c>
      <c r="B191" s="126"/>
      <c r="C191" s="126"/>
      <c r="D191" s="128"/>
      <c r="E191" s="128"/>
      <c r="F191" s="128"/>
      <c r="G191" s="128"/>
      <c r="H191" s="128"/>
      <c r="I191" s="128"/>
      <c r="J191" s="128"/>
      <c r="K191" s="128"/>
      <c r="L191" s="132">
        <f t="shared" si="14"/>
        <v>0</v>
      </c>
      <c r="M191" s="135"/>
      <c r="N191" s="136" t="str">
        <f t="shared" si="15"/>
        <v/>
      </c>
      <c r="O191" s="126"/>
      <c r="P191" s="126"/>
      <c r="Q191" s="126"/>
      <c r="R191" s="126"/>
      <c r="S191" s="140"/>
      <c r="T191" s="126"/>
      <c r="U191" s="126"/>
      <c r="V191" s="119" t="str">
        <f t="shared" si="16"/>
        <v/>
      </c>
      <c r="W191" s="141"/>
    </row>
    <row r="192" ht="28.5" customHeight="1" spans="1:23">
      <c r="A192" s="38">
        <v>187</v>
      </c>
      <c r="B192" s="126"/>
      <c r="C192" s="126"/>
      <c r="D192" s="128"/>
      <c r="E192" s="128"/>
      <c r="F192" s="128"/>
      <c r="G192" s="128"/>
      <c r="H192" s="128"/>
      <c r="I192" s="128"/>
      <c r="J192" s="128"/>
      <c r="K192" s="128"/>
      <c r="L192" s="132">
        <f t="shared" si="14"/>
        <v>0</v>
      </c>
      <c r="M192" s="135"/>
      <c r="N192" s="136" t="str">
        <f t="shared" si="15"/>
        <v/>
      </c>
      <c r="O192" s="126"/>
      <c r="P192" s="126"/>
      <c r="Q192" s="126"/>
      <c r="R192" s="126"/>
      <c r="S192" s="140"/>
      <c r="T192" s="126"/>
      <c r="U192" s="126"/>
      <c r="V192" s="119" t="str">
        <f t="shared" si="16"/>
        <v/>
      </c>
      <c r="W192" s="141"/>
    </row>
    <row r="193" ht="28.5" customHeight="1" spans="1:23">
      <c r="A193" s="38">
        <v>188</v>
      </c>
      <c r="B193" s="126"/>
      <c r="C193" s="126"/>
      <c r="D193" s="128"/>
      <c r="E193" s="128"/>
      <c r="F193" s="128"/>
      <c r="G193" s="128"/>
      <c r="H193" s="128"/>
      <c r="I193" s="128"/>
      <c r="J193" s="128"/>
      <c r="K193" s="128"/>
      <c r="L193" s="132">
        <f t="shared" si="14"/>
        <v>0</v>
      </c>
      <c r="M193" s="135"/>
      <c r="N193" s="136" t="str">
        <f t="shared" si="15"/>
        <v/>
      </c>
      <c r="O193" s="126"/>
      <c r="P193" s="126"/>
      <c r="Q193" s="126"/>
      <c r="R193" s="126"/>
      <c r="S193" s="140"/>
      <c r="T193" s="126"/>
      <c r="U193" s="126"/>
      <c r="V193" s="119" t="str">
        <f t="shared" si="16"/>
        <v/>
      </c>
      <c r="W193" s="141"/>
    </row>
    <row r="194" ht="28.5" customHeight="1" spans="1:23">
      <c r="A194" s="38">
        <v>189</v>
      </c>
      <c r="B194" s="126"/>
      <c r="C194" s="126"/>
      <c r="D194" s="128"/>
      <c r="E194" s="128"/>
      <c r="F194" s="128"/>
      <c r="G194" s="128"/>
      <c r="H194" s="128"/>
      <c r="I194" s="128"/>
      <c r="J194" s="128"/>
      <c r="K194" s="128"/>
      <c r="L194" s="132">
        <f t="shared" si="14"/>
        <v>0</v>
      </c>
      <c r="M194" s="135"/>
      <c r="N194" s="136" t="str">
        <f t="shared" si="15"/>
        <v/>
      </c>
      <c r="O194" s="126"/>
      <c r="P194" s="126"/>
      <c r="Q194" s="126"/>
      <c r="R194" s="126"/>
      <c r="S194" s="140"/>
      <c r="T194" s="126"/>
      <c r="U194" s="126"/>
      <c r="V194" s="119" t="str">
        <f t="shared" si="16"/>
        <v/>
      </c>
      <c r="W194" s="141"/>
    </row>
    <row r="195" ht="28.5" customHeight="1" spans="1:23">
      <c r="A195" s="38">
        <v>190</v>
      </c>
      <c r="B195" s="126"/>
      <c r="C195" s="126"/>
      <c r="D195" s="128"/>
      <c r="E195" s="128"/>
      <c r="F195" s="128"/>
      <c r="G195" s="128"/>
      <c r="H195" s="128"/>
      <c r="I195" s="128"/>
      <c r="J195" s="128"/>
      <c r="K195" s="128"/>
      <c r="L195" s="132">
        <f t="shared" si="14"/>
        <v>0</v>
      </c>
      <c r="M195" s="135"/>
      <c r="N195" s="136" t="str">
        <f t="shared" si="15"/>
        <v/>
      </c>
      <c r="O195" s="126"/>
      <c r="P195" s="126"/>
      <c r="Q195" s="126"/>
      <c r="R195" s="126"/>
      <c r="S195" s="140"/>
      <c r="T195" s="126"/>
      <c r="U195" s="126"/>
      <c r="V195" s="119" t="str">
        <f t="shared" si="16"/>
        <v/>
      </c>
      <c r="W195" s="141"/>
    </row>
    <row r="196" ht="28.5" customHeight="1" spans="1:23">
      <c r="A196" s="38">
        <v>191</v>
      </c>
      <c r="B196" s="126"/>
      <c r="C196" s="126"/>
      <c r="D196" s="128"/>
      <c r="E196" s="128"/>
      <c r="F196" s="128"/>
      <c r="G196" s="128"/>
      <c r="H196" s="128"/>
      <c r="I196" s="128"/>
      <c r="J196" s="128"/>
      <c r="K196" s="128"/>
      <c r="L196" s="132">
        <f t="shared" si="14"/>
        <v>0</v>
      </c>
      <c r="M196" s="135"/>
      <c r="N196" s="136" t="str">
        <f t="shared" si="15"/>
        <v/>
      </c>
      <c r="O196" s="126"/>
      <c r="P196" s="126"/>
      <c r="Q196" s="126"/>
      <c r="R196" s="126"/>
      <c r="S196" s="140"/>
      <c r="T196" s="126"/>
      <c r="U196" s="126"/>
      <c r="V196" s="119" t="str">
        <f t="shared" si="16"/>
        <v/>
      </c>
      <c r="W196" s="141"/>
    </row>
    <row r="197" ht="28.5" customHeight="1" spans="1:23">
      <c r="A197" s="38">
        <v>192</v>
      </c>
      <c r="B197" s="126"/>
      <c r="C197" s="126"/>
      <c r="D197" s="128"/>
      <c r="E197" s="128"/>
      <c r="F197" s="128"/>
      <c r="G197" s="128"/>
      <c r="H197" s="128"/>
      <c r="I197" s="128"/>
      <c r="J197" s="128"/>
      <c r="K197" s="128"/>
      <c r="L197" s="132">
        <f t="shared" si="14"/>
        <v>0</v>
      </c>
      <c r="M197" s="135"/>
      <c r="N197" s="136" t="str">
        <f t="shared" si="15"/>
        <v/>
      </c>
      <c r="O197" s="126"/>
      <c r="P197" s="126"/>
      <c r="Q197" s="126"/>
      <c r="R197" s="126"/>
      <c r="S197" s="140"/>
      <c r="T197" s="126"/>
      <c r="U197" s="126"/>
      <c r="V197" s="119" t="str">
        <f t="shared" si="16"/>
        <v/>
      </c>
      <c r="W197" s="141"/>
    </row>
    <row r="198" ht="28.5" customHeight="1" spans="1:23">
      <c r="A198" s="38">
        <v>193</v>
      </c>
      <c r="B198" s="126"/>
      <c r="C198" s="126"/>
      <c r="D198" s="128"/>
      <c r="E198" s="128"/>
      <c r="F198" s="128"/>
      <c r="G198" s="128"/>
      <c r="H198" s="128"/>
      <c r="I198" s="128"/>
      <c r="J198" s="128"/>
      <c r="K198" s="128"/>
      <c r="L198" s="132">
        <f t="shared" si="14"/>
        <v>0</v>
      </c>
      <c r="M198" s="135"/>
      <c r="N198" s="136" t="str">
        <f t="shared" si="15"/>
        <v/>
      </c>
      <c r="O198" s="126"/>
      <c r="P198" s="126"/>
      <c r="Q198" s="126"/>
      <c r="R198" s="126"/>
      <c r="S198" s="140"/>
      <c r="T198" s="126"/>
      <c r="U198" s="126"/>
      <c r="V198" s="119" t="str">
        <f t="shared" si="16"/>
        <v/>
      </c>
      <c r="W198" s="141"/>
    </row>
    <row r="199" ht="28.5" customHeight="1" spans="1:23">
      <c r="A199" s="38">
        <v>194</v>
      </c>
      <c r="B199" s="126"/>
      <c r="C199" s="126"/>
      <c r="D199" s="128"/>
      <c r="E199" s="128"/>
      <c r="F199" s="128"/>
      <c r="G199" s="128"/>
      <c r="H199" s="128"/>
      <c r="I199" s="128"/>
      <c r="J199" s="128"/>
      <c r="K199" s="128"/>
      <c r="L199" s="132">
        <f t="shared" si="14"/>
        <v>0</v>
      </c>
      <c r="M199" s="135"/>
      <c r="N199" s="136" t="str">
        <f t="shared" si="15"/>
        <v/>
      </c>
      <c r="O199" s="126"/>
      <c r="P199" s="126"/>
      <c r="Q199" s="126"/>
      <c r="R199" s="126"/>
      <c r="S199" s="140"/>
      <c r="T199" s="126"/>
      <c r="U199" s="126"/>
      <c r="V199" s="119" t="str">
        <f t="shared" si="16"/>
        <v/>
      </c>
      <c r="W199" s="141"/>
    </row>
    <row r="200" ht="28.5" customHeight="1" spans="1:23">
      <c r="A200" s="38">
        <v>195</v>
      </c>
      <c r="B200" s="126"/>
      <c r="C200" s="126"/>
      <c r="D200" s="128"/>
      <c r="E200" s="128"/>
      <c r="F200" s="128"/>
      <c r="G200" s="128"/>
      <c r="H200" s="128"/>
      <c r="I200" s="128"/>
      <c r="J200" s="128"/>
      <c r="K200" s="128"/>
      <c r="L200" s="132">
        <f t="shared" si="14"/>
        <v>0</v>
      </c>
      <c r="M200" s="135"/>
      <c r="N200" s="136" t="str">
        <f t="shared" si="15"/>
        <v/>
      </c>
      <c r="O200" s="126"/>
      <c r="P200" s="126"/>
      <c r="Q200" s="126"/>
      <c r="R200" s="126"/>
      <c r="S200" s="140"/>
      <c r="T200" s="126"/>
      <c r="U200" s="126"/>
      <c r="V200" s="119" t="str">
        <f t="shared" si="16"/>
        <v/>
      </c>
      <c r="W200" s="141"/>
    </row>
    <row r="201" ht="28.5" customHeight="1" spans="1:23">
      <c r="A201" s="38">
        <v>196</v>
      </c>
      <c r="B201" s="126"/>
      <c r="C201" s="126"/>
      <c r="D201" s="128"/>
      <c r="E201" s="128"/>
      <c r="F201" s="128"/>
      <c r="G201" s="128"/>
      <c r="H201" s="128"/>
      <c r="I201" s="128"/>
      <c r="J201" s="128"/>
      <c r="K201" s="128"/>
      <c r="L201" s="132">
        <f t="shared" ref="L201:L232" si="17">H201*J201+K201</f>
        <v>0</v>
      </c>
      <c r="M201" s="135"/>
      <c r="N201" s="136" t="str">
        <f t="shared" ref="N201:N232" si="18">IFERROR(L201/M201,"")</f>
        <v/>
      </c>
      <c r="O201" s="126"/>
      <c r="P201" s="126"/>
      <c r="Q201" s="126"/>
      <c r="R201" s="126"/>
      <c r="S201" s="140"/>
      <c r="T201" s="126"/>
      <c r="U201" s="126"/>
      <c r="V201" s="119" t="str">
        <f t="shared" ref="V201:V232" si="19">IFERROR((S201*U201/T201),"")</f>
        <v/>
      </c>
      <c r="W201" s="141"/>
    </row>
    <row r="202" ht="28.5" customHeight="1" spans="1:23">
      <c r="A202" s="38">
        <v>197</v>
      </c>
      <c r="B202" s="126"/>
      <c r="C202" s="126"/>
      <c r="D202" s="128"/>
      <c r="E202" s="128"/>
      <c r="F202" s="128"/>
      <c r="G202" s="128"/>
      <c r="H202" s="128"/>
      <c r="I202" s="128"/>
      <c r="J202" s="128"/>
      <c r="K202" s="128"/>
      <c r="L202" s="132">
        <f t="shared" si="17"/>
        <v>0</v>
      </c>
      <c r="M202" s="135"/>
      <c r="N202" s="136" t="str">
        <f t="shared" si="18"/>
        <v/>
      </c>
      <c r="O202" s="126"/>
      <c r="P202" s="126"/>
      <c r="Q202" s="126"/>
      <c r="R202" s="126"/>
      <c r="S202" s="140"/>
      <c r="T202" s="126"/>
      <c r="U202" s="126"/>
      <c r="V202" s="119" t="str">
        <f t="shared" si="19"/>
        <v/>
      </c>
      <c r="W202" s="141"/>
    </row>
    <row r="203" ht="28.5" customHeight="1" spans="1:23">
      <c r="A203" s="38">
        <v>198</v>
      </c>
      <c r="B203" s="126"/>
      <c r="C203" s="126"/>
      <c r="D203" s="128"/>
      <c r="E203" s="128"/>
      <c r="F203" s="128"/>
      <c r="G203" s="128"/>
      <c r="H203" s="128"/>
      <c r="I203" s="128"/>
      <c r="J203" s="128"/>
      <c r="K203" s="128"/>
      <c r="L203" s="132">
        <f t="shared" si="17"/>
        <v>0</v>
      </c>
      <c r="M203" s="135"/>
      <c r="N203" s="136" t="str">
        <f t="shared" si="18"/>
        <v/>
      </c>
      <c r="O203" s="126"/>
      <c r="P203" s="126"/>
      <c r="Q203" s="126"/>
      <c r="R203" s="126"/>
      <c r="S203" s="140"/>
      <c r="T203" s="126"/>
      <c r="U203" s="126"/>
      <c r="V203" s="119" t="str">
        <f t="shared" si="19"/>
        <v/>
      </c>
      <c r="W203" s="141"/>
    </row>
    <row r="204" ht="28.5" customHeight="1" spans="1:23">
      <c r="A204" s="38">
        <v>199</v>
      </c>
      <c r="B204" s="126"/>
      <c r="C204" s="126"/>
      <c r="D204" s="128"/>
      <c r="E204" s="128"/>
      <c r="F204" s="128"/>
      <c r="G204" s="128"/>
      <c r="H204" s="128"/>
      <c r="I204" s="128"/>
      <c r="J204" s="128"/>
      <c r="K204" s="128"/>
      <c r="L204" s="132">
        <f t="shared" si="17"/>
        <v>0</v>
      </c>
      <c r="M204" s="135"/>
      <c r="N204" s="136" t="str">
        <f t="shared" si="18"/>
        <v/>
      </c>
      <c r="O204" s="126"/>
      <c r="P204" s="126"/>
      <c r="Q204" s="126"/>
      <c r="R204" s="126"/>
      <c r="S204" s="140"/>
      <c r="T204" s="126"/>
      <c r="U204" s="126"/>
      <c r="V204" s="119" t="str">
        <f t="shared" si="19"/>
        <v/>
      </c>
      <c r="W204" s="141"/>
    </row>
    <row r="205" ht="28.5" customHeight="1" spans="1:23">
      <c r="A205" s="38">
        <v>200</v>
      </c>
      <c r="B205" s="126"/>
      <c r="C205" s="126"/>
      <c r="D205" s="128"/>
      <c r="E205" s="128"/>
      <c r="F205" s="128"/>
      <c r="G205" s="128"/>
      <c r="H205" s="128"/>
      <c r="I205" s="128"/>
      <c r="J205" s="128"/>
      <c r="K205" s="128"/>
      <c r="L205" s="132">
        <f t="shared" si="17"/>
        <v>0</v>
      </c>
      <c r="M205" s="135"/>
      <c r="N205" s="136" t="str">
        <f t="shared" si="18"/>
        <v/>
      </c>
      <c r="O205" s="126"/>
      <c r="P205" s="126"/>
      <c r="Q205" s="126"/>
      <c r="R205" s="126"/>
      <c r="S205" s="140"/>
      <c r="T205" s="126"/>
      <c r="U205" s="126"/>
      <c r="V205" s="119" t="str">
        <f t="shared" si="19"/>
        <v/>
      </c>
      <c r="W205" s="141"/>
    </row>
    <row r="206" ht="28.5" customHeight="1" spans="1:23">
      <c r="A206" s="38">
        <v>201</v>
      </c>
      <c r="B206" s="126"/>
      <c r="C206" s="126"/>
      <c r="D206" s="128"/>
      <c r="E206" s="128"/>
      <c r="F206" s="128"/>
      <c r="G206" s="128"/>
      <c r="H206" s="128"/>
      <c r="I206" s="128"/>
      <c r="J206" s="128"/>
      <c r="K206" s="128"/>
      <c r="L206" s="132">
        <f t="shared" si="17"/>
        <v>0</v>
      </c>
      <c r="M206" s="135"/>
      <c r="N206" s="136" t="str">
        <f t="shared" si="18"/>
        <v/>
      </c>
      <c r="O206" s="126"/>
      <c r="P206" s="126"/>
      <c r="Q206" s="126"/>
      <c r="R206" s="126"/>
      <c r="S206" s="140"/>
      <c r="T206" s="126"/>
      <c r="U206" s="126"/>
      <c r="V206" s="119" t="str">
        <f t="shared" si="19"/>
        <v/>
      </c>
      <c r="W206" s="141"/>
    </row>
    <row r="207" ht="28.5" customHeight="1" spans="1:23">
      <c r="A207" s="38">
        <v>202</v>
      </c>
      <c r="B207" s="126"/>
      <c r="C207" s="126"/>
      <c r="D207" s="128"/>
      <c r="E207" s="128"/>
      <c r="F207" s="128"/>
      <c r="G207" s="128"/>
      <c r="H207" s="128"/>
      <c r="I207" s="128"/>
      <c r="J207" s="128"/>
      <c r="K207" s="128"/>
      <c r="L207" s="132">
        <f t="shared" si="17"/>
        <v>0</v>
      </c>
      <c r="M207" s="135"/>
      <c r="N207" s="136" t="str">
        <f t="shared" si="18"/>
        <v/>
      </c>
      <c r="O207" s="126"/>
      <c r="P207" s="126"/>
      <c r="Q207" s="126"/>
      <c r="R207" s="126"/>
      <c r="S207" s="140"/>
      <c r="T207" s="126"/>
      <c r="U207" s="126"/>
      <c r="V207" s="119" t="str">
        <f t="shared" si="19"/>
        <v/>
      </c>
      <c r="W207" s="141"/>
    </row>
    <row r="208" ht="28.5" customHeight="1" spans="1:23">
      <c r="A208" s="38">
        <v>203</v>
      </c>
      <c r="B208" s="126"/>
      <c r="C208" s="126"/>
      <c r="D208" s="128"/>
      <c r="E208" s="128"/>
      <c r="F208" s="128"/>
      <c r="G208" s="128"/>
      <c r="H208" s="128"/>
      <c r="I208" s="128"/>
      <c r="J208" s="128"/>
      <c r="K208" s="128"/>
      <c r="L208" s="132">
        <f t="shared" si="17"/>
        <v>0</v>
      </c>
      <c r="M208" s="135"/>
      <c r="N208" s="136" t="str">
        <f t="shared" si="18"/>
        <v/>
      </c>
      <c r="O208" s="126"/>
      <c r="P208" s="126"/>
      <c r="Q208" s="126"/>
      <c r="R208" s="126"/>
      <c r="S208" s="140"/>
      <c r="T208" s="126"/>
      <c r="U208" s="126"/>
      <c r="V208" s="119" t="str">
        <f t="shared" si="19"/>
        <v/>
      </c>
      <c r="W208" s="141"/>
    </row>
    <row r="209" ht="28.5" customHeight="1" spans="1:23">
      <c r="A209" s="38">
        <v>204</v>
      </c>
      <c r="B209" s="126"/>
      <c r="C209" s="126"/>
      <c r="D209" s="128"/>
      <c r="E209" s="128"/>
      <c r="F209" s="128"/>
      <c r="G209" s="128"/>
      <c r="H209" s="128"/>
      <c r="I209" s="128"/>
      <c r="J209" s="128"/>
      <c r="K209" s="128"/>
      <c r="L209" s="132">
        <f t="shared" si="17"/>
        <v>0</v>
      </c>
      <c r="M209" s="135"/>
      <c r="N209" s="136" t="str">
        <f t="shared" si="18"/>
        <v/>
      </c>
      <c r="O209" s="126"/>
      <c r="P209" s="126"/>
      <c r="Q209" s="126"/>
      <c r="R209" s="126"/>
      <c r="S209" s="140"/>
      <c r="T209" s="126"/>
      <c r="U209" s="126"/>
      <c r="V209" s="119" t="str">
        <f t="shared" si="19"/>
        <v/>
      </c>
      <c r="W209" s="141"/>
    </row>
    <row r="210" ht="28.5" customHeight="1" spans="1:23">
      <c r="A210" s="38">
        <v>205</v>
      </c>
      <c r="B210" s="126"/>
      <c r="C210" s="126"/>
      <c r="D210" s="128"/>
      <c r="E210" s="128"/>
      <c r="F210" s="128"/>
      <c r="G210" s="128"/>
      <c r="H210" s="128"/>
      <c r="I210" s="128"/>
      <c r="J210" s="128"/>
      <c r="K210" s="128"/>
      <c r="L210" s="132">
        <f t="shared" si="17"/>
        <v>0</v>
      </c>
      <c r="M210" s="135"/>
      <c r="N210" s="136" t="str">
        <f t="shared" si="18"/>
        <v/>
      </c>
      <c r="O210" s="126"/>
      <c r="P210" s="126"/>
      <c r="Q210" s="126"/>
      <c r="R210" s="126"/>
      <c r="S210" s="140"/>
      <c r="T210" s="126"/>
      <c r="U210" s="126"/>
      <c r="V210" s="119" t="str">
        <f t="shared" si="19"/>
        <v/>
      </c>
      <c r="W210" s="141"/>
    </row>
    <row r="211" ht="28.5" customHeight="1" spans="1:23">
      <c r="A211" s="38">
        <v>206</v>
      </c>
      <c r="B211" s="126"/>
      <c r="C211" s="126"/>
      <c r="D211" s="128"/>
      <c r="E211" s="128"/>
      <c r="F211" s="128"/>
      <c r="G211" s="128"/>
      <c r="H211" s="128"/>
      <c r="I211" s="128"/>
      <c r="J211" s="128"/>
      <c r="K211" s="128"/>
      <c r="L211" s="132">
        <f t="shared" si="17"/>
        <v>0</v>
      </c>
      <c r="M211" s="135"/>
      <c r="N211" s="136" t="str">
        <f t="shared" si="18"/>
        <v/>
      </c>
      <c r="O211" s="126"/>
      <c r="P211" s="126"/>
      <c r="Q211" s="126"/>
      <c r="R211" s="126"/>
      <c r="S211" s="140"/>
      <c r="T211" s="126"/>
      <c r="U211" s="126"/>
      <c r="V211" s="119" t="str">
        <f t="shared" si="19"/>
        <v/>
      </c>
      <c r="W211" s="141"/>
    </row>
    <row r="212" ht="28.5" customHeight="1" spans="1:23">
      <c r="A212" s="38">
        <v>207</v>
      </c>
      <c r="B212" s="126"/>
      <c r="C212" s="126"/>
      <c r="D212" s="128"/>
      <c r="E212" s="128"/>
      <c r="F212" s="128"/>
      <c r="G212" s="128"/>
      <c r="H212" s="128"/>
      <c r="I212" s="128"/>
      <c r="J212" s="128"/>
      <c r="K212" s="128"/>
      <c r="L212" s="132">
        <f t="shared" si="17"/>
        <v>0</v>
      </c>
      <c r="M212" s="135"/>
      <c r="N212" s="136" t="str">
        <f t="shared" si="18"/>
        <v/>
      </c>
      <c r="O212" s="126"/>
      <c r="P212" s="126"/>
      <c r="Q212" s="126"/>
      <c r="R212" s="126"/>
      <c r="S212" s="140"/>
      <c r="T212" s="126"/>
      <c r="U212" s="126"/>
      <c r="V212" s="119" t="str">
        <f t="shared" si="19"/>
        <v/>
      </c>
      <c r="W212" s="141"/>
    </row>
    <row r="213" ht="28.5" customHeight="1" spans="1:23">
      <c r="A213" s="38">
        <v>208</v>
      </c>
      <c r="B213" s="126"/>
      <c r="C213" s="126"/>
      <c r="D213" s="128"/>
      <c r="E213" s="128"/>
      <c r="F213" s="128"/>
      <c r="G213" s="128"/>
      <c r="H213" s="128"/>
      <c r="I213" s="128"/>
      <c r="J213" s="128"/>
      <c r="K213" s="128"/>
      <c r="L213" s="132">
        <f t="shared" si="17"/>
        <v>0</v>
      </c>
      <c r="M213" s="135"/>
      <c r="N213" s="136" t="str">
        <f t="shared" si="18"/>
        <v/>
      </c>
      <c r="O213" s="126"/>
      <c r="P213" s="126"/>
      <c r="Q213" s="126"/>
      <c r="R213" s="126"/>
      <c r="S213" s="140"/>
      <c r="T213" s="126"/>
      <c r="U213" s="126"/>
      <c r="V213" s="119" t="str">
        <f t="shared" si="19"/>
        <v/>
      </c>
      <c r="W213" s="141"/>
    </row>
    <row r="214" ht="28.5" customHeight="1" spans="1:23">
      <c r="A214" s="38">
        <v>209</v>
      </c>
      <c r="B214" s="126"/>
      <c r="C214" s="126"/>
      <c r="D214" s="128"/>
      <c r="E214" s="128"/>
      <c r="F214" s="128"/>
      <c r="G214" s="128"/>
      <c r="H214" s="128"/>
      <c r="I214" s="128"/>
      <c r="J214" s="128"/>
      <c r="K214" s="128"/>
      <c r="L214" s="132">
        <f t="shared" si="17"/>
        <v>0</v>
      </c>
      <c r="M214" s="135"/>
      <c r="N214" s="136" t="str">
        <f t="shared" si="18"/>
        <v/>
      </c>
      <c r="O214" s="126"/>
      <c r="P214" s="126"/>
      <c r="Q214" s="126"/>
      <c r="R214" s="126"/>
      <c r="S214" s="140"/>
      <c r="T214" s="126"/>
      <c r="U214" s="126"/>
      <c r="V214" s="119" t="str">
        <f t="shared" si="19"/>
        <v/>
      </c>
      <c r="W214" s="141"/>
    </row>
    <row r="215" ht="28.5" customHeight="1" spans="1:23">
      <c r="A215" s="38">
        <v>210</v>
      </c>
      <c r="B215" s="126"/>
      <c r="C215" s="126"/>
      <c r="D215" s="128"/>
      <c r="E215" s="128"/>
      <c r="F215" s="128"/>
      <c r="G215" s="128"/>
      <c r="H215" s="128"/>
      <c r="I215" s="128"/>
      <c r="J215" s="128"/>
      <c r="K215" s="128"/>
      <c r="L215" s="132">
        <f t="shared" si="17"/>
        <v>0</v>
      </c>
      <c r="M215" s="135"/>
      <c r="N215" s="136" t="str">
        <f t="shared" si="18"/>
        <v/>
      </c>
      <c r="O215" s="126"/>
      <c r="P215" s="126"/>
      <c r="Q215" s="126"/>
      <c r="R215" s="126"/>
      <c r="S215" s="140"/>
      <c r="T215" s="126"/>
      <c r="U215" s="126"/>
      <c r="V215" s="119" t="str">
        <f t="shared" si="19"/>
        <v/>
      </c>
      <c r="W215" s="141"/>
    </row>
    <row r="216" ht="28.5" customHeight="1" spans="1:23">
      <c r="A216" s="38">
        <v>211</v>
      </c>
      <c r="B216" s="126"/>
      <c r="C216" s="126"/>
      <c r="D216" s="128"/>
      <c r="E216" s="128"/>
      <c r="F216" s="128"/>
      <c r="G216" s="128"/>
      <c r="H216" s="128"/>
      <c r="I216" s="128"/>
      <c r="J216" s="128"/>
      <c r="K216" s="128"/>
      <c r="L216" s="132">
        <f t="shared" si="17"/>
        <v>0</v>
      </c>
      <c r="M216" s="135"/>
      <c r="N216" s="136" t="str">
        <f t="shared" si="18"/>
        <v/>
      </c>
      <c r="O216" s="126"/>
      <c r="P216" s="126"/>
      <c r="Q216" s="126"/>
      <c r="R216" s="126"/>
      <c r="S216" s="140"/>
      <c r="T216" s="126"/>
      <c r="U216" s="126"/>
      <c r="V216" s="119" t="str">
        <f t="shared" si="19"/>
        <v/>
      </c>
      <c r="W216" s="141"/>
    </row>
    <row r="217" ht="28.5" customHeight="1" spans="1:23">
      <c r="A217" s="38">
        <v>212</v>
      </c>
      <c r="B217" s="126"/>
      <c r="C217" s="126"/>
      <c r="D217" s="128"/>
      <c r="E217" s="128"/>
      <c r="F217" s="128"/>
      <c r="G217" s="128"/>
      <c r="H217" s="128"/>
      <c r="I217" s="128"/>
      <c r="J217" s="128"/>
      <c r="K217" s="128"/>
      <c r="L217" s="132">
        <f t="shared" si="17"/>
        <v>0</v>
      </c>
      <c r="M217" s="135"/>
      <c r="N217" s="136" t="str">
        <f t="shared" si="18"/>
        <v/>
      </c>
      <c r="O217" s="126"/>
      <c r="P217" s="126"/>
      <c r="Q217" s="126"/>
      <c r="R217" s="126"/>
      <c r="S217" s="140"/>
      <c r="T217" s="126"/>
      <c r="U217" s="126"/>
      <c r="V217" s="119" t="str">
        <f t="shared" si="19"/>
        <v/>
      </c>
      <c r="W217" s="141"/>
    </row>
    <row r="218" ht="28.5" customHeight="1" spans="1:23">
      <c r="A218" s="38">
        <v>213</v>
      </c>
      <c r="B218" s="126"/>
      <c r="C218" s="126"/>
      <c r="D218" s="128"/>
      <c r="E218" s="128"/>
      <c r="F218" s="128"/>
      <c r="G218" s="128"/>
      <c r="H218" s="128"/>
      <c r="I218" s="128"/>
      <c r="J218" s="128"/>
      <c r="K218" s="128"/>
      <c r="L218" s="132">
        <f t="shared" si="17"/>
        <v>0</v>
      </c>
      <c r="M218" s="135"/>
      <c r="N218" s="136" t="str">
        <f t="shared" si="18"/>
        <v/>
      </c>
      <c r="O218" s="126"/>
      <c r="P218" s="126"/>
      <c r="Q218" s="126"/>
      <c r="R218" s="126"/>
      <c r="S218" s="140"/>
      <c r="T218" s="126"/>
      <c r="U218" s="126"/>
      <c r="V218" s="119" t="str">
        <f t="shared" si="19"/>
        <v/>
      </c>
      <c r="W218" s="141"/>
    </row>
    <row r="219" ht="28.5" customHeight="1" spans="1:23">
      <c r="A219" s="38">
        <v>214</v>
      </c>
      <c r="B219" s="126"/>
      <c r="C219" s="126"/>
      <c r="D219" s="128"/>
      <c r="E219" s="128"/>
      <c r="F219" s="128"/>
      <c r="G219" s="128"/>
      <c r="H219" s="128"/>
      <c r="I219" s="128"/>
      <c r="J219" s="128"/>
      <c r="K219" s="128"/>
      <c r="L219" s="132">
        <f t="shared" si="17"/>
        <v>0</v>
      </c>
      <c r="M219" s="135"/>
      <c r="N219" s="136" t="str">
        <f t="shared" si="18"/>
        <v/>
      </c>
      <c r="O219" s="126"/>
      <c r="P219" s="126"/>
      <c r="Q219" s="126"/>
      <c r="R219" s="126"/>
      <c r="S219" s="140"/>
      <c r="T219" s="126"/>
      <c r="U219" s="126"/>
      <c r="V219" s="119" t="str">
        <f t="shared" si="19"/>
        <v/>
      </c>
      <c r="W219" s="141"/>
    </row>
    <row r="220" ht="28.5" customHeight="1" spans="1:23">
      <c r="A220" s="38">
        <v>215</v>
      </c>
      <c r="B220" s="126"/>
      <c r="C220" s="126"/>
      <c r="D220" s="128"/>
      <c r="E220" s="128"/>
      <c r="F220" s="128"/>
      <c r="G220" s="128"/>
      <c r="H220" s="128"/>
      <c r="I220" s="128"/>
      <c r="J220" s="128"/>
      <c r="K220" s="128"/>
      <c r="L220" s="132">
        <f t="shared" si="17"/>
        <v>0</v>
      </c>
      <c r="M220" s="135"/>
      <c r="N220" s="136" t="str">
        <f t="shared" si="18"/>
        <v/>
      </c>
      <c r="O220" s="126"/>
      <c r="P220" s="126"/>
      <c r="Q220" s="126"/>
      <c r="R220" s="126"/>
      <c r="S220" s="140"/>
      <c r="T220" s="126"/>
      <c r="U220" s="126"/>
      <c r="V220" s="119" t="str">
        <f t="shared" si="19"/>
        <v/>
      </c>
      <c r="W220" s="141"/>
    </row>
    <row r="221" ht="28.5" customHeight="1" spans="1:23">
      <c r="A221" s="38">
        <v>216</v>
      </c>
      <c r="B221" s="126"/>
      <c r="C221" s="126"/>
      <c r="D221" s="128"/>
      <c r="E221" s="128"/>
      <c r="F221" s="128"/>
      <c r="G221" s="128"/>
      <c r="H221" s="128"/>
      <c r="I221" s="128"/>
      <c r="J221" s="128"/>
      <c r="K221" s="128"/>
      <c r="L221" s="132">
        <f t="shared" si="17"/>
        <v>0</v>
      </c>
      <c r="M221" s="135"/>
      <c r="N221" s="136" t="str">
        <f t="shared" si="18"/>
        <v/>
      </c>
      <c r="O221" s="126"/>
      <c r="P221" s="126"/>
      <c r="Q221" s="126"/>
      <c r="R221" s="126"/>
      <c r="S221" s="140"/>
      <c r="T221" s="126"/>
      <c r="U221" s="126"/>
      <c r="V221" s="119" t="str">
        <f t="shared" si="19"/>
        <v/>
      </c>
      <c r="W221" s="141"/>
    </row>
    <row r="222" ht="28.5" customHeight="1" spans="1:23">
      <c r="A222" s="38">
        <v>217</v>
      </c>
      <c r="B222" s="126"/>
      <c r="C222" s="126"/>
      <c r="D222" s="128"/>
      <c r="E222" s="128"/>
      <c r="F222" s="128"/>
      <c r="G222" s="128"/>
      <c r="H222" s="128"/>
      <c r="I222" s="128"/>
      <c r="J222" s="128"/>
      <c r="K222" s="128"/>
      <c r="L222" s="132">
        <f t="shared" si="17"/>
        <v>0</v>
      </c>
      <c r="M222" s="135"/>
      <c r="N222" s="136" t="str">
        <f t="shared" si="18"/>
        <v/>
      </c>
      <c r="O222" s="126"/>
      <c r="P222" s="126"/>
      <c r="Q222" s="126"/>
      <c r="R222" s="126"/>
      <c r="S222" s="140"/>
      <c r="T222" s="126"/>
      <c r="U222" s="126"/>
      <c r="V222" s="119" t="str">
        <f t="shared" si="19"/>
        <v/>
      </c>
      <c r="W222" s="141"/>
    </row>
    <row r="223" ht="28.5" customHeight="1" spans="1:23">
      <c r="A223" s="38">
        <v>218</v>
      </c>
      <c r="B223" s="126"/>
      <c r="C223" s="126"/>
      <c r="D223" s="128"/>
      <c r="E223" s="128"/>
      <c r="F223" s="128"/>
      <c r="G223" s="128"/>
      <c r="H223" s="128"/>
      <c r="I223" s="128"/>
      <c r="J223" s="128"/>
      <c r="K223" s="128"/>
      <c r="L223" s="132">
        <f t="shared" si="17"/>
        <v>0</v>
      </c>
      <c r="M223" s="135"/>
      <c r="N223" s="136" t="str">
        <f t="shared" si="18"/>
        <v/>
      </c>
      <c r="O223" s="126"/>
      <c r="P223" s="126"/>
      <c r="Q223" s="126"/>
      <c r="R223" s="126"/>
      <c r="S223" s="140"/>
      <c r="T223" s="126"/>
      <c r="U223" s="126"/>
      <c r="V223" s="119" t="str">
        <f t="shared" si="19"/>
        <v/>
      </c>
      <c r="W223" s="141"/>
    </row>
    <row r="224" ht="28.5" customHeight="1" spans="1:23">
      <c r="A224" s="38">
        <v>219</v>
      </c>
      <c r="B224" s="126"/>
      <c r="C224" s="126"/>
      <c r="D224" s="128"/>
      <c r="E224" s="128"/>
      <c r="F224" s="128"/>
      <c r="G224" s="128"/>
      <c r="H224" s="128"/>
      <c r="I224" s="128"/>
      <c r="J224" s="128"/>
      <c r="K224" s="128"/>
      <c r="L224" s="132">
        <f t="shared" si="17"/>
        <v>0</v>
      </c>
      <c r="M224" s="135"/>
      <c r="N224" s="136" t="str">
        <f t="shared" si="18"/>
        <v/>
      </c>
      <c r="O224" s="126"/>
      <c r="P224" s="126"/>
      <c r="Q224" s="126"/>
      <c r="R224" s="126"/>
      <c r="S224" s="140"/>
      <c r="T224" s="126"/>
      <c r="U224" s="126"/>
      <c r="V224" s="119" t="str">
        <f t="shared" si="19"/>
        <v/>
      </c>
      <c r="W224" s="141"/>
    </row>
    <row r="225" ht="28.5" customHeight="1" spans="1:23">
      <c r="A225" s="38">
        <v>220</v>
      </c>
      <c r="B225" s="126"/>
      <c r="C225" s="126"/>
      <c r="D225" s="128"/>
      <c r="E225" s="128"/>
      <c r="F225" s="128"/>
      <c r="G225" s="128"/>
      <c r="H225" s="128"/>
      <c r="I225" s="128"/>
      <c r="J225" s="128"/>
      <c r="K225" s="128"/>
      <c r="L225" s="132">
        <f t="shared" si="17"/>
        <v>0</v>
      </c>
      <c r="M225" s="135"/>
      <c r="N225" s="136" t="str">
        <f t="shared" si="18"/>
        <v/>
      </c>
      <c r="O225" s="126"/>
      <c r="P225" s="126"/>
      <c r="Q225" s="126"/>
      <c r="R225" s="126"/>
      <c r="S225" s="140"/>
      <c r="T225" s="126"/>
      <c r="U225" s="126"/>
      <c r="V225" s="119" t="str">
        <f t="shared" si="19"/>
        <v/>
      </c>
      <c r="W225" s="141"/>
    </row>
    <row r="226" ht="28.5" customHeight="1" spans="1:23">
      <c r="A226" s="38">
        <v>221</v>
      </c>
      <c r="B226" s="126"/>
      <c r="C226" s="126"/>
      <c r="D226" s="128"/>
      <c r="E226" s="128"/>
      <c r="F226" s="128"/>
      <c r="G226" s="128"/>
      <c r="H226" s="128"/>
      <c r="I226" s="128"/>
      <c r="J226" s="128"/>
      <c r="K226" s="128"/>
      <c r="L226" s="132">
        <f t="shared" si="17"/>
        <v>0</v>
      </c>
      <c r="M226" s="135"/>
      <c r="N226" s="136" t="str">
        <f t="shared" si="18"/>
        <v/>
      </c>
      <c r="O226" s="126"/>
      <c r="P226" s="126"/>
      <c r="Q226" s="126"/>
      <c r="R226" s="126"/>
      <c r="S226" s="140"/>
      <c r="T226" s="126"/>
      <c r="U226" s="126"/>
      <c r="V226" s="119" t="str">
        <f t="shared" si="19"/>
        <v/>
      </c>
      <c r="W226" s="141"/>
    </row>
    <row r="227" ht="28.5" customHeight="1" spans="1:23">
      <c r="A227" s="38">
        <v>222</v>
      </c>
      <c r="B227" s="126"/>
      <c r="C227" s="126"/>
      <c r="D227" s="128"/>
      <c r="E227" s="128"/>
      <c r="F227" s="128"/>
      <c r="G227" s="128"/>
      <c r="H227" s="128"/>
      <c r="I227" s="128"/>
      <c r="J227" s="128"/>
      <c r="K227" s="128"/>
      <c r="L227" s="132">
        <f t="shared" si="17"/>
        <v>0</v>
      </c>
      <c r="M227" s="135"/>
      <c r="N227" s="136" t="str">
        <f t="shared" si="18"/>
        <v/>
      </c>
      <c r="O227" s="126"/>
      <c r="P227" s="126"/>
      <c r="Q227" s="126"/>
      <c r="R227" s="126"/>
      <c r="S227" s="140"/>
      <c r="T227" s="126"/>
      <c r="U227" s="126"/>
      <c r="V227" s="119" t="str">
        <f t="shared" si="19"/>
        <v/>
      </c>
      <c r="W227" s="141"/>
    </row>
    <row r="228" ht="28.5" customHeight="1" spans="1:23">
      <c r="A228" s="38">
        <v>223</v>
      </c>
      <c r="B228" s="126"/>
      <c r="C228" s="126"/>
      <c r="D228" s="128"/>
      <c r="E228" s="128"/>
      <c r="F228" s="128"/>
      <c r="G228" s="128"/>
      <c r="H228" s="128"/>
      <c r="I228" s="128"/>
      <c r="J228" s="128"/>
      <c r="K228" s="128"/>
      <c r="L228" s="132">
        <f t="shared" si="17"/>
        <v>0</v>
      </c>
      <c r="M228" s="135"/>
      <c r="N228" s="136" t="str">
        <f t="shared" si="18"/>
        <v/>
      </c>
      <c r="O228" s="126"/>
      <c r="P228" s="126"/>
      <c r="Q228" s="126"/>
      <c r="R228" s="126"/>
      <c r="S228" s="140"/>
      <c r="T228" s="126"/>
      <c r="U228" s="126"/>
      <c r="V228" s="119" t="str">
        <f t="shared" si="19"/>
        <v/>
      </c>
      <c r="W228" s="141"/>
    </row>
    <row r="229" ht="28.5" customHeight="1" spans="1:23">
      <c r="A229" s="38">
        <v>224</v>
      </c>
      <c r="B229" s="126"/>
      <c r="C229" s="126"/>
      <c r="D229" s="128"/>
      <c r="E229" s="128"/>
      <c r="F229" s="128"/>
      <c r="G229" s="128"/>
      <c r="H229" s="128"/>
      <c r="I229" s="128"/>
      <c r="J229" s="128"/>
      <c r="K229" s="128"/>
      <c r="L229" s="132">
        <f t="shared" si="17"/>
        <v>0</v>
      </c>
      <c r="M229" s="135"/>
      <c r="N229" s="136" t="str">
        <f t="shared" si="18"/>
        <v/>
      </c>
      <c r="O229" s="126"/>
      <c r="P229" s="126"/>
      <c r="Q229" s="126"/>
      <c r="R229" s="126"/>
      <c r="S229" s="140"/>
      <c r="T229" s="126"/>
      <c r="U229" s="126"/>
      <c r="V229" s="119" t="str">
        <f t="shared" si="19"/>
        <v/>
      </c>
      <c r="W229" s="141"/>
    </row>
    <row r="230" ht="28.5" customHeight="1" spans="1:23">
      <c r="A230" s="38">
        <v>225</v>
      </c>
      <c r="B230" s="126"/>
      <c r="C230" s="126"/>
      <c r="D230" s="128"/>
      <c r="E230" s="128"/>
      <c r="F230" s="128"/>
      <c r="G230" s="128"/>
      <c r="H230" s="128"/>
      <c r="I230" s="128"/>
      <c r="J230" s="128"/>
      <c r="K230" s="128"/>
      <c r="L230" s="132">
        <f t="shared" si="17"/>
        <v>0</v>
      </c>
      <c r="M230" s="135"/>
      <c r="N230" s="136" t="str">
        <f t="shared" si="18"/>
        <v/>
      </c>
      <c r="O230" s="126"/>
      <c r="P230" s="126"/>
      <c r="Q230" s="126"/>
      <c r="R230" s="126"/>
      <c r="S230" s="140"/>
      <c r="T230" s="126"/>
      <c r="U230" s="126"/>
      <c r="V230" s="119" t="str">
        <f t="shared" si="19"/>
        <v/>
      </c>
      <c r="W230" s="141"/>
    </row>
    <row r="231" ht="28.5" customHeight="1" spans="1:23">
      <c r="A231" s="38">
        <v>226</v>
      </c>
      <c r="B231" s="126"/>
      <c r="C231" s="126"/>
      <c r="D231" s="128"/>
      <c r="E231" s="128"/>
      <c r="F231" s="128"/>
      <c r="G231" s="128"/>
      <c r="H231" s="128"/>
      <c r="I231" s="128"/>
      <c r="J231" s="128"/>
      <c r="K231" s="128"/>
      <c r="L231" s="132">
        <f t="shared" si="17"/>
        <v>0</v>
      </c>
      <c r="M231" s="135"/>
      <c r="N231" s="136" t="str">
        <f t="shared" si="18"/>
        <v/>
      </c>
      <c r="O231" s="126"/>
      <c r="P231" s="126"/>
      <c r="Q231" s="126"/>
      <c r="R231" s="126"/>
      <c r="S231" s="140"/>
      <c r="T231" s="126"/>
      <c r="U231" s="126"/>
      <c r="V231" s="119" t="str">
        <f t="shared" si="19"/>
        <v/>
      </c>
      <c r="W231" s="141"/>
    </row>
    <row r="232" ht="28.5" customHeight="1" spans="1:23">
      <c r="A232" s="38">
        <v>227</v>
      </c>
      <c r="B232" s="126"/>
      <c r="C232" s="126"/>
      <c r="D232" s="128"/>
      <c r="E232" s="128"/>
      <c r="F232" s="128"/>
      <c r="G232" s="128"/>
      <c r="H232" s="128"/>
      <c r="I232" s="128"/>
      <c r="J232" s="128"/>
      <c r="K232" s="128"/>
      <c r="L232" s="132">
        <f t="shared" si="17"/>
        <v>0</v>
      </c>
      <c r="M232" s="135"/>
      <c r="N232" s="136" t="str">
        <f t="shared" si="18"/>
        <v/>
      </c>
      <c r="O232" s="126"/>
      <c r="P232" s="126"/>
      <c r="Q232" s="126"/>
      <c r="R232" s="126"/>
      <c r="S232" s="140"/>
      <c r="T232" s="126"/>
      <c r="U232" s="126"/>
      <c r="V232" s="119" t="str">
        <f t="shared" si="19"/>
        <v/>
      </c>
      <c r="W232" s="141"/>
    </row>
    <row r="233" ht="28.5" customHeight="1" spans="1:23">
      <c r="A233" s="38">
        <v>228</v>
      </c>
      <c r="B233" s="126"/>
      <c r="C233" s="126"/>
      <c r="D233" s="128"/>
      <c r="E233" s="128"/>
      <c r="F233" s="128"/>
      <c r="G233" s="128"/>
      <c r="H233" s="128"/>
      <c r="I233" s="128"/>
      <c r="J233" s="128"/>
      <c r="K233" s="128"/>
      <c r="L233" s="132">
        <f t="shared" ref="L233:L264" si="20">H233*J233+K233</f>
        <v>0</v>
      </c>
      <c r="M233" s="135"/>
      <c r="N233" s="136" t="str">
        <f t="shared" ref="N233:N264" si="21">IFERROR(L233/M233,"")</f>
        <v/>
      </c>
      <c r="O233" s="126"/>
      <c r="P233" s="126"/>
      <c r="Q233" s="126"/>
      <c r="R233" s="126"/>
      <c r="S233" s="140"/>
      <c r="T233" s="126"/>
      <c r="U233" s="126"/>
      <c r="V233" s="119" t="str">
        <f t="shared" ref="V233:V264" si="22">IFERROR((S233*U233/T233),"")</f>
        <v/>
      </c>
      <c r="W233" s="141"/>
    </row>
    <row r="234" ht="28.5" customHeight="1" spans="1:23">
      <c r="A234" s="38">
        <v>229</v>
      </c>
      <c r="B234" s="126"/>
      <c r="C234" s="126"/>
      <c r="D234" s="128"/>
      <c r="E234" s="128"/>
      <c r="F234" s="128"/>
      <c r="G234" s="128"/>
      <c r="H234" s="128"/>
      <c r="I234" s="128"/>
      <c r="J234" s="128"/>
      <c r="K234" s="128"/>
      <c r="L234" s="132">
        <f t="shared" si="20"/>
        <v>0</v>
      </c>
      <c r="M234" s="135"/>
      <c r="N234" s="136" t="str">
        <f t="shared" si="21"/>
        <v/>
      </c>
      <c r="O234" s="126"/>
      <c r="P234" s="126"/>
      <c r="Q234" s="126"/>
      <c r="R234" s="126"/>
      <c r="S234" s="140"/>
      <c r="T234" s="126"/>
      <c r="U234" s="126"/>
      <c r="V234" s="119" t="str">
        <f t="shared" si="22"/>
        <v/>
      </c>
      <c r="W234" s="141"/>
    </row>
    <row r="235" ht="28.5" customHeight="1" spans="1:23">
      <c r="A235" s="38">
        <v>230</v>
      </c>
      <c r="B235" s="126"/>
      <c r="C235" s="126"/>
      <c r="D235" s="128"/>
      <c r="E235" s="128"/>
      <c r="F235" s="128"/>
      <c r="G235" s="128"/>
      <c r="H235" s="128"/>
      <c r="I235" s="128"/>
      <c r="J235" s="128"/>
      <c r="K235" s="128"/>
      <c r="L235" s="132">
        <f t="shared" si="20"/>
        <v>0</v>
      </c>
      <c r="M235" s="135"/>
      <c r="N235" s="136" t="str">
        <f t="shared" si="21"/>
        <v/>
      </c>
      <c r="O235" s="126"/>
      <c r="P235" s="126"/>
      <c r="Q235" s="126"/>
      <c r="R235" s="126"/>
      <c r="S235" s="140"/>
      <c r="T235" s="126"/>
      <c r="U235" s="126"/>
      <c r="V235" s="119" t="str">
        <f t="shared" si="22"/>
        <v/>
      </c>
      <c r="W235" s="141"/>
    </row>
    <row r="236" ht="28.5" customHeight="1" spans="1:23">
      <c r="A236" s="38">
        <v>231</v>
      </c>
      <c r="B236" s="126"/>
      <c r="C236" s="126"/>
      <c r="D236" s="128"/>
      <c r="E236" s="128"/>
      <c r="F236" s="128"/>
      <c r="G236" s="128"/>
      <c r="H236" s="128"/>
      <c r="I236" s="128"/>
      <c r="J236" s="128"/>
      <c r="K236" s="128"/>
      <c r="L236" s="132">
        <f t="shared" si="20"/>
        <v>0</v>
      </c>
      <c r="M236" s="135"/>
      <c r="N236" s="136" t="str">
        <f t="shared" si="21"/>
        <v/>
      </c>
      <c r="O236" s="126"/>
      <c r="P236" s="126"/>
      <c r="Q236" s="126"/>
      <c r="R236" s="126"/>
      <c r="S236" s="140"/>
      <c r="T236" s="126"/>
      <c r="U236" s="126"/>
      <c r="V236" s="119" t="str">
        <f t="shared" si="22"/>
        <v/>
      </c>
      <c r="W236" s="141"/>
    </row>
    <row r="237" ht="28.5" customHeight="1" spans="1:23">
      <c r="A237" s="38">
        <v>232</v>
      </c>
      <c r="B237" s="126"/>
      <c r="C237" s="126"/>
      <c r="D237" s="128"/>
      <c r="E237" s="128"/>
      <c r="F237" s="128"/>
      <c r="G237" s="128"/>
      <c r="H237" s="128"/>
      <c r="I237" s="128"/>
      <c r="J237" s="128"/>
      <c r="K237" s="128"/>
      <c r="L237" s="132">
        <f t="shared" si="20"/>
        <v>0</v>
      </c>
      <c r="M237" s="135"/>
      <c r="N237" s="136" t="str">
        <f t="shared" si="21"/>
        <v/>
      </c>
      <c r="O237" s="126"/>
      <c r="P237" s="126"/>
      <c r="Q237" s="126"/>
      <c r="R237" s="126"/>
      <c r="S237" s="140"/>
      <c r="T237" s="126"/>
      <c r="U237" s="126"/>
      <c r="V237" s="119" t="str">
        <f t="shared" si="22"/>
        <v/>
      </c>
      <c r="W237" s="141"/>
    </row>
    <row r="238" ht="28.5" customHeight="1" spans="1:23">
      <c r="A238" s="38">
        <v>233</v>
      </c>
      <c r="B238" s="126"/>
      <c r="C238" s="126"/>
      <c r="D238" s="128"/>
      <c r="E238" s="128"/>
      <c r="F238" s="128"/>
      <c r="G238" s="128"/>
      <c r="H238" s="128"/>
      <c r="I238" s="128"/>
      <c r="J238" s="128"/>
      <c r="K238" s="128"/>
      <c r="L238" s="132">
        <f t="shared" si="20"/>
        <v>0</v>
      </c>
      <c r="M238" s="135"/>
      <c r="N238" s="136" t="str">
        <f t="shared" si="21"/>
        <v/>
      </c>
      <c r="O238" s="126"/>
      <c r="P238" s="126"/>
      <c r="Q238" s="126"/>
      <c r="R238" s="126"/>
      <c r="S238" s="140"/>
      <c r="T238" s="126"/>
      <c r="U238" s="126"/>
      <c r="V238" s="119" t="str">
        <f t="shared" si="22"/>
        <v/>
      </c>
      <c r="W238" s="141"/>
    </row>
    <row r="239" ht="28.5" customHeight="1" spans="1:23">
      <c r="A239" s="38">
        <v>234</v>
      </c>
      <c r="B239" s="126"/>
      <c r="C239" s="126"/>
      <c r="D239" s="128"/>
      <c r="E239" s="128"/>
      <c r="F239" s="128"/>
      <c r="G239" s="128"/>
      <c r="H239" s="128"/>
      <c r="I239" s="128"/>
      <c r="J239" s="128"/>
      <c r="K239" s="128"/>
      <c r="L239" s="132">
        <f t="shared" si="20"/>
        <v>0</v>
      </c>
      <c r="M239" s="135"/>
      <c r="N239" s="136" t="str">
        <f t="shared" si="21"/>
        <v/>
      </c>
      <c r="O239" s="126"/>
      <c r="P239" s="126"/>
      <c r="Q239" s="126"/>
      <c r="R239" s="126"/>
      <c r="S239" s="140"/>
      <c r="T239" s="126"/>
      <c r="U239" s="126"/>
      <c r="V239" s="119" t="str">
        <f t="shared" si="22"/>
        <v/>
      </c>
      <c r="W239" s="141"/>
    </row>
    <row r="240" ht="28.5" customHeight="1" spans="1:23">
      <c r="A240" s="38">
        <v>235</v>
      </c>
      <c r="B240" s="126"/>
      <c r="C240" s="126"/>
      <c r="D240" s="128"/>
      <c r="E240" s="128"/>
      <c r="F240" s="128"/>
      <c r="G240" s="128"/>
      <c r="H240" s="128"/>
      <c r="I240" s="128"/>
      <c r="J240" s="128"/>
      <c r="K240" s="128"/>
      <c r="L240" s="132">
        <f t="shared" si="20"/>
        <v>0</v>
      </c>
      <c r="M240" s="135"/>
      <c r="N240" s="136" t="str">
        <f t="shared" si="21"/>
        <v/>
      </c>
      <c r="O240" s="126"/>
      <c r="P240" s="126"/>
      <c r="Q240" s="126"/>
      <c r="R240" s="126"/>
      <c r="S240" s="140"/>
      <c r="T240" s="126"/>
      <c r="U240" s="126"/>
      <c r="V240" s="119" t="str">
        <f t="shared" si="22"/>
        <v/>
      </c>
      <c r="W240" s="141"/>
    </row>
    <row r="241" ht="28.5" customHeight="1" spans="1:23">
      <c r="A241" s="38">
        <v>236</v>
      </c>
      <c r="B241" s="126"/>
      <c r="C241" s="126"/>
      <c r="D241" s="128"/>
      <c r="E241" s="128"/>
      <c r="F241" s="128"/>
      <c r="G241" s="128"/>
      <c r="H241" s="128"/>
      <c r="I241" s="128"/>
      <c r="J241" s="128"/>
      <c r="K241" s="128"/>
      <c r="L241" s="132">
        <f t="shared" si="20"/>
        <v>0</v>
      </c>
      <c r="M241" s="135"/>
      <c r="N241" s="136" t="str">
        <f t="shared" si="21"/>
        <v/>
      </c>
      <c r="O241" s="126"/>
      <c r="P241" s="126"/>
      <c r="Q241" s="126"/>
      <c r="R241" s="126"/>
      <c r="S241" s="140"/>
      <c r="T241" s="126"/>
      <c r="U241" s="126"/>
      <c r="V241" s="119" t="str">
        <f t="shared" si="22"/>
        <v/>
      </c>
      <c r="W241" s="141"/>
    </row>
    <row r="242" ht="28.5" customHeight="1" spans="1:23">
      <c r="A242" s="38">
        <v>237</v>
      </c>
      <c r="B242" s="126"/>
      <c r="C242" s="126"/>
      <c r="D242" s="128"/>
      <c r="E242" s="128"/>
      <c r="F242" s="128"/>
      <c r="G242" s="128"/>
      <c r="H242" s="128"/>
      <c r="I242" s="128"/>
      <c r="J242" s="128"/>
      <c r="K242" s="128"/>
      <c r="L242" s="132">
        <f t="shared" si="20"/>
        <v>0</v>
      </c>
      <c r="M242" s="135"/>
      <c r="N242" s="136" t="str">
        <f t="shared" si="21"/>
        <v/>
      </c>
      <c r="O242" s="126"/>
      <c r="P242" s="126"/>
      <c r="Q242" s="126"/>
      <c r="R242" s="126"/>
      <c r="S242" s="140"/>
      <c r="T242" s="126"/>
      <c r="U242" s="126"/>
      <c r="V242" s="119" t="str">
        <f t="shared" si="22"/>
        <v/>
      </c>
      <c r="W242" s="141"/>
    </row>
    <row r="243" ht="28.5" customHeight="1" spans="1:23">
      <c r="A243" s="38">
        <v>238</v>
      </c>
      <c r="B243" s="126"/>
      <c r="C243" s="126"/>
      <c r="D243" s="128"/>
      <c r="E243" s="128"/>
      <c r="F243" s="128"/>
      <c r="G243" s="128"/>
      <c r="H243" s="128"/>
      <c r="I243" s="128"/>
      <c r="J243" s="128"/>
      <c r="K243" s="128"/>
      <c r="L243" s="132">
        <f t="shared" si="20"/>
        <v>0</v>
      </c>
      <c r="M243" s="135"/>
      <c r="N243" s="136" t="str">
        <f t="shared" si="21"/>
        <v/>
      </c>
      <c r="O243" s="126"/>
      <c r="P243" s="126"/>
      <c r="Q243" s="126"/>
      <c r="R243" s="126"/>
      <c r="S243" s="140"/>
      <c r="T243" s="126"/>
      <c r="U243" s="126"/>
      <c r="V243" s="119" t="str">
        <f t="shared" si="22"/>
        <v/>
      </c>
      <c r="W243" s="141"/>
    </row>
    <row r="244" ht="28.5" customHeight="1" spans="1:23">
      <c r="A244" s="38">
        <v>239</v>
      </c>
      <c r="B244" s="126"/>
      <c r="C244" s="126"/>
      <c r="D244" s="128"/>
      <c r="E244" s="128"/>
      <c r="F244" s="128"/>
      <c r="G244" s="128"/>
      <c r="H244" s="128"/>
      <c r="I244" s="128"/>
      <c r="J244" s="128"/>
      <c r="K244" s="128"/>
      <c r="L244" s="132">
        <f t="shared" si="20"/>
        <v>0</v>
      </c>
      <c r="M244" s="135"/>
      <c r="N244" s="136" t="str">
        <f t="shared" si="21"/>
        <v/>
      </c>
      <c r="O244" s="126"/>
      <c r="P244" s="126"/>
      <c r="Q244" s="126"/>
      <c r="R244" s="126"/>
      <c r="S244" s="140"/>
      <c r="T244" s="126"/>
      <c r="U244" s="126"/>
      <c r="V244" s="119" t="str">
        <f t="shared" si="22"/>
        <v/>
      </c>
      <c r="W244" s="141"/>
    </row>
    <row r="245" ht="28.5" customHeight="1" spans="1:23">
      <c r="A245" s="38">
        <v>240</v>
      </c>
      <c r="B245" s="126"/>
      <c r="C245" s="126"/>
      <c r="D245" s="128"/>
      <c r="E245" s="128"/>
      <c r="F245" s="128"/>
      <c r="G245" s="128"/>
      <c r="H245" s="128"/>
      <c r="I245" s="128"/>
      <c r="J245" s="128"/>
      <c r="K245" s="128"/>
      <c r="L245" s="132">
        <f t="shared" si="20"/>
        <v>0</v>
      </c>
      <c r="M245" s="135"/>
      <c r="N245" s="136" t="str">
        <f t="shared" si="21"/>
        <v/>
      </c>
      <c r="O245" s="126"/>
      <c r="P245" s="126"/>
      <c r="Q245" s="126"/>
      <c r="R245" s="126"/>
      <c r="S245" s="140"/>
      <c r="T245" s="126"/>
      <c r="U245" s="126"/>
      <c r="V245" s="119" t="str">
        <f t="shared" si="22"/>
        <v/>
      </c>
      <c r="W245" s="141"/>
    </row>
    <row r="246" ht="28.5" customHeight="1" spans="1:23">
      <c r="A246" s="38">
        <v>241</v>
      </c>
      <c r="B246" s="126"/>
      <c r="C246" s="126"/>
      <c r="D246" s="128"/>
      <c r="E246" s="128"/>
      <c r="F246" s="128"/>
      <c r="G246" s="128"/>
      <c r="H246" s="128"/>
      <c r="I246" s="128"/>
      <c r="J246" s="128"/>
      <c r="K246" s="128"/>
      <c r="L246" s="132">
        <f t="shared" si="20"/>
        <v>0</v>
      </c>
      <c r="M246" s="135"/>
      <c r="N246" s="136" t="str">
        <f t="shared" si="21"/>
        <v/>
      </c>
      <c r="O246" s="126"/>
      <c r="P246" s="126"/>
      <c r="Q246" s="126"/>
      <c r="R246" s="126"/>
      <c r="S246" s="140"/>
      <c r="T246" s="126"/>
      <c r="U246" s="126"/>
      <c r="V246" s="119" t="str">
        <f t="shared" si="22"/>
        <v/>
      </c>
      <c r="W246" s="141"/>
    </row>
    <row r="247" ht="28.5" customHeight="1" spans="1:23">
      <c r="A247" s="38">
        <v>242</v>
      </c>
      <c r="B247" s="126"/>
      <c r="C247" s="126"/>
      <c r="D247" s="128"/>
      <c r="E247" s="128"/>
      <c r="F247" s="128"/>
      <c r="G247" s="128"/>
      <c r="H247" s="128"/>
      <c r="I247" s="128"/>
      <c r="J247" s="128"/>
      <c r="K247" s="128"/>
      <c r="L247" s="132">
        <f t="shared" si="20"/>
        <v>0</v>
      </c>
      <c r="M247" s="135"/>
      <c r="N247" s="136" t="str">
        <f t="shared" si="21"/>
        <v/>
      </c>
      <c r="O247" s="126"/>
      <c r="P247" s="126"/>
      <c r="Q247" s="126"/>
      <c r="R247" s="126"/>
      <c r="S247" s="140"/>
      <c r="T247" s="126"/>
      <c r="U247" s="126"/>
      <c r="V247" s="119" t="str">
        <f t="shared" si="22"/>
        <v/>
      </c>
      <c r="W247" s="141"/>
    </row>
    <row r="248" ht="28.5" customHeight="1" spans="1:23">
      <c r="A248" s="38">
        <v>243</v>
      </c>
      <c r="B248" s="126"/>
      <c r="C248" s="126"/>
      <c r="D248" s="128"/>
      <c r="E248" s="128"/>
      <c r="F248" s="128"/>
      <c r="G248" s="128"/>
      <c r="H248" s="128"/>
      <c r="I248" s="128"/>
      <c r="J248" s="128"/>
      <c r="K248" s="128"/>
      <c r="L248" s="132">
        <f t="shared" si="20"/>
        <v>0</v>
      </c>
      <c r="M248" s="135"/>
      <c r="N248" s="136" t="str">
        <f t="shared" si="21"/>
        <v/>
      </c>
      <c r="O248" s="126"/>
      <c r="P248" s="126"/>
      <c r="Q248" s="126"/>
      <c r="R248" s="126"/>
      <c r="S248" s="140"/>
      <c r="T248" s="126"/>
      <c r="U248" s="126"/>
      <c r="V248" s="119" t="str">
        <f t="shared" si="22"/>
        <v/>
      </c>
      <c r="W248" s="141"/>
    </row>
    <row r="249" ht="28.5" customHeight="1" spans="1:23">
      <c r="A249" s="38">
        <v>244</v>
      </c>
      <c r="B249" s="126"/>
      <c r="C249" s="126"/>
      <c r="D249" s="128"/>
      <c r="E249" s="128"/>
      <c r="F249" s="128"/>
      <c r="G249" s="128"/>
      <c r="H249" s="128"/>
      <c r="I249" s="128"/>
      <c r="J249" s="128"/>
      <c r="K249" s="128"/>
      <c r="L249" s="132">
        <f t="shared" si="20"/>
        <v>0</v>
      </c>
      <c r="M249" s="135"/>
      <c r="N249" s="136" t="str">
        <f t="shared" si="21"/>
        <v/>
      </c>
      <c r="O249" s="126"/>
      <c r="P249" s="126"/>
      <c r="Q249" s="126"/>
      <c r="R249" s="126"/>
      <c r="S249" s="140"/>
      <c r="T249" s="126"/>
      <c r="U249" s="126"/>
      <c r="V249" s="119" t="str">
        <f t="shared" si="22"/>
        <v/>
      </c>
      <c r="W249" s="141"/>
    </row>
    <row r="250" ht="28.5" customHeight="1" spans="1:23">
      <c r="A250" s="38">
        <v>245</v>
      </c>
      <c r="B250" s="126"/>
      <c r="C250" s="126"/>
      <c r="D250" s="128"/>
      <c r="E250" s="128"/>
      <c r="F250" s="128"/>
      <c r="G250" s="128"/>
      <c r="H250" s="128"/>
      <c r="I250" s="128"/>
      <c r="J250" s="128"/>
      <c r="K250" s="128"/>
      <c r="L250" s="132">
        <f t="shared" si="20"/>
        <v>0</v>
      </c>
      <c r="M250" s="135"/>
      <c r="N250" s="136" t="str">
        <f t="shared" si="21"/>
        <v/>
      </c>
      <c r="O250" s="126"/>
      <c r="P250" s="126"/>
      <c r="Q250" s="126"/>
      <c r="R250" s="126"/>
      <c r="S250" s="140"/>
      <c r="T250" s="126"/>
      <c r="U250" s="126"/>
      <c r="V250" s="119" t="str">
        <f t="shared" si="22"/>
        <v/>
      </c>
      <c r="W250" s="141"/>
    </row>
    <row r="251" ht="28.5" customHeight="1" spans="1:23">
      <c r="A251" s="38">
        <v>246</v>
      </c>
      <c r="B251" s="126"/>
      <c r="C251" s="126"/>
      <c r="D251" s="128"/>
      <c r="E251" s="128"/>
      <c r="F251" s="128"/>
      <c r="G251" s="128"/>
      <c r="H251" s="128"/>
      <c r="I251" s="128"/>
      <c r="J251" s="128"/>
      <c r="K251" s="128"/>
      <c r="L251" s="132">
        <f t="shared" si="20"/>
        <v>0</v>
      </c>
      <c r="M251" s="135"/>
      <c r="N251" s="136" t="str">
        <f t="shared" si="21"/>
        <v/>
      </c>
      <c r="O251" s="126"/>
      <c r="P251" s="126"/>
      <c r="Q251" s="126"/>
      <c r="R251" s="126"/>
      <c r="S251" s="140"/>
      <c r="T251" s="126"/>
      <c r="U251" s="126"/>
      <c r="V251" s="119" t="str">
        <f t="shared" si="22"/>
        <v/>
      </c>
      <c r="W251" s="141"/>
    </row>
    <row r="252" ht="28.5" customHeight="1" spans="1:23">
      <c r="A252" s="38">
        <v>247</v>
      </c>
      <c r="B252" s="126"/>
      <c r="C252" s="126"/>
      <c r="D252" s="128"/>
      <c r="E252" s="128"/>
      <c r="F252" s="128"/>
      <c r="G252" s="128"/>
      <c r="H252" s="128"/>
      <c r="I252" s="128"/>
      <c r="J252" s="128"/>
      <c r="K252" s="128"/>
      <c r="L252" s="132">
        <f t="shared" si="20"/>
        <v>0</v>
      </c>
      <c r="M252" s="135"/>
      <c r="N252" s="136" t="str">
        <f t="shared" si="21"/>
        <v/>
      </c>
      <c r="O252" s="126"/>
      <c r="P252" s="126"/>
      <c r="Q252" s="126"/>
      <c r="R252" s="126"/>
      <c r="S252" s="140"/>
      <c r="T252" s="126"/>
      <c r="U252" s="126"/>
      <c r="V252" s="119" t="str">
        <f t="shared" si="22"/>
        <v/>
      </c>
      <c r="W252" s="141"/>
    </row>
    <row r="253" ht="28.5" customHeight="1" spans="1:23">
      <c r="A253" s="38">
        <v>248</v>
      </c>
      <c r="B253" s="126"/>
      <c r="C253" s="126"/>
      <c r="D253" s="128"/>
      <c r="E253" s="128"/>
      <c r="F253" s="128"/>
      <c r="G253" s="128"/>
      <c r="H253" s="128"/>
      <c r="I253" s="128"/>
      <c r="J253" s="128"/>
      <c r="K253" s="128"/>
      <c r="L253" s="132">
        <f t="shared" si="20"/>
        <v>0</v>
      </c>
      <c r="M253" s="135"/>
      <c r="N253" s="136" t="str">
        <f t="shared" si="21"/>
        <v/>
      </c>
      <c r="O253" s="126"/>
      <c r="P253" s="126"/>
      <c r="Q253" s="126"/>
      <c r="R253" s="126"/>
      <c r="S253" s="140"/>
      <c r="T253" s="126"/>
      <c r="U253" s="126"/>
      <c r="V253" s="119" t="str">
        <f t="shared" si="22"/>
        <v/>
      </c>
      <c r="W253" s="141"/>
    </row>
    <row r="254" ht="28.5" customHeight="1" spans="1:23">
      <c r="A254" s="38">
        <v>249</v>
      </c>
      <c r="B254" s="126"/>
      <c r="C254" s="126"/>
      <c r="D254" s="128"/>
      <c r="E254" s="128"/>
      <c r="F254" s="128"/>
      <c r="G254" s="128"/>
      <c r="H254" s="128"/>
      <c r="I254" s="128"/>
      <c r="J254" s="128"/>
      <c r="K254" s="128"/>
      <c r="L254" s="132">
        <f t="shared" si="20"/>
        <v>0</v>
      </c>
      <c r="M254" s="135"/>
      <c r="N254" s="136" t="str">
        <f t="shared" si="21"/>
        <v/>
      </c>
      <c r="O254" s="126"/>
      <c r="P254" s="126"/>
      <c r="Q254" s="126"/>
      <c r="R254" s="126"/>
      <c r="S254" s="140"/>
      <c r="T254" s="126"/>
      <c r="U254" s="126"/>
      <c r="V254" s="119" t="str">
        <f t="shared" si="22"/>
        <v/>
      </c>
      <c r="W254" s="141"/>
    </row>
    <row r="255" ht="28.5" customHeight="1" spans="1:23">
      <c r="A255" s="38">
        <v>250</v>
      </c>
      <c r="B255" s="126"/>
      <c r="C255" s="126"/>
      <c r="D255" s="128"/>
      <c r="E255" s="128"/>
      <c r="F255" s="128"/>
      <c r="G255" s="128"/>
      <c r="H255" s="128"/>
      <c r="I255" s="128"/>
      <c r="J255" s="128"/>
      <c r="K255" s="128"/>
      <c r="L255" s="132">
        <f t="shared" si="20"/>
        <v>0</v>
      </c>
      <c r="M255" s="135"/>
      <c r="N255" s="136" t="str">
        <f t="shared" si="21"/>
        <v/>
      </c>
      <c r="O255" s="126"/>
      <c r="P255" s="126"/>
      <c r="Q255" s="126"/>
      <c r="R255" s="126"/>
      <c r="S255" s="140"/>
      <c r="T255" s="126"/>
      <c r="U255" s="126"/>
      <c r="V255" s="119" t="str">
        <f t="shared" si="22"/>
        <v/>
      </c>
      <c r="W255" s="141"/>
    </row>
    <row r="256" ht="28.5" customHeight="1" spans="1:23">
      <c r="A256" s="38">
        <v>251</v>
      </c>
      <c r="B256" s="126"/>
      <c r="C256" s="126"/>
      <c r="D256" s="128"/>
      <c r="E256" s="128"/>
      <c r="F256" s="128"/>
      <c r="G256" s="128"/>
      <c r="H256" s="128"/>
      <c r="I256" s="128"/>
      <c r="J256" s="128"/>
      <c r="K256" s="128"/>
      <c r="L256" s="132">
        <f t="shared" si="20"/>
        <v>0</v>
      </c>
      <c r="M256" s="135"/>
      <c r="N256" s="136" t="str">
        <f t="shared" si="21"/>
        <v/>
      </c>
      <c r="O256" s="126"/>
      <c r="P256" s="126"/>
      <c r="Q256" s="126"/>
      <c r="R256" s="126"/>
      <c r="S256" s="140"/>
      <c r="T256" s="126"/>
      <c r="U256" s="126"/>
      <c r="V256" s="119" t="str">
        <f t="shared" si="22"/>
        <v/>
      </c>
      <c r="W256" s="141"/>
    </row>
    <row r="257" ht="28.5" customHeight="1" spans="1:23">
      <c r="A257" s="38">
        <v>252</v>
      </c>
      <c r="B257" s="126"/>
      <c r="C257" s="126"/>
      <c r="D257" s="128"/>
      <c r="E257" s="128"/>
      <c r="F257" s="128"/>
      <c r="G257" s="128"/>
      <c r="H257" s="128"/>
      <c r="I257" s="128"/>
      <c r="J257" s="128"/>
      <c r="K257" s="128"/>
      <c r="L257" s="132">
        <f t="shared" si="20"/>
        <v>0</v>
      </c>
      <c r="M257" s="135"/>
      <c r="N257" s="136" t="str">
        <f t="shared" si="21"/>
        <v/>
      </c>
      <c r="O257" s="126"/>
      <c r="P257" s="126"/>
      <c r="Q257" s="126"/>
      <c r="R257" s="126"/>
      <c r="S257" s="140"/>
      <c r="T257" s="126"/>
      <c r="U257" s="126"/>
      <c r="V257" s="119" t="str">
        <f t="shared" si="22"/>
        <v/>
      </c>
      <c r="W257" s="141"/>
    </row>
    <row r="258" ht="28.5" customHeight="1" spans="1:23">
      <c r="A258" s="38">
        <v>253</v>
      </c>
      <c r="B258" s="126"/>
      <c r="C258" s="126"/>
      <c r="D258" s="128"/>
      <c r="E258" s="128"/>
      <c r="F258" s="128"/>
      <c r="G258" s="128"/>
      <c r="H258" s="128"/>
      <c r="I258" s="128"/>
      <c r="J258" s="128"/>
      <c r="K258" s="128"/>
      <c r="L258" s="132">
        <f t="shared" si="20"/>
        <v>0</v>
      </c>
      <c r="M258" s="135"/>
      <c r="N258" s="136" t="str">
        <f t="shared" si="21"/>
        <v/>
      </c>
      <c r="O258" s="126"/>
      <c r="P258" s="126"/>
      <c r="Q258" s="126"/>
      <c r="R258" s="126"/>
      <c r="S258" s="140"/>
      <c r="T258" s="126"/>
      <c r="U258" s="126"/>
      <c r="V258" s="119" t="str">
        <f t="shared" si="22"/>
        <v/>
      </c>
      <c r="W258" s="141"/>
    </row>
    <row r="259" ht="28.5" customHeight="1" spans="1:23">
      <c r="A259" s="38">
        <v>254</v>
      </c>
      <c r="B259" s="126"/>
      <c r="C259" s="126"/>
      <c r="D259" s="128"/>
      <c r="E259" s="128"/>
      <c r="F259" s="128"/>
      <c r="G259" s="128"/>
      <c r="H259" s="128"/>
      <c r="I259" s="128"/>
      <c r="J259" s="128"/>
      <c r="K259" s="128"/>
      <c r="L259" s="132">
        <f t="shared" si="20"/>
        <v>0</v>
      </c>
      <c r="M259" s="135"/>
      <c r="N259" s="136" t="str">
        <f t="shared" si="21"/>
        <v/>
      </c>
      <c r="O259" s="126"/>
      <c r="P259" s="126"/>
      <c r="Q259" s="126"/>
      <c r="R259" s="126"/>
      <c r="S259" s="140"/>
      <c r="T259" s="126"/>
      <c r="U259" s="126"/>
      <c r="V259" s="119" t="str">
        <f t="shared" si="22"/>
        <v/>
      </c>
      <c r="W259" s="141"/>
    </row>
    <row r="260" ht="28.5" customHeight="1" spans="1:23">
      <c r="A260" s="38">
        <v>255</v>
      </c>
      <c r="B260" s="126"/>
      <c r="C260" s="126"/>
      <c r="D260" s="128"/>
      <c r="E260" s="128"/>
      <c r="F260" s="128"/>
      <c r="G260" s="128"/>
      <c r="H260" s="128"/>
      <c r="I260" s="128"/>
      <c r="J260" s="128"/>
      <c r="K260" s="128"/>
      <c r="L260" s="132">
        <f t="shared" si="20"/>
        <v>0</v>
      </c>
      <c r="M260" s="135"/>
      <c r="N260" s="136" t="str">
        <f t="shared" si="21"/>
        <v/>
      </c>
      <c r="O260" s="126"/>
      <c r="P260" s="126"/>
      <c r="Q260" s="126"/>
      <c r="R260" s="126"/>
      <c r="S260" s="140"/>
      <c r="T260" s="126"/>
      <c r="U260" s="126"/>
      <c r="V260" s="119" t="str">
        <f t="shared" si="22"/>
        <v/>
      </c>
      <c r="W260" s="141"/>
    </row>
    <row r="261" ht="28.5" customHeight="1" spans="1:23">
      <c r="A261" s="38">
        <v>256</v>
      </c>
      <c r="B261" s="126"/>
      <c r="C261" s="126"/>
      <c r="D261" s="128"/>
      <c r="E261" s="128"/>
      <c r="F261" s="128"/>
      <c r="G261" s="128"/>
      <c r="H261" s="128"/>
      <c r="I261" s="128"/>
      <c r="J261" s="128"/>
      <c r="K261" s="128"/>
      <c r="L261" s="132">
        <f t="shared" si="20"/>
        <v>0</v>
      </c>
      <c r="M261" s="135"/>
      <c r="N261" s="136" t="str">
        <f t="shared" si="21"/>
        <v/>
      </c>
      <c r="O261" s="126"/>
      <c r="P261" s="126"/>
      <c r="Q261" s="126"/>
      <c r="R261" s="126"/>
      <c r="S261" s="140"/>
      <c r="T261" s="126"/>
      <c r="U261" s="126"/>
      <c r="V261" s="119" t="str">
        <f t="shared" si="22"/>
        <v/>
      </c>
      <c r="W261" s="141"/>
    </row>
    <row r="262" ht="28.5" customHeight="1" spans="1:23">
      <c r="A262" s="38">
        <v>257</v>
      </c>
      <c r="B262" s="126"/>
      <c r="C262" s="126"/>
      <c r="D262" s="128"/>
      <c r="E262" s="128"/>
      <c r="F262" s="128"/>
      <c r="G262" s="128"/>
      <c r="H262" s="128"/>
      <c r="I262" s="128"/>
      <c r="J262" s="128"/>
      <c r="K262" s="128"/>
      <c r="L262" s="132">
        <f t="shared" si="20"/>
        <v>0</v>
      </c>
      <c r="M262" s="135"/>
      <c r="N262" s="136" t="str">
        <f t="shared" si="21"/>
        <v/>
      </c>
      <c r="O262" s="126"/>
      <c r="P262" s="126"/>
      <c r="Q262" s="126"/>
      <c r="R262" s="126"/>
      <c r="S262" s="140"/>
      <c r="T262" s="126"/>
      <c r="U262" s="126"/>
      <c r="V262" s="119" t="str">
        <f t="shared" si="22"/>
        <v/>
      </c>
      <c r="W262" s="141"/>
    </row>
    <row r="263" ht="28.5" customHeight="1" spans="1:23">
      <c r="A263" s="38">
        <v>258</v>
      </c>
      <c r="B263" s="126"/>
      <c r="C263" s="126"/>
      <c r="D263" s="128"/>
      <c r="E263" s="128"/>
      <c r="F263" s="128"/>
      <c r="G263" s="128"/>
      <c r="H263" s="128"/>
      <c r="I263" s="128"/>
      <c r="J263" s="128"/>
      <c r="K263" s="128"/>
      <c r="L263" s="132">
        <f t="shared" si="20"/>
        <v>0</v>
      </c>
      <c r="M263" s="135"/>
      <c r="N263" s="136" t="str">
        <f t="shared" si="21"/>
        <v/>
      </c>
      <c r="O263" s="126"/>
      <c r="P263" s="126"/>
      <c r="Q263" s="126"/>
      <c r="R263" s="126"/>
      <c r="S263" s="140"/>
      <c r="T263" s="126"/>
      <c r="U263" s="126"/>
      <c r="V263" s="119" t="str">
        <f t="shared" si="22"/>
        <v/>
      </c>
      <c r="W263" s="141"/>
    </row>
    <row r="264" ht="28.5" customHeight="1" spans="1:23">
      <c r="A264" s="38">
        <v>259</v>
      </c>
      <c r="B264" s="126"/>
      <c r="C264" s="126"/>
      <c r="D264" s="128"/>
      <c r="E264" s="128"/>
      <c r="F264" s="128"/>
      <c r="G264" s="128"/>
      <c r="H264" s="128"/>
      <c r="I264" s="128"/>
      <c r="J264" s="128"/>
      <c r="K264" s="128"/>
      <c r="L264" s="132">
        <f t="shared" si="20"/>
        <v>0</v>
      </c>
      <c r="M264" s="135"/>
      <c r="N264" s="136" t="str">
        <f t="shared" si="21"/>
        <v/>
      </c>
      <c r="O264" s="126"/>
      <c r="P264" s="126"/>
      <c r="Q264" s="126"/>
      <c r="R264" s="126"/>
      <c r="S264" s="140"/>
      <c r="T264" s="126"/>
      <c r="U264" s="126"/>
      <c r="V264" s="119" t="str">
        <f t="shared" si="22"/>
        <v/>
      </c>
      <c r="W264" s="141"/>
    </row>
    <row r="265" ht="28.5" customHeight="1" spans="1:23">
      <c r="A265" s="38">
        <v>260</v>
      </c>
      <c r="B265" s="126"/>
      <c r="C265" s="126"/>
      <c r="D265" s="128"/>
      <c r="E265" s="128"/>
      <c r="F265" s="128"/>
      <c r="G265" s="128"/>
      <c r="H265" s="128"/>
      <c r="I265" s="128"/>
      <c r="J265" s="128"/>
      <c r="K265" s="128"/>
      <c r="L265" s="132">
        <f t="shared" ref="L265:L296" si="23">H265*J265+K265</f>
        <v>0</v>
      </c>
      <c r="M265" s="135"/>
      <c r="N265" s="136" t="str">
        <f t="shared" ref="N265:N296" si="24">IFERROR(L265/M265,"")</f>
        <v/>
      </c>
      <c r="O265" s="126"/>
      <c r="P265" s="126"/>
      <c r="Q265" s="126"/>
      <c r="R265" s="126"/>
      <c r="S265" s="140"/>
      <c r="T265" s="126"/>
      <c r="U265" s="126"/>
      <c r="V265" s="119" t="str">
        <f t="shared" ref="V265:V296" si="25">IFERROR((S265*U265/T265),"")</f>
        <v/>
      </c>
      <c r="W265" s="141"/>
    </row>
    <row r="266" ht="28.5" customHeight="1" spans="1:23">
      <c r="A266" s="38">
        <v>261</v>
      </c>
      <c r="B266" s="126"/>
      <c r="C266" s="126"/>
      <c r="D266" s="128"/>
      <c r="E266" s="128"/>
      <c r="F266" s="128"/>
      <c r="G266" s="128"/>
      <c r="H266" s="128"/>
      <c r="I266" s="128"/>
      <c r="J266" s="128"/>
      <c r="K266" s="128"/>
      <c r="L266" s="132">
        <f t="shared" si="23"/>
        <v>0</v>
      </c>
      <c r="M266" s="135"/>
      <c r="N266" s="136" t="str">
        <f t="shared" si="24"/>
        <v/>
      </c>
      <c r="O266" s="126"/>
      <c r="P266" s="126"/>
      <c r="Q266" s="126"/>
      <c r="R266" s="126"/>
      <c r="S266" s="140"/>
      <c r="T266" s="126"/>
      <c r="U266" s="126"/>
      <c r="V266" s="119" t="str">
        <f t="shared" si="25"/>
        <v/>
      </c>
      <c r="W266" s="141"/>
    </row>
    <row r="267" ht="28.5" customHeight="1" spans="1:23">
      <c r="A267" s="38">
        <v>262</v>
      </c>
      <c r="B267" s="126"/>
      <c r="C267" s="126"/>
      <c r="D267" s="128"/>
      <c r="E267" s="128"/>
      <c r="F267" s="128"/>
      <c r="G267" s="128"/>
      <c r="H267" s="128"/>
      <c r="I267" s="128"/>
      <c r="J267" s="128"/>
      <c r="K267" s="128"/>
      <c r="L267" s="132">
        <f t="shared" si="23"/>
        <v>0</v>
      </c>
      <c r="M267" s="135"/>
      <c r="N267" s="136" t="str">
        <f t="shared" si="24"/>
        <v/>
      </c>
      <c r="O267" s="126"/>
      <c r="P267" s="126"/>
      <c r="Q267" s="126"/>
      <c r="R267" s="126"/>
      <c r="S267" s="140"/>
      <c r="T267" s="126"/>
      <c r="U267" s="126"/>
      <c r="V267" s="119" t="str">
        <f t="shared" si="25"/>
        <v/>
      </c>
      <c r="W267" s="141"/>
    </row>
    <row r="268" ht="28.5" customHeight="1" spans="1:23">
      <c r="A268" s="38">
        <v>263</v>
      </c>
      <c r="B268" s="126"/>
      <c r="C268" s="126"/>
      <c r="D268" s="128"/>
      <c r="E268" s="128"/>
      <c r="F268" s="128"/>
      <c r="G268" s="128"/>
      <c r="H268" s="128"/>
      <c r="I268" s="128"/>
      <c r="J268" s="128"/>
      <c r="K268" s="128"/>
      <c r="L268" s="132">
        <f t="shared" si="23"/>
        <v>0</v>
      </c>
      <c r="M268" s="135"/>
      <c r="N268" s="136" t="str">
        <f t="shared" si="24"/>
        <v/>
      </c>
      <c r="O268" s="126"/>
      <c r="P268" s="126"/>
      <c r="Q268" s="126"/>
      <c r="R268" s="126"/>
      <c r="S268" s="140"/>
      <c r="T268" s="126"/>
      <c r="U268" s="126"/>
      <c r="V268" s="119" t="str">
        <f t="shared" si="25"/>
        <v/>
      </c>
      <c r="W268" s="141"/>
    </row>
    <row r="269" ht="28.5" customHeight="1" spans="1:23">
      <c r="A269" s="38">
        <v>264</v>
      </c>
      <c r="B269" s="126"/>
      <c r="C269" s="126"/>
      <c r="D269" s="128"/>
      <c r="E269" s="128"/>
      <c r="F269" s="128"/>
      <c r="G269" s="128"/>
      <c r="H269" s="128"/>
      <c r="I269" s="128"/>
      <c r="J269" s="128"/>
      <c r="K269" s="128"/>
      <c r="L269" s="132">
        <f t="shared" si="23"/>
        <v>0</v>
      </c>
      <c r="M269" s="135"/>
      <c r="N269" s="136" t="str">
        <f t="shared" si="24"/>
        <v/>
      </c>
      <c r="O269" s="126"/>
      <c r="P269" s="126"/>
      <c r="Q269" s="126"/>
      <c r="R269" s="126"/>
      <c r="S269" s="140"/>
      <c r="T269" s="126"/>
      <c r="U269" s="126"/>
      <c r="V269" s="119" t="str">
        <f t="shared" si="25"/>
        <v/>
      </c>
      <c r="W269" s="141"/>
    </row>
    <row r="270" ht="28.5" customHeight="1" spans="1:23">
      <c r="A270" s="38">
        <v>265</v>
      </c>
      <c r="B270" s="126"/>
      <c r="C270" s="126"/>
      <c r="D270" s="128"/>
      <c r="E270" s="128"/>
      <c r="F270" s="128"/>
      <c r="G270" s="128"/>
      <c r="H270" s="128"/>
      <c r="I270" s="128"/>
      <c r="J270" s="128"/>
      <c r="K270" s="128"/>
      <c r="L270" s="132">
        <f t="shared" si="23"/>
        <v>0</v>
      </c>
      <c r="M270" s="135"/>
      <c r="N270" s="136" t="str">
        <f t="shared" si="24"/>
        <v/>
      </c>
      <c r="O270" s="126"/>
      <c r="P270" s="126"/>
      <c r="Q270" s="126"/>
      <c r="R270" s="126"/>
      <c r="S270" s="140"/>
      <c r="T270" s="126"/>
      <c r="U270" s="126"/>
      <c r="V270" s="119" t="str">
        <f t="shared" si="25"/>
        <v/>
      </c>
      <c r="W270" s="141"/>
    </row>
    <row r="271" ht="28.5" customHeight="1" spans="1:23">
      <c r="A271" s="38">
        <v>266</v>
      </c>
      <c r="B271" s="126"/>
      <c r="C271" s="126"/>
      <c r="D271" s="128"/>
      <c r="E271" s="128"/>
      <c r="F271" s="128"/>
      <c r="G271" s="128"/>
      <c r="H271" s="128"/>
      <c r="I271" s="128"/>
      <c r="J271" s="128"/>
      <c r="K271" s="128"/>
      <c r="L271" s="132">
        <f t="shared" si="23"/>
        <v>0</v>
      </c>
      <c r="M271" s="135"/>
      <c r="N271" s="136" t="str">
        <f t="shared" si="24"/>
        <v/>
      </c>
      <c r="O271" s="126"/>
      <c r="P271" s="126"/>
      <c r="Q271" s="126"/>
      <c r="R271" s="126"/>
      <c r="S271" s="140"/>
      <c r="T271" s="126"/>
      <c r="U271" s="126"/>
      <c r="V271" s="119" t="str">
        <f t="shared" si="25"/>
        <v/>
      </c>
      <c r="W271" s="141"/>
    </row>
    <row r="272" ht="28.5" customHeight="1" spans="1:23">
      <c r="A272" s="38">
        <v>267</v>
      </c>
      <c r="B272" s="126"/>
      <c r="C272" s="126"/>
      <c r="D272" s="128"/>
      <c r="E272" s="128"/>
      <c r="F272" s="128"/>
      <c r="G272" s="128"/>
      <c r="H272" s="128"/>
      <c r="I272" s="128"/>
      <c r="J272" s="128"/>
      <c r="K272" s="128"/>
      <c r="L272" s="132">
        <f t="shared" si="23"/>
        <v>0</v>
      </c>
      <c r="M272" s="135"/>
      <c r="N272" s="136" t="str">
        <f t="shared" si="24"/>
        <v/>
      </c>
      <c r="O272" s="126"/>
      <c r="P272" s="126"/>
      <c r="Q272" s="126"/>
      <c r="R272" s="126"/>
      <c r="S272" s="140"/>
      <c r="T272" s="126"/>
      <c r="U272" s="126"/>
      <c r="V272" s="119" t="str">
        <f t="shared" si="25"/>
        <v/>
      </c>
      <c r="W272" s="141"/>
    </row>
    <row r="273" ht="28.5" customHeight="1" spans="1:23">
      <c r="A273" s="38">
        <v>268</v>
      </c>
      <c r="B273" s="126"/>
      <c r="C273" s="126"/>
      <c r="D273" s="128"/>
      <c r="E273" s="128"/>
      <c r="F273" s="128"/>
      <c r="G273" s="128"/>
      <c r="H273" s="128"/>
      <c r="I273" s="128"/>
      <c r="J273" s="128"/>
      <c r="K273" s="128"/>
      <c r="L273" s="132">
        <f t="shared" si="23"/>
        <v>0</v>
      </c>
      <c r="M273" s="135"/>
      <c r="N273" s="136" t="str">
        <f t="shared" si="24"/>
        <v/>
      </c>
      <c r="O273" s="126"/>
      <c r="P273" s="126"/>
      <c r="Q273" s="126"/>
      <c r="R273" s="126"/>
      <c r="S273" s="140"/>
      <c r="T273" s="126"/>
      <c r="U273" s="126"/>
      <c r="V273" s="119" t="str">
        <f t="shared" si="25"/>
        <v/>
      </c>
      <c r="W273" s="141"/>
    </row>
    <row r="274" ht="28.5" customHeight="1" spans="1:23">
      <c r="A274" s="38">
        <v>269</v>
      </c>
      <c r="B274" s="126"/>
      <c r="C274" s="126"/>
      <c r="D274" s="128"/>
      <c r="E274" s="128"/>
      <c r="F274" s="128"/>
      <c r="G274" s="128"/>
      <c r="H274" s="128"/>
      <c r="I274" s="128"/>
      <c r="J274" s="128"/>
      <c r="K274" s="128"/>
      <c r="L274" s="132">
        <f t="shared" si="23"/>
        <v>0</v>
      </c>
      <c r="M274" s="135"/>
      <c r="N274" s="136" t="str">
        <f t="shared" si="24"/>
        <v/>
      </c>
      <c r="O274" s="126"/>
      <c r="P274" s="126"/>
      <c r="Q274" s="126"/>
      <c r="R274" s="126"/>
      <c r="S274" s="140"/>
      <c r="T274" s="126"/>
      <c r="U274" s="126"/>
      <c r="V274" s="119" t="str">
        <f t="shared" si="25"/>
        <v/>
      </c>
      <c r="W274" s="141"/>
    </row>
    <row r="275" ht="28.5" customHeight="1" spans="1:23">
      <c r="A275" s="38">
        <v>270</v>
      </c>
      <c r="B275" s="126"/>
      <c r="C275" s="126"/>
      <c r="D275" s="128"/>
      <c r="E275" s="128"/>
      <c r="F275" s="128"/>
      <c r="G275" s="128"/>
      <c r="H275" s="128"/>
      <c r="I275" s="128"/>
      <c r="J275" s="128"/>
      <c r="K275" s="128"/>
      <c r="L275" s="132">
        <f t="shared" si="23"/>
        <v>0</v>
      </c>
      <c r="M275" s="135"/>
      <c r="N275" s="136" t="str">
        <f t="shared" si="24"/>
        <v/>
      </c>
      <c r="O275" s="126"/>
      <c r="P275" s="126"/>
      <c r="Q275" s="126"/>
      <c r="R275" s="126"/>
      <c r="S275" s="140"/>
      <c r="T275" s="126"/>
      <c r="U275" s="126"/>
      <c r="V275" s="119" t="str">
        <f t="shared" si="25"/>
        <v/>
      </c>
      <c r="W275" s="141"/>
    </row>
    <row r="276" ht="28.5" customHeight="1" spans="1:23">
      <c r="A276" s="38">
        <v>271</v>
      </c>
      <c r="B276" s="126"/>
      <c r="C276" s="126"/>
      <c r="D276" s="128"/>
      <c r="E276" s="128"/>
      <c r="F276" s="128"/>
      <c r="G276" s="128"/>
      <c r="H276" s="128"/>
      <c r="I276" s="128"/>
      <c r="J276" s="128"/>
      <c r="K276" s="128"/>
      <c r="L276" s="132">
        <f t="shared" si="23"/>
        <v>0</v>
      </c>
      <c r="M276" s="135"/>
      <c r="N276" s="136" t="str">
        <f t="shared" si="24"/>
        <v/>
      </c>
      <c r="O276" s="126"/>
      <c r="P276" s="126"/>
      <c r="Q276" s="126"/>
      <c r="R276" s="126"/>
      <c r="S276" s="140"/>
      <c r="T276" s="126"/>
      <c r="U276" s="126"/>
      <c r="V276" s="119" t="str">
        <f t="shared" si="25"/>
        <v/>
      </c>
      <c r="W276" s="141"/>
    </row>
    <row r="277" ht="28.5" customHeight="1" spans="1:23">
      <c r="A277" s="38">
        <v>272</v>
      </c>
      <c r="B277" s="126"/>
      <c r="C277" s="126"/>
      <c r="D277" s="128"/>
      <c r="E277" s="128"/>
      <c r="F277" s="128"/>
      <c r="G277" s="128"/>
      <c r="H277" s="128"/>
      <c r="I277" s="128"/>
      <c r="J277" s="128"/>
      <c r="K277" s="128"/>
      <c r="L277" s="132">
        <f t="shared" si="23"/>
        <v>0</v>
      </c>
      <c r="M277" s="135"/>
      <c r="N277" s="136" t="str">
        <f t="shared" si="24"/>
        <v/>
      </c>
      <c r="O277" s="126"/>
      <c r="P277" s="126"/>
      <c r="Q277" s="126"/>
      <c r="R277" s="126"/>
      <c r="S277" s="140"/>
      <c r="T277" s="126"/>
      <c r="U277" s="126"/>
      <c r="V277" s="119" t="str">
        <f t="shared" si="25"/>
        <v/>
      </c>
      <c r="W277" s="141"/>
    </row>
    <row r="278" ht="28.5" customHeight="1" spans="1:23">
      <c r="A278" s="38">
        <v>273</v>
      </c>
      <c r="B278" s="126"/>
      <c r="C278" s="126"/>
      <c r="D278" s="128"/>
      <c r="E278" s="128"/>
      <c r="F278" s="128"/>
      <c r="G278" s="128"/>
      <c r="H278" s="128"/>
      <c r="I278" s="128"/>
      <c r="J278" s="128"/>
      <c r="K278" s="128"/>
      <c r="L278" s="132">
        <f t="shared" si="23"/>
        <v>0</v>
      </c>
      <c r="M278" s="135"/>
      <c r="N278" s="136" t="str">
        <f t="shared" si="24"/>
        <v/>
      </c>
      <c r="O278" s="126"/>
      <c r="P278" s="126"/>
      <c r="Q278" s="126"/>
      <c r="R278" s="126"/>
      <c r="S278" s="140"/>
      <c r="T278" s="126"/>
      <c r="U278" s="126"/>
      <c r="V278" s="119" t="str">
        <f t="shared" si="25"/>
        <v/>
      </c>
      <c r="W278" s="141"/>
    </row>
    <row r="279" ht="28.5" customHeight="1" spans="1:23">
      <c r="A279" s="38">
        <v>274</v>
      </c>
      <c r="B279" s="126"/>
      <c r="C279" s="126"/>
      <c r="D279" s="128"/>
      <c r="E279" s="128"/>
      <c r="F279" s="128"/>
      <c r="G279" s="128"/>
      <c r="H279" s="128"/>
      <c r="I279" s="128"/>
      <c r="J279" s="128"/>
      <c r="K279" s="128"/>
      <c r="L279" s="132">
        <f t="shared" si="23"/>
        <v>0</v>
      </c>
      <c r="M279" s="135"/>
      <c r="N279" s="136" t="str">
        <f t="shared" si="24"/>
        <v/>
      </c>
      <c r="O279" s="126"/>
      <c r="P279" s="126"/>
      <c r="Q279" s="126"/>
      <c r="R279" s="126"/>
      <c r="S279" s="140"/>
      <c r="T279" s="126"/>
      <c r="U279" s="126"/>
      <c r="V279" s="119" t="str">
        <f t="shared" si="25"/>
        <v/>
      </c>
      <c r="W279" s="141"/>
    </row>
    <row r="280" ht="28.5" customHeight="1" spans="1:23">
      <c r="A280" s="38">
        <v>275</v>
      </c>
      <c r="B280" s="126"/>
      <c r="C280" s="126"/>
      <c r="D280" s="128"/>
      <c r="E280" s="128"/>
      <c r="F280" s="128"/>
      <c r="G280" s="128"/>
      <c r="H280" s="128"/>
      <c r="I280" s="128"/>
      <c r="J280" s="128"/>
      <c r="K280" s="128"/>
      <c r="L280" s="132">
        <f t="shared" si="23"/>
        <v>0</v>
      </c>
      <c r="M280" s="135"/>
      <c r="N280" s="136" t="str">
        <f t="shared" si="24"/>
        <v/>
      </c>
      <c r="O280" s="126"/>
      <c r="P280" s="126"/>
      <c r="Q280" s="126"/>
      <c r="R280" s="126"/>
      <c r="S280" s="140"/>
      <c r="T280" s="126"/>
      <c r="U280" s="126"/>
      <c r="V280" s="119" t="str">
        <f t="shared" si="25"/>
        <v/>
      </c>
      <c r="W280" s="141"/>
    </row>
    <row r="281" ht="28.5" customHeight="1" spans="1:23">
      <c r="A281" s="38">
        <v>276</v>
      </c>
      <c r="B281" s="126"/>
      <c r="C281" s="126"/>
      <c r="D281" s="128"/>
      <c r="E281" s="128"/>
      <c r="F281" s="128"/>
      <c r="G281" s="128"/>
      <c r="H281" s="128"/>
      <c r="I281" s="128"/>
      <c r="J281" s="128"/>
      <c r="K281" s="128"/>
      <c r="L281" s="132">
        <f t="shared" si="23"/>
        <v>0</v>
      </c>
      <c r="M281" s="135"/>
      <c r="N281" s="136" t="str">
        <f t="shared" si="24"/>
        <v/>
      </c>
      <c r="O281" s="126"/>
      <c r="P281" s="126"/>
      <c r="Q281" s="126"/>
      <c r="R281" s="126"/>
      <c r="S281" s="140"/>
      <c r="T281" s="126"/>
      <c r="U281" s="126"/>
      <c r="V281" s="119" t="str">
        <f t="shared" si="25"/>
        <v/>
      </c>
      <c r="W281" s="141"/>
    </row>
    <row r="282" ht="28.5" customHeight="1" spans="1:23">
      <c r="A282" s="38">
        <v>277</v>
      </c>
      <c r="B282" s="126"/>
      <c r="C282" s="126"/>
      <c r="D282" s="128"/>
      <c r="E282" s="128"/>
      <c r="F282" s="128"/>
      <c r="G282" s="128"/>
      <c r="H282" s="128"/>
      <c r="I282" s="128"/>
      <c r="J282" s="128"/>
      <c r="K282" s="128"/>
      <c r="L282" s="132">
        <f t="shared" si="23"/>
        <v>0</v>
      </c>
      <c r="M282" s="135"/>
      <c r="N282" s="136" t="str">
        <f t="shared" si="24"/>
        <v/>
      </c>
      <c r="O282" s="126"/>
      <c r="P282" s="126"/>
      <c r="Q282" s="126"/>
      <c r="R282" s="126"/>
      <c r="S282" s="140"/>
      <c r="T282" s="126"/>
      <c r="U282" s="126"/>
      <c r="V282" s="119" t="str">
        <f t="shared" si="25"/>
        <v/>
      </c>
      <c r="W282" s="141"/>
    </row>
    <row r="283" ht="28.5" customHeight="1" spans="1:23">
      <c r="A283" s="38">
        <v>278</v>
      </c>
      <c r="B283" s="126"/>
      <c r="C283" s="126"/>
      <c r="D283" s="128"/>
      <c r="E283" s="128"/>
      <c r="F283" s="128"/>
      <c r="G283" s="128"/>
      <c r="H283" s="128"/>
      <c r="I283" s="128"/>
      <c r="J283" s="128"/>
      <c r="K283" s="128"/>
      <c r="L283" s="132">
        <f t="shared" si="23"/>
        <v>0</v>
      </c>
      <c r="M283" s="135"/>
      <c r="N283" s="136" t="str">
        <f t="shared" si="24"/>
        <v/>
      </c>
      <c r="O283" s="126"/>
      <c r="P283" s="126"/>
      <c r="Q283" s="126"/>
      <c r="R283" s="126"/>
      <c r="S283" s="140"/>
      <c r="T283" s="126"/>
      <c r="U283" s="126"/>
      <c r="V283" s="119" t="str">
        <f t="shared" si="25"/>
        <v/>
      </c>
      <c r="W283" s="141"/>
    </row>
    <row r="284" ht="28.5" customHeight="1" spans="1:23">
      <c r="A284" s="38">
        <v>279</v>
      </c>
      <c r="B284" s="126"/>
      <c r="C284" s="126"/>
      <c r="D284" s="128"/>
      <c r="E284" s="128"/>
      <c r="F284" s="128"/>
      <c r="G284" s="128"/>
      <c r="H284" s="128"/>
      <c r="I284" s="128"/>
      <c r="J284" s="128"/>
      <c r="K284" s="128"/>
      <c r="L284" s="132">
        <f t="shared" si="23"/>
        <v>0</v>
      </c>
      <c r="M284" s="135"/>
      <c r="N284" s="136" t="str">
        <f t="shared" si="24"/>
        <v/>
      </c>
      <c r="O284" s="126"/>
      <c r="P284" s="126"/>
      <c r="Q284" s="126"/>
      <c r="R284" s="126"/>
      <c r="S284" s="140"/>
      <c r="T284" s="126"/>
      <c r="U284" s="126"/>
      <c r="V284" s="119" t="str">
        <f t="shared" si="25"/>
        <v/>
      </c>
      <c r="W284" s="141"/>
    </row>
    <row r="285" ht="28.5" customHeight="1" spans="1:23">
      <c r="A285" s="38">
        <v>280</v>
      </c>
      <c r="B285" s="126"/>
      <c r="C285" s="126"/>
      <c r="D285" s="128"/>
      <c r="E285" s="128"/>
      <c r="F285" s="128"/>
      <c r="G285" s="128"/>
      <c r="H285" s="128"/>
      <c r="I285" s="128"/>
      <c r="J285" s="128"/>
      <c r="K285" s="128"/>
      <c r="L285" s="132">
        <f t="shared" si="23"/>
        <v>0</v>
      </c>
      <c r="M285" s="135"/>
      <c r="N285" s="136" t="str">
        <f t="shared" si="24"/>
        <v/>
      </c>
      <c r="O285" s="126"/>
      <c r="P285" s="126"/>
      <c r="Q285" s="126"/>
      <c r="R285" s="126"/>
      <c r="S285" s="140"/>
      <c r="T285" s="126"/>
      <c r="U285" s="126"/>
      <c r="V285" s="119" t="str">
        <f t="shared" si="25"/>
        <v/>
      </c>
      <c r="W285" s="141"/>
    </row>
    <row r="286" ht="28.5" customHeight="1" spans="1:23">
      <c r="A286" s="38">
        <v>281</v>
      </c>
      <c r="B286" s="126"/>
      <c r="C286" s="126"/>
      <c r="D286" s="128"/>
      <c r="E286" s="128"/>
      <c r="F286" s="128"/>
      <c r="G286" s="128"/>
      <c r="H286" s="128"/>
      <c r="I286" s="128"/>
      <c r="J286" s="128"/>
      <c r="K286" s="128"/>
      <c r="L286" s="132">
        <f t="shared" si="23"/>
        <v>0</v>
      </c>
      <c r="M286" s="135"/>
      <c r="N286" s="136" t="str">
        <f t="shared" si="24"/>
        <v/>
      </c>
      <c r="O286" s="126"/>
      <c r="P286" s="126"/>
      <c r="Q286" s="126"/>
      <c r="R286" s="126"/>
      <c r="S286" s="140"/>
      <c r="T286" s="126"/>
      <c r="U286" s="126"/>
      <c r="V286" s="119" t="str">
        <f t="shared" si="25"/>
        <v/>
      </c>
      <c r="W286" s="141"/>
    </row>
    <row r="287" ht="28.5" customHeight="1" spans="1:23">
      <c r="A287" s="38">
        <v>282</v>
      </c>
      <c r="B287" s="126"/>
      <c r="C287" s="126"/>
      <c r="D287" s="128"/>
      <c r="E287" s="128"/>
      <c r="F287" s="128"/>
      <c r="G287" s="128"/>
      <c r="H287" s="128"/>
      <c r="I287" s="128"/>
      <c r="J287" s="128"/>
      <c r="K287" s="128"/>
      <c r="L287" s="132">
        <f t="shared" si="23"/>
        <v>0</v>
      </c>
      <c r="M287" s="135"/>
      <c r="N287" s="136" t="str">
        <f t="shared" si="24"/>
        <v/>
      </c>
      <c r="O287" s="126"/>
      <c r="P287" s="126"/>
      <c r="Q287" s="126"/>
      <c r="R287" s="126"/>
      <c r="S287" s="140"/>
      <c r="T287" s="126"/>
      <c r="U287" s="126"/>
      <c r="V287" s="119" t="str">
        <f t="shared" si="25"/>
        <v/>
      </c>
      <c r="W287" s="141"/>
    </row>
    <row r="288" ht="28.5" customHeight="1" spans="1:23">
      <c r="A288" s="38">
        <v>283</v>
      </c>
      <c r="B288" s="126"/>
      <c r="C288" s="126"/>
      <c r="D288" s="128"/>
      <c r="E288" s="128"/>
      <c r="F288" s="128"/>
      <c r="G288" s="128"/>
      <c r="H288" s="128"/>
      <c r="I288" s="128"/>
      <c r="J288" s="128"/>
      <c r="K288" s="128"/>
      <c r="L288" s="132">
        <f t="shared" si="23"/>
        <v>0</v>
      </c>
      <c r="M288" s="135"/>
      <c r="N288" s="136" t="str">
        <f t="shared" si="24"/>
        <v/>
      </c>
      <c r="O288" s="126"/>
      <c r="P288" s="126"/>
      <c r="Q288" s="126"/>
      <c r="R288" s="126"/>
      <c r="S288" s="140"/>
      <c r="T288" s="126"/>
      <c r="U288" s="126"/>
      <c r="V288" s="119" t="str">
        <f t="shared" si="25"/>
        <v/>
      </c>
      <c r="W288" s="141"/>
    </row>
    <row r="289" ht="28.5" customHeight="1" spans="1:23">
      <c r="A289" s="38">
        <v>284</v>
      </c>
      <c r="B289" s="126"/>
      <c r="C289" s="126"/>
      <c r="D289" s="128"/>
      <c r="E289" s="128"/>
      <c r="F289" s="128"/>
      <c r="G289" s="128"/>
      <c r="H289" s="128"/>
      <c r="I289" s="128"/>
      <c r="J289" s="128"/>
      <c r="K289" s="128"/>
      <c r="L289" s="132">
        <f t="shared" si="23"/>
        <v>0</v>
      </c>
      <c r="M289" s="135"/>
      <c r="N289" s="136" t="str">
        <f t="shared" si="24"/>
        <v/>
      </c>
      <c r="O289" s="126"/>
      <c r="P289" s="126"/>
      <c r="Q289" s="126"/>
      <c r="R289" s="126"/>
      <c r="S289" s="140"/>
      <c r="T289" s="126"/>
      <c r="U289" s="126"/>
      <c r="V289" s="119" t="str">
        <f t="shared" si="25"/>
        <v/>
      </c>
      <c r="W289" s="141"/>
    </row>
    <row r="290" ht="28.5" customHeight="1" spans="1:23">
      <c r="A290" s="38">
        <v>285</v>
      </c>
      <c r="B290" s="126"/>
      <c r="C290" s="126"/>
      <c r="D290" s="128"/>
      <c r="E290" s="128"/>
      <c r="F290" s="128"/>
      <c r="G290" s="128"/>
      <c r="H290" s="128"/>
      <c r="I290" s="128"/>
      <c r="J290" s="128"/>
      <c r="K290" s="128"/>
      <c r="L290" s="132">
        <f t="shared" si="23"/>
        <v>0</v>
      </c>
      <c r="M290" s="135"/>
      <c r="N290" s="136" t="str">
        <f t="shared" si="24"/>
        <v/>
      </c>
      <c r="O290" s="126"/>
      <c r="P290" s="126"/>
      <c r="Q290" s="126"/>
      <c r="R290" s="126"/>
      <c r="S290" s="140"/>
      <c r="T290" s="126"/>
      <c r="U290" s="126"/>
      <c r="V290" s="119" t="str">
        <f t="shared" si="25"/>
        <v/>
      </c>
      <c r="W290" s="141"/>
    </row>
    <row r="291" ht="28.5" customHeight="1" spans="1:23">
      <c r="A291" s="38">
        <v>286</v>
      </c>
      <c r="B291" s="126"/>
      <c r="C291" s="126"/>
      <c r="D291" s="128"/>
      <c r="E291" s="128"/>
      <c r="F291" s="128"/>
      <c r="G291" s="128"/>
      <c r="H291" s="128"/>
      <c r="I291" s="128"/>
      <c r="J291" s="128"/>
      <c r="K291" s="128"/>
      <c r="L291" s="132">
        <f t="shared" si="23"/>
        <v>0</v>
      </c>
      <c r="M291" s="135"/>
      <c r="N291" s="136" t="str">
        <f t="shared" si="24"/>
        <v/>
      </c>
      <c r="O291" s="126"/>
      <c r="P291" s="126"/>
      <c r="Q291" s="126"/>
      <c r="R291" s="126"/>
      <c r="S291" s="140"/>
      <c r="T291" s="126"/>
      <c r="U291" s="126"/>
      <c r="V291" s="119" t="str">
        <f t="shared" si="25"/>
        <v/>
      </c>
      <c r="W291" s="141"/>
    </row>
    <row r="292" ht="28.5" customHeight="1" spans="1:23">
      <c r="A292" s="38">
        <v>287</v>
      </c>
      <c r="B292" s="126"/>
      <c r="C292" s="126"/>
      <c r="D292" s="128"/>
      <c r="E292" s="128"/>
      <c r="F292" s="128"/>
      <c r="G292" s="128"/>
      <c r="H292" s="128"/>
      <c r="I292" s="128"/>
      <c r="J292" s="128"/>
      <c r="K292" s="128"/>
      <c r="L292" s="132">
        <f t="shared" si="23"/>
        <v>0</v>
      </c>
      <c r="M292" s="135"/>
      <c r="N292" s="136" t="str">
        <f t="shared" si="24"/>
        <v/>
      </c>
      <c r="O292" s="126"/>
      <c r="P292" s="126"/>
      <c r="Q292" s="126"/>
      <c r="R292" s="126"/>
      <c r="S292" s="140"/>
      <c r="T292" s="126"/>
      <c r="U292" s="126"/>
      <c r="V292" s="119" t="str">
        <f t="shared" si="25"/>
        <v/>
      </c>
      <c r="W292" s="141"/>
    </row>
    <row r="293" ht="28.5" customHeight="1" spans="1:23">
      <c r="A293" s="38">
        <v>288</v>
      </c>
      <c r="B293" s="126"/>
      <c r="C293" s="126"/>
      <c r="D293" s="128"/>
      <c r="E293" s="128"/>
      <c r="F293" s="128"/>
      <c r="G293" s="128"/>
      <c r="H293" s="128"/>
      <c r="I293" s="128"/>
      <c r="J293" s="128"/>
      <c r="K293" s="128"/>
      <c r="L293" s="132">
        <f t="shared" si="23"/>
        <v>0</v>
      </c>
      <c r="M293" s="135"/>
      <c r="N293" s="136" t="str">
        <f t="shared" si="24"/>
        <v/>
      </c>
      <c r="O293" s="126"/>
      <c r="P293" s="126"/>
      <c r="Q293" s="126"/>
      <c r="R293" s="126"/>
      <c r="S293" s="140"/>
      <c r="T293" s="126"/>
      <c r="U293" s="126"/>
      <c r="V293" s="119" t="str">
        <f t="shared" si="25"/>
        <v/>
      </c>
      <c r="W293" s="141"/>
    </row>
    <row r="294" ht="28.5" customHeight="1" spans="1:23">
      <c r="A294" s="38">
        <v>289</v>
      </c>
      <c r="B294" s="126"/>
      <c r="C294" s="126"/>
      <c r="D294" s="128"/>
      <c r="E294" s="128"/>
      <c r="F294" s="128"/>
      <c r="G294" s="128"/>
      <c r="H294" s="128"/>
      <c r="I294" s="128"/>
      <c r="J294" s="128"/>
      <c r="K294" s="128"/>
      <c r="L294" s="132">
        <f t="shared" si="23"/>
        <v>0</v>
      </c>
      <c r="M294" s="135"/>
      <c r="N294" s="136" t="str">
        <f t="shared" si="24"/>
        <v/>
      </c>
      <c r="O294" s="126"/>
      <c r="P294" s="126"/>
      <c r="Q294" s="126"/>
      <c r="R294" s="126"/>
      <c r="S294" s="140"/>
      <c r="T294" s="126"/>
      <c r="U294" s="126"/>
      <c r="V294" s="119" t="str">
        <f t="shared" si="25"/>
        <v/>
      </c>
      <c r="W294" s="141"/>
    </row>
    <row r="295" ht="28.5" customHeight="1" spans="1:23">
      <c r="A295" s="38">
        <v>290</v>
      </c>
      <c r="B295" s="126"/>
      <c r="C295" s="126"/>
      <c r="D295" s="128"/>
      <c r="E295" s="128"/>
      <c r="F295" s="128"/>
      <c r="G295" s="128"/>
      <c r="H295" s="128"/>
      <c r="I295" s="128"/>
      <c r="J295" s="128"/>
      <c r="K295" s="128"/>
      <c r="L295" s="132">
        <f t="shared" si="23"/>
        <v>0</v>
      </c>
      <c r="M295" s="135"/>
      <c r="N295" s="136" t="str">
        <f t="shared" si="24"/>
        <v/>
      </c>
      <c r="O295" s="126"/>
      <c r="P295" s="126"/>
      <c r="Q295" s="126"/>
      <c r="R295" s="126"/>
      <c r="S295" s="140"/>
      <c r="T295" s="126"/>
      <c r="U295" s="126"/>
      <c r="V295" s="119" t="str">
        <f t="shared" si="25"/>
        <v/>
      </c>
      <c r="W295" s="141"/>
    </row>
    <row r="296" ht="28.5" customHeight="1" spans="1:23">
      <c r="A296" s="38">
        <v>291</v>
      </c>
      <c r="B296" s="126"/>
      <c r="C296" s="126"/>
      <c r="D296" s="128"/>
      <c r="E296" s="128"/>
      <c r="F296" s="128"/>
      <c r="G296" s="128"/>
      <c r="H296" s="128"/>
      <c r="I296" s="128"/>
      <c r="J296" s="128"/>
      <c r="K296" s="128"/>
      <c r="L296" s="132">
        <f t="shared" si="23"/>
        <v>0</v>
      </c>
      <c r="M296" s="135"/>
      <c r="N296" s="136" t="str">
        <f t="shared" si="24"/>
        <v/>
      </c>
      <c r="O296" s="126"/>
      <c r="P296" s="126"/>
      <c r="Q296" s="126"/>
      <c r="R296" s="126"/>
      <c r="S296" s="140"/>
      <c r="T296" s="126"/>
      <c r="U296" s="126"/>
      <c r="V296" s="119" t="str">
        <f t="shared" si="25"/>
        <v/>
      </c>
      <c r="W296" s="141"/>
    </row>
    <row r="297" ht="28.5" customHeight="1" spans="1:23">
      <c r="A297" s="38">
        <v>292</v>
      </c>
      <c r="B297" s="126"/>
      <c r="C297" s="126"/>
      <c r="D297" s="128"/>
      <c r="E297" s="128"/>
      <c r="F297" s="128"/>
      <c r="G297" s="128"/>
      <c r="H297" s="128"/>
      <c r="I297" s="128"/>
      <c r="J297" s="128"/>
      <c r="K297" s="128"/>
      <c r="L297" s="132">
        <f t="shared" ref="L297:L305" si="26">H297*J297+K297</f>
        <v>0</v>
      </c>
      <c r="M297" s="135"/>
      <c r="N297" s="136" t="str">
        <f t="shared" ref="N297:N305" si="27">IFERROR(L297/M297,"")</f>
        <v/>
      </c>
      <c r="O297" s="126"/>
      <c r="P297" s="126"/>
      <c r="Q297" s="126"/>
      <c r="R297" s="126"/>
      <c r="S297" s="140"/>
      <c r="T297" s="126"/>
      <c r="U297" s="126"/>
      <c r="V297" s="119" t="str">
        <f t="shared" ref="V297:V305" si="28">IFERROR((S297*U297/T297),"")</f>
        <v/>
      </c>
      <c r="W297" s="141"/>
    </row>
    <row r="298" ht="28.5" customHeight="1" spans="1:23">
      <c r="A298" s="38">
        <v>293</v>
      </c>
      <c r="B298" s="126"/>
      <c r="C298" s="126"/>
      <c r="D298" s="128"/>
      <c r="E298" s="128"/>
      <c r="F298" s="128"/>
      <c r="G298" s="128"/>
      <c r="H298" s="128"/>
      <c r="I298" s="128"/>
      <c r="J298" s="128"/>
      <c r="K298" s="128"/>
      <c r="L298" s="132">
        <f t="shared" si="26"/>
        <v>0</v>
      </c>
      <c r="M298" s="135"/>
      <c r="N298" s="136" t="str">
        <f t="shared" si="27"/>
        <v/>
      </c>
      <c r="O298" s="126"/>
      <c r="P298" s="126"/>
      <c r="Q298" s="126"/>
      <c r="R298" s="126"/>
      <c r="S298" s="140"/>
      <c r="T298" s="126"/>
      <c r="U298" s="126"/>
      <c r="V298" s="119" t="str">
        <f t="shared" si="28"/>
        <v/>
      </c>
      <c r="W298" s="141"/>
    </row>
    <row r="299" ht="28.5" customHeight="1" spans="1:23">
      <c r="A299" s="38">
        <v>294</v>
      </c>
      <c r="B299" s="126"/>
      <c r="C299" s="126"/>
      <c r="D299" s="128"/>
      <c r="E299" s="128"/>
      <c r="F299" s="128"/>
      <c r="G299" s="128"/>
      <c r="H299" s="128"/>
      <c r="I299" s="128"/>
      <c r="J299" s="128"/>
      <c r="K299" s="128"/>
      <c r="L299" s="132">
        <f t="shared" si="26"/>
        <v>0</v>
      </c>
      <c r="M299" s="135"/>
      <c r="N299" s="136" t="str">
        <f t="shared" si="27"/>
        <v/>
      </c>
      <c r="O299" s="126"/>
      <c r="P299" s="126"/>
      <c r="Q299" s="126"/>
      <c r="R299" s="126"/>
      <c r="S299" s="140"/>
      <c r="T299" s="126"/>
      <c r="U299" s="126"/>
      <c r="V299" s="119" t="str">
        <f t="shared" si="28"/>
        <v/>
      </c>
      <c r="W299" s="141"/>
    </row>
    <row r="300" ht="28.5" customHeight="1" spans="1:23">
      <c r="A300" s="38">
        <v>295</v>
      </c>
      <c r="B300" s="126"/>
      <c r="C300" s="126"/>
      <c r="D300" s="128"/>
      <c r="E300" s="128"/>
      <c r="F300" s="128"/>
      <c r="G300" s="128"/>
      <c r="H300" s="128"/>
      <c r="I300" s="128"/>
      <c r="J300" s="128"/>
      <c r="K300" s="128"/>
      <c r="L300" s="132">
        <f t="shared" si="26"/>
        <v>0</v>
      </c>
      <c r="M300" s="135"/>
      <c r="N300" s="136" t="str">
        <f t="shared" si="27"/>
        <v/>
      </c>
      <c r="O300" s="126"/>
      <c r="P300" s="126"/>
      <c r="Q300" s="126"/>
      <c r="R300" s="126"/>
      <c r="S300" s="140"/>
      <c r="T300" s="126"/>
      <c r="U300" s="126"/>
      <c r="V300" s="119" t="str">
        <f t="shared" si="28"/>
        <v/>
      </c>
      <c r="W300" s="141"/>
    </row>
    <row r="301" ht="28.5" customHeight="1" spans="1:23">
      <c r="A301" s="38">
        <v>296</v>
      </c>
      <c r="B301" s="126"/>
      <c r="C301" s="126"/>
      <c r="D301" s="128"/>
      <c r="E301" s="128"/>
      <c r="F301" s="128"/>
      <c r="G301" s="128"/>
      <c r="H301" s="128"/>
      <c r="I301" s="128"/>
      <c r="J301" s="128"/>
      <c r="K301" s="128"/>
      <c r="L301" s="132">
        <f t="shared" si="26"/>
        <v>0</v>
      </c>
      <c r="M301" s="135"/>
      <c r="N301" s="136" t="str">
        <f t="shared" si="27"/>
        <v/>
      </c>
      <c r="O301" s="126"/>
      <c r="P301" s="126"/>
      <c r="Q301" s="126"/>
      <c r="R301" s="126"/>
      <c r="S301" s="140"/>
      <c r="T301" s="126"/>
      <c r="U301" s="126"/>
      <c r="V301" s="119" t="str">
        <f t="shared" si="28"/>
        <v/>
      </c>
      <c r="W301" s="141"/>
    </row>
    <row r="302" ht="28.5" customHeight="1" spans="1:23">
      <c r="A302" s="38">
        <v>297</v>
      </c>
      <c r="B302" s="126"/>
      <c r="C302" s="126"/>
      <c r="D302" s="128"/>
      <c r="E302" s="128"/>
      <c r="F302" s="128"/>
      <c r="G302" s="128"/>
      <c r="H302" s="128"/>
      <c r="I302" s="128"/>
      <c r="J302" s="128"/>
      <c r="K302" s="128"/>
      <c r="L302" s="132">
        <f t="shared" si="26"/>
        <v>0</v>
      </c>
      <c r="M302" s="135"/>
      <c r="N302" s="136" t="str">
        <f t="shared" si="27"/>
        <v/>
      </c>
      <c r="O302" s="126"/>
      <c r="P302" s="126"/>
      <c r="Q302" s="126"/>
      <c r="R302" s="126"/>
      <c r="S302" s="140"/>
      <c r="T302" s="126"/>
      <c r="U302" s="126"/>
      <c r="V302" s="119" t="str">
        <f t="shared" si="28"/>
        <v/>
      </c>
      <c r="W302" s="141"/>
    </row>
    <row r="303" ht="28.5" customHeight="1" spans="1:23">
      <c r="A303" s="38">
        <v>298</v>
      </c>
      <c r="B303" s="126"/>
      <c r="C303" s="126"/>
      <c r="D303" s="128"/>
      <c r="E303" s="128"/>
      <c r="F303" s="128"/>
      <c r="G303" s="128"/>
      <c r="H303" s="128"/>
      <c r="I303" s="128"/>
      <c r="J303" s="128"/>
      <c r="K303" s="128"/>
      <c r="L303" s="132">
        <f t="shared" si="26"/>
        <v>0</v>
      </c>
      <c r="M303" s="135"/>
      <c r="N303" s="136" t="str">
        <f t="shared" si="27"/>
        <v/>
      </c>
      <c r="O303" s="126"/>
      <c r="P303" s="126"/>
      <c r="Q303" s="126"/>
      <c r="R303" s="126"/>
      <c r="S303" s="140"/>
      <c r="T303" s="126"/>
      <c r="U303" s="126"/>
      <c r="V303" s="119" t="str">
        <f t="shared" si="28"/>
        <v/>
      </c>
      <c r="W303" s="141"/>
    </row>
    <row r="304" ht="28.5" customHeight="1" spans="1:23">
      <c r="A304" s="38">
        <v>299</v>
      </c>
      <c r="B304" s="126"/>
      <c r="C304" s="126"/>
      <c r="D304" s="128"/>
      <c r="E304" s="128"/>
      <c r="F304" s="128"/>
      <c r="G304" s="128"/>
      <c r="H304" s="128"/>
      <c r="I304" s="128"/>
      <c r="J304" s="128"/>
      <c r="K304" s="128"/>
      <c r="L304" s="132">
        <f t="shared" si="26"/>
        <v>0</v>
      </c>
      <c r="M304" s="135"/>
      <c r="N304" s="136" t="str">
        <f t="shared" si="27"/>
        <v/>
      </c>
      <c r="O304" s="126"/>
      <c r="P304" s="126"/>
      <c r="Q304" s="126"/>
      <c r="R304" s="126"/>
      <c r="S304" s="140"/>
      <c r="T304" s="126"/>
      <c r="U304" s="126"/>
      <c r="V304" s="119" t="str">
        <f t="shared" si="28"/>
        <v/>
      </c>
      <c r="W304" s="141"/>
    </row>
    <row r="305" ht="28.5" customHeight="1" spans="1:23">
      <c r="A305" s="38">
        <v>300</v>
      </c>
      <c r="B305" s="126"/>
      <c r="C305" s="126"/>
      <c r="D305" s="128"/>
      <c r="E305" s="128"/>
      <c r="F305" s="128"/>
      <c r="G305" s="128"/>
      <c r="H305" s="128"/>
      <c r="I305" s="128"/>
      <c r="J305" s="128"/>
      <c r="K305" s="128"/>
      <c r="L305" s="132">
        <f t="shared" si="26"/>
        <v>0</v>
      </c>
      <c r="M305" s="135"/>
      <c r="N305" s="136" t="str">
        <f t="shared" si="27"/>
        <v/>
      </c>
      <c r="O305" s="126"/>
      <c r="P305" s="126"/>
      <c r="Q305" s="126"/>
      <c r="R305" s="126"/>
      <c r="S305" s="140"/>
      <c r="T305" s="126"/>
      <c r="U305" s="126"/>
      <c r="V305" s="119" t="str">
        <f t="shared" si="28"/>
        <v/>
      </c>
      <c r="W305" s="141"/>
    </row>
    <row r="306" ht="20.1" customHeight="1" spans="1:23">
      <c r="A306" s="142" t="s">
        <v>304</v>
      </c>
      <c r="B306" s="119" t="s">
        <v>149</v>
      </c>
      <c r="C306" s="119" t="s">
        <v>149</v>
      </c>
      <c r="D306" s="119" t="s">
        <v>149</v>
      </c>
      <c r="E306" s="119" t="s">
        <v>149</v>
      </c>
      <c r="F306" s="119" t="s">
        <v>149</v>
      </c>
      <c r="G306" s="119" t="s">
        <v>149</v>
      </c>
      <c r="H306" s="119" t="s">
        <v>149</v>
      </c>
      <c r="I306" s="119" t="s">
        <v>149</v>
      </c>
      <c r="J306" s="119" t="s">
        <v>149</v>
      </c>
      <c r="K306" s="146" t="s">
        <v>149</v>
      </c>
      <c r="L306" s="147">
        <f>SUM(L6:L305)</f>
        <v>753000</v>
      </c>
      <c r="M306" s="148" t="s">
        <v>149</v>
      </c>
      <c r="N306" s="146">
        <f>SUM(N6:N305)</f>
        <v>40.9</v>
      </c>
      <c r="O306" s="119" t="s">
        <v>149</v>
      </c>
      <c r="P306" s="119"/>
      <c r="Q306" s="119" t="s">
        <v>149</v>
      </c>
      <c r="R306" s="119" t="s">
        <v>149</v>
      </c>
      <c r="S306" s="154" t="s">
        <v>149</v>
      </c>
      <c r="T306" s="119" t="s">
        <v>149</v>
      </c>
      <c r="U306" s="119" t="s">
        <v>149</v>
      </c>
      <c r="V306" s="146">
        <f>SUM(V6:V305)</f>
        <v>0</v>
      </c>
      <c r="W306" s="155" t="s">
        <v>149</v>
      </c>
    </row>
    <row r="307" ht="20.1" customHeight="1" spans="1:23">
      <c r="A307" s="143" t="s">
        <v>774</v>
      </c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9"/>
      <c r="M307" s="144"/>
      <c r="N307" s="150">
        <f>N306+V306</f>
        <v>40.9</v>
      </c>
      <c r="O307" s="150"/>
      <c r="P307" s="150"/>
      <c r="Q307" s="150"/>
      <c r="R307" s="150"/>
      <c r="S307" s="150"/>
      <c r="T307" s="150"/>
      <c r="U307" s="150"/>
      <c r="V307" s="150"/>
      <c r="W307" s="156"/>
    </row>
    <row r="308" ht="84.95" customHeight="1" spans="1:22">
      <c r="A308" s="145" t="s">
        <v>775</v>
      </c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51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</row>
    <row r="309" spans="1:22">
      <c r="A309" s="44"/>
      <c r="B309" s="44"/>
      <c r="C309" s="44" t="s">
        <v>776</v>
      </c>
      <c r="D309" s="43"/>
      <c r="E309" s="43"/>
      <c r="F309" s="43"/>
      <c r="G309" s="43"/>
      <c r="H309" s="43"/>
      <c r="I309" s="43"/>
      <c r="J309" s="43"/>
      <c r="K309" s="43"/>
      <c r="L309" s="152"/>
      <c r="M309" s="153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O3" sqref="O3:R23"/>
    </sheetView>
  </sheetViews>
  <sheetFormatPr defaultColWidth="9" defaultRowHeight="14"/>
  <cols>
    <col min="1" max="1" width="4.12727272727273" style="51" customWidth="1"/>
    <col min="2" max="2" width="11.2545454545455" style="51" customWidth="1"/>
    <col min="3" max="3" width="14.6272727272727" style="51" customWidth="1"/>
    <col min="4" max="4" width="22.7545454545455" style="51" customWidth="1"/>
    <col min="5" max="5" width="16.6272727272727" style="51" customWidth="1"/>
    <col min="6" max="6" width="7.25454545454545" style="51" customWidth="1"/>
    <col min="7" max="7" width="10.8727272727273" style="51" customWidth="1"/>
    <col min="8" max="9" width="12.6272727272727" style="51" customWidth="1"/>
    <col min="10" max="11" width="9" style="51"/>
    <col min="12" max="12" width="10.2545454545455" style="51" customWidth="1"/>
    <col min="13" max="13" width="9" style="51"/>
    <col min="14" max="14" width="7.62727272727273" style="51" customWidth="1"/>
    <col min="15" max="18" width="16.6272727272727" style="51" customWidth="1"/>
    <col min="19" max="16384" width="9" style="51"/>
  </cols>
  <sheetData>
    <row r="1" ht="24.95" customHeight="1" spans="2:18">
      <c r="B1" s="52" t="s">
        <v>777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778</v>
      </c>
      <c r="C2" s="53"/>
      <c r="D2" s="53"/>
      <c r="E2" s="53"/>
      <c r="F2" s="54"/>
      <c r="G2" s="53" t="s">
        <v>779</v>
      </c>
      <c r="H2" s="53"/>
      <c r="I2" s="53"/>
      <c r="J2" s="53"/>
      <c r="K2" s="53"/>
      <c r="L2" s="53"/>
      <c r="M2" s="53"/>
      <c r="N2" s="93"/>
      <c r="O2" s="94" t="s">
        <v>780</v>
      </c>
      <c r="P2" s="94"/>
      <c r="Q2" s="94"/>
      <c r="R2" s="94"/>
    </row>
    <row r="3" ht="17" spans="2:18">
      <c r="B3" s="55" t="s">
        <v>781</v>
      </c>
      <c r="C3" s="56"/>
      <c r="D3" s="56"/>
      <c r="E3" s="57"/>
      <c r="F3" s="58"/>
      <c r="G3" s="55" t="s">
        <v>782</v>
      </c>
      <c r="H3" s="59"/>
      <c r="I3" s="59"/>
      <c r="J3" s="59"/>
      <c r="K3" s="59"/>
      <c r="L3" s="59"/>
      <c r="M3" s="95"/>
      <c r="O3" s="55" t="s">
        <v>783</v>
      </c>
      <c r="P3" s="56"/>
      <c r="Q3" s="56"/>
      <c r="R3" s="57"/>
    </row>
    <row r="4" ht="17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7.75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7.75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" customHeight="1" spans="2:18">
      <c r="B25" s="70" t="s">
        <v>784</v>
      </c>
      <c r="C25" s="71"/>
      <c r="D25" s="70" t="s">
        <v>785</v>
      </c>
      <c r="E25" s="72">
        <f>C26*C27*C28/10^9</f>
        <v>2.113125</v>
      </c>
      <c r="G25" s="73" t="s">
        <v>786</v>
      </c>
      <c r="H25" s="74" t="s">
        <v>787</v>
      </c>
      <c r="I25" s="98" t="s">
        <v>788</v>
      </c>
      <c r="J25" s="98" t="s">
        <v>789</v>
      </c>
      <c r="K25" s="98"/>
      <c r="L25" s="98"/>
      <c r="M25" s="98" t="s">
        <v>790</v>
      </c>
      <c r="N25" s="98"/>
      <c r="O25" s="98"/>
      <c r="P25" s="98" t="s">
        <v>791</v>
      </c>
      <c r="Q25" s="98"/>
      <c r="R25" s="72" t="s">
        <v>792</v>
      </c>
    </row>
    <row r="26" ht="20.1" customHeight="1" spans="2:18">
      <c r="B26" s="75" t="s">
        <v>793</v>
      </c>
      <c r="C26" s="76">
        <v>1470</v>
      </c>
      <c r="D26" s="77" t="s">
        <v>794</v>
      </c>
      <c r="E26" s="78">
        <f>(C26*C27+C26*C28+C27*C28)*2/1000000</f>
        <v>9.931</v>
      </c>
      <c r="G26" s="79"/>
      <c r="H26" s="80" t="s">
        <v>795</v>
      </c>
      <c r="I26" s="99" t="s">
        <v>796</v>
      </c>
      <c r="J26" s="100">
        <v>4</v>
      </c>
      <c r="K26" s="100"/>
      <c r="L26" s="100"/>
      <c r="M26" s="101">
        <v>29.28</v>
      </c>
      <c r="N26" s="101"/>
      <c r="O26" s="101"/>
      <c r="P26" s="102">
        <f>IFERROR(M26/J26,"0.00")</f>
        <v>7.32</v>
      </c>
      <c r="Q26" s="102"/>
      <c r="R26" s="108">
        <f>IFERROR(P26+P28,"")</f>
        <v>7.32</v>
      </c>
    </row>
    <row r="27" ht="20.1" customHeight="1" spans="2:18">
      <c r="B27" s="75" t="s">
        <v>797</v>
      </c>
      <c r="C27" s="76">
        <v>1150</v>
      </c>
      <c r="D27" s="77" t="s">
        <v>798</v>
      </c>
      <c r="E27" s="81"/>
      <c r="G27" s="82" t="s">
        <v>799</v>
      </c>
      <c r="H27" s="83" t="s">
        <v>800</v>
      </c>
      <c r="I27" s="103" t="s">
        <v>801</v>
      </c>
      <c r="J27" s="103" t="s">
        <v>802</v>
      </c>
      <c r="K27" s="103"/>
      <c r="L27" s="103"/>
      <c r="M27" s="103" t="s">
        <v>803</v>
      </c>
      <c r="N27" s="103"/>
      <c r="O27" s="103"/>
      <c r="P27" s="103" t="s">
        <v>804</v>
      </c>
      <c r="Q27" s="103"/>
      <c r="R27" s="109"/>
    </row>
    <row r="28" ht="20.1" customHeight="1" spans="2:18">
      <c r="B28" s="84" t="s">
        <v>805</v>
      </c>
      <c r="C28" s="85">
        <v>1250</v>
      </c>
      <c r="D28" s="86" t="s">
        <v>806</v>
      </c>
      <c r="E28" s="87">
        <v>41.36</v>
      </c>
      <c r="G28" s="88"/>
      <c r="H28" s="89"/>
      <c r="I28" s="104"/>
      <c r="J28" s="105"/>
      <c r="K28" s="105"/>
      <c r="L28" s="105"/>
      <c r="M28" s="106"/>
      <c r="N28" s="106"/>
      <c r="O28" s="106"/>
      <c r="P28" s="107" t="str">
        <f>IFERROR(M28/J28,"0.00")</f>
        <v>0.00</v>
      </c>
      <c r="Q28" s="107"/>
      <c r="R28" s="110"/>
    </row>
    <row r="29" ht="42" customHeight="1" spans="2:13">
      <c r="B29" s="90" t="s">
        <v>807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3" spans="3:17">
      <c r="C30" s="92" t="s">
        <v>808</v>
      </c>
      <c r="D30" s="92"/>
      <c r="H30" s="92" t="s">
        <v>809</v>
      </c>
      <c r="I30" s="92"/>
      <c r="J30" s="92"/>
      <c r="K30" s="92"/>
      <c r="L30" s="92"/>
      <c r="P30" s="92" t="s">
        <v>810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C11" sqref="C11"/>
    </sheetView>
  </sheetViews>
  <sheetFormatPr defaultColWidth="9" defaultRowHeight="14"/>
  <cols>
    <col min="1" max="10" width="18.6272727272727" style="25" customWidth="1"/>
    <col min="11" max="16381" width="9" style="25"/>
    <col min="16384" max="16384" width="9" style="25"/>
  </cols>
  <sheetData>
    <row r="1" ht="23.75" spans="1:10">
      <c r="A1" s="26" t="s">
        <v>811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812</v>
      </c>
      <c r="B2" s="28" t="s">
        <v>813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814</v>
      </c>
      <c r="C3" s="33" t="s">
        <v>815</v>
      </c>
      <c r="D3" s="34"/>
      <c r="E3" s="34"/>
      <c r="F3" s="34"/>
      <c r="G3" s="34"/>
      <c r="H3" s="34"/>
      <c r="I3" s="34"/>
      <c r="J3" s="46"/>
    </row>
    <row r="4" ht="33.95" customHeight="1" spans="1:10">
      <c r="A4" s="31" t="s">
        <v>816</v>
      </c>
      <c r="B4" s="35" t="s">
        <v>817</v>
      </c>
      <c r="C4" s="32" t="s">
        <v>818</v>
      </c>
      <c r="D4" s="33">
        <v>9.6</v>
      </c>
      <c r="E4" s="32" t="s">
        <v>819</v>
      </c>
      <c r="F4" s="35">
        <v>0</v>
      </c>
      <c r="G4" s="32" t="s">
        <v>820</v>
      </c>
      <c r="H4" s="35">
        <v>80</v>
      </c>
      <c r="I4" s="37" t="s">
        <v>821</v>
      </c>
      <c r="J4" s="47">
        <f>IFERROR(IFERROR(MIN(ROUNDDOWN(F$4/包装明细!E27,0),ROUNDDOWN(H$4/包装明细!E26,0)),ROUNDDOWN(H$4/包装明细!E$26,0)),"")</f>
        <v>8</v>
      </c>
    </row>
    <row r="5" ht="53.25" customHeight="1" spans="1:10">
      <c r="A5" s="36" t="s">
        <v>1</v>
      </c>
      <c r="B5" s="32" t="s">
        <v>822</v>
      </c>
      <c r="C5" s="32" t="s">
        <v>823</v>
      </c>
      <c r="D5" s="37" t="s">
        <v>824</v>
      </c>
      <c r="E5" s="37" t="s">
        <v>825</v>
      </c>
      <c r="F5" s="37" t="s">
        <v>826</v>
      </c>
      <c r="G5" s="37" t="s">
        <v>827</v>
      </c>
      <c r="H5" s="37" t="s">
        <v>828</v>
      </c>
      <c r="I5" s="37" t="s">
        <v>829</v>
      </c>
      <c r="J5" s="48" t="s">
        <v>830</v>
      </c>
    </row>
    <row r="6" ht="28.5" customHeight="1" spans="1:10">
      <c r="A6" s="38">
        <v>1</v>
      </c>
      <c r="B6" s="35" t="s">
        <v>70</v>
      </c>
      <c r="C6" s="35" t="s">
        <v>831</v>
      </c>
      <c r="D6" s="35">
        <v>260</v>
      </c>
      <c r="E6" s="35">
        <v>2600</v>
      </c>
      <c r="F6" s="35">
        <v>24</v>
      </c>
      <c r="G6" s="35">
        <v>4</v>
      </c>
      <c r="H6" s="39" t="str">
        <f t="shared" ref="H6:H15" si="0">IFERROR(E6/D6/$F$4,"")</f>
        <v/>
      </c>
      <c r="I6" s="39">
        <f t="shared" ref="I6:I15" si="1">IFERROR(E6/D6/$H$4,"")</f>
        <v>0.125</v>
      </c>
      <c r="J6" s="49">
        <f t="shared" ref="J6:J15" si="2">IFERROR(IF($B$4="公路",IF(OR($D$4="",$F$4="",$H$4=""),"",E6/F6/G6),E6/F6/G6),"")</f>
        <v>27.0833333333333</v>
      </c>
    </row>
    <row r="7" ht="28.5" customHeight="1" spans="1:10">
      <c r="A7" s="38">
        <v>2</v>
      </c>
      <c r="B7" s="35" t="s">
        <v>831</v>
      </c>
      <c r="C7" s="35" t="s">
        <v>832</v>
      </c>
      <c r="D7" s="35">
        <v>5</v>
      </c>
      <c r="E7" s="35">
        <v>200</v>
      </c>
      <c r="F7" s="35">
        <v>9</v>
      </c>
      <c r="G7" s="35">
        <v>9</v>
      </c>
      <c r="H7" s="39" t="str">
        <f t="shared" si="0"/>
        <v/>
      </c>
      <c r="I7" s="39">
        <f t="shared" si="1"/>
        <v>0.5</v>
      </c>
      <c r="J7" s="49">
        <f t="shared" si="2"/>
        <v>2.46913580246914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304</v>
      </c>
      <c r="B16" s="41" t="s">
        <v>149</v>
      </c>
      <c r="C16" s="41" t="s">
        <v>149</v>
      </c>
      <c r="D16" s="41">
        <f>SUM(D6:D15)</f>
        <v>265</v>
      </c>
      <c r="E16" s="41">
        <f>SUM(E6:E15)</f>
        <v>2800</v>
      </c>
      <c r="F16" s="41" t="s">
        <v>149</v>
      </c>
      <c r="G16" s="41" t="s">
        <v>149</v>
      </c>
      <c r="H16" s="41" t="s">
        <v>149</v>
      </c>
      <c r="I16" s="41" t="s">
        <v>149</v>
      </c>
      <c r="J16" s="50">
        <f>SUM(J6:J15)</f>
        <v>29.5524691358025</v>
      </c>
    </row>
    <row r="17" ht="48" customHeight="1" spans="1:10">
      <c r="A17" s="42" t="s">
        <v>833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834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0" priority="1">
      <formula>LEN(TRIM(D4))=0</formula>
    </cfRule>
  </conditionalFormatting>
  <conditionalFormatting sqref="F4">
    <cfRule type="containsBlanks" dxfId="0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Q1" sqref="Q$1:Q$1048576"/>
    </sheetView>
  </sheetViews>
  <sheetFormatPr defaultColWidth="9" defaultRowHeight="14"/>
  <cols>
    <col min="1" max="1" width="4.5" style="3" customWidth="1"/>
    <col min="2" max="2" width="8.87272727272727" style="3" customWidth="1"/>
    <col min="3" max="3" width="8.62727272727273" style="3" customWidth="1"/>
    <col min="4" max="4" width="10.6272727272727" style="3" customWidth="1"/>
    <col min="5" max="5" width="11.3727272727273" style="3" customWidth="1"/>
    <col min="6" max="6" width="10" style="3" customWidth="1"/>
    <col min="7" max="7" width="8.62727272727273" style="3" customWidth="1"/>
    <col min="8" max="8" width="8.37272727272727" style="3" customWidth="1"/>
    <col min="9" max="9" width="9.25454545454545" style="3" customWidth="1"/>
    <col min="10" max="10" width="8.37272727272727" style="3" customWidth="1"/>
    <col min="11" max="14" width="7.37272727272727" style="3" customWidth="1"/>
    <col min="15" max="15" width="8.12727272727273" style="3" customWidth="1"/>
    <col min="16" max="16" width="7.37272727272727" style="3" customWidth="1"/>
    <col min="17" max="17" width="7.5" style="3" customWidth="1"/>
    <col min="18" max="20" width="7.37272727272727" style="3" customWidth="1"/>
    <col min="21" max="21" width="7.5" style="3" customWidth="1"/>
    <col min="22" max="22" width="7.37272727272727" style="3" customWidth="1"/>
    <col min="23" max="24" width="8" style="3" customWidth="1"/>
    <col min="25" max="25" width="7.25454545454545" style="3" customWidth="1"/>
    <col min="26" max="26" width="11.8727272727273" style="3" customWidth="1"/>
    <col min="27" max="27" width="11.3727272727273" style="3" customWidth="1"/>
    <col min="28" max="16384" width="9" style="3"/>
  </cols>
  <sheetData>
    <row r="1" ht="14.75"/>
    <row r="2" s="1" customFormat="1" ht="14.25" customHeight="1" spans="2:27">
      <c r="B2" s="4" t="s">
        <v>835</v>
      </c>
      <c r="C2" s="5" t="s">
        <v>836</v>
      </c>
      <c r="D2" s="5" t="s">
        <v>113</v>
      </c>
      <c r="E2" s="5" t="s">
        <v>837</v>
      </c>
      <c r="F2" s="5" t="s">
        <v>838</v>
      </c>
      <c r="G2" s="5" t="s">
        <v>839</v>
      </c>
      <c r="H2" s="5" t="s">
        <v>840</v>
      </c>
      <c r="I2" s="12" t="s">
        <v>841</v>
      </c>
      <c r="J2" s="12"/>
      <c r="K2" s="12"/>
      <c r="L2" s="12"/>
      <c r="M2" s="12"/>
      <c r="N2" s="12"/>
      <c r="O2" s="12"/>
      <c r="P2" s="12"/>
      <c r="Q2" s="14" t="s">
        <v>842</v>
      </c>
      <c r="R2" s="12" t="s">
        <v>22</v>
      </c>
      <c r="S2" s="12"/>
      <c r="T2" s="12"/>
      <c r="U2" s="14" t="s">
        <v>843</v>
      </c>
      <c r="V2" s="15" t="s">
        <v>31</v>
      </c>
      <c r="W2" s="15" t="s">
        <v>33</v>
      </c>
      <c r="X2" s="15" t="s">
        <v>35</v>
      </c>
      <c r="Y2" s="17" t="s">
        <v>844</v>
      </c>
      <c r="Z2" s="18" t="s">
        <v>845</v>
      </c>
      <c r="AA2" s="19" t="s">
        <v>846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AZ160051000058</v>
      </c>
      <c r="D4" s="9" t="str">
        <f>'汇总表（只需打印此表）'!D5</f>
        <v>驾驶员座椅总成</v>
      </c>
      <c r="E4" s="9" t="str">
        <f>'汇总表（只需打印此表）'!B6</f>
        <v>采购中心</v>
      </c>
      <c r="F4" s="10" t="str">
        <f>'汇总表（只需打印此表）'!D6</f>
        <v>李可欣 17860609307</v>
      </c>
      <c r="G4" s="9" t="s">
        <v>847</v>
      </c>
      <c r="H4" s="10">
        <f>'汇总表（只需打印此表）'!C25</f>
        <v>2860.92370084251</v>
      </c>
      <c r="I4" s="10">
        <f>'汇总表（只需打印此表）'!C9</f>
        <v>340.565084060291</v>
      </c>
      <c r="J4" s="10">
        <f>'汇总表（只需打印此表）'!C10</f>
        <v>1941.1058</v>
      </c>
      <c r="K4" s="10">
        <f>'汇总表（只需打印此表）'!C11</f>
        <v>150.86</v>
      </c>
      <c r="L4" s="10">
        <f>'汇总表（只需打印此表）'!C12</f>
        <v>17.7375333333333</v>
      </c>
      <c r="M4" s="10">
        <f>'汇总表（只需打印此表）'!C13</f>
        <v>13.8711441795</v>
      </c>
      <c r="N4" s="10">
        <f>'汇总表（只需打印此表）'!C14</f>
        <v>12.4506874814529</v>
      </c>
      <c r="O4" s="10">
        <f>'汇总表（只需打印此表）'!C15</f>
        <v>40.9</v>
      </c>
      <c r="P4" s="10">
        <f>'汇总表（只需打印此表）'!C16</f>
        <v>0</v>
      </c>
      <c r="Q4" s="10">
        <f>'汇总表（只需打印此表）'!C17</f>
        <v>2517.49024905458</v>
      </c>
      <c r="R4" s="10">
        <f>'汇总表（只需打印此表）'!C18</f>
        <v>86.4843160042844</v>
      </c>
      <c r="S4" s="10">
        <f>'汇总表（只需打印此表）'!C19</f>
        <v>31.5398688993825</v>
      </c>
      <c r="T4" s="10">
        <f>'汇总表（只需打印此表）'!C20</f>
        <v>62.6622852957317</v>
      </c>
      <c r="U4" s="10">
        <f>'汇总表（只需打印此表）'!C21</f>
        <v>180.686470199399</v>
      </c>
      <c r="V4" s="10">
        <f>'汇总表（只需打印此表）'!C22</f>
        <v>125.874512452729</v>
      </c>
      <c r="W4" s="10">
        <f>包装明细!R26</f>
        <v>7.32</v>
      </c>
      <c r="X4" s="10">
        <f>运输明细!J16</f>
        <v>29.5524691358025</v>
      </c>
      <c r="Y4" s="10">
        <f>包装明细!E28</f>
        <v>41.36</v>
      </c>
      <c r="Z4" s="10">
        <f>加工明细!T305</f>
        <v>6097.37107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848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? > < D a t a S o u r c e s /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Props1.xml><?xml version="1.0" encoding="utf-8"?>
<ds:datastoreItem xmlns:ds="http://schemas.openxmlformats.org/officeDocument/2006/customXml" ds:itemID="{7E07DEEA-EFC0-42F7-8E63-2D65554FD0A0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2024-08-30T01:40:47Z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2052-12.1.0.17147</vt:lpwstr>
  </property>
  <property fmtid="{D5CDD505-2E9C-101B-9397-08002B2CF9AE}" pid="189" name="ICV">
    <vt:lpwstr>92895CDBE7694C88B977014652D034EF</vt:lpwstr>
  </property>
</Properties>
</file>