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4\项目\3.1\检具\报价\"/>
    </mc:Choice>
  </mc:AlternateContent>
  <bookViews>
    <workbookView xWindow="0" yWindow="0" windowWidth="27945" windowHeight="12375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J15" i="1"/>
  <c r="I15" i="1"/>
  <c r="H15" i="1"/>
  <c r="E6" i="2" l="1"/>
  <c r="F6" i="2"/>
  <c r="G6" i="2"/>
  <c r="G3" i="2"/>
  <c r="G4" i="2"/>
  <c r="G5" i="2"/>
  <c r="G2" i="2"/>
  <c r="F3" i="2"/>
  <c r="F4" i="2"/>
  <c r="F5" i="2"/>
  <c r="F2" i="2"/>
  <c r="E3" i="2"/>
  <c r="E4" i="2"/>
  <c r="E5" i="2"/>
  <c r="E2" i="2"/>
  <c r="H6" i="2"/>
</calcChain>
</file>

<file path=xl/sharedStrings.xml><?xml version="1.0" encoding="utf-8"?>
<sst xmlns="http://schemas.openxmlformats.org/spreadsheetml/2006/main" count="95" uniqueCount="80">
  <si>
    <t>采购工厂：河北工厂</t>
  </si>
  <si>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</si>
  <si>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</si>
  <si>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产品图号</t>
  </si>
  <si>
    <t>产品名称</t>
  </si>
  <si>
    <t>(设备、夹具、检具)编号</t>
  </si>
  <si>
    <t>单位</t>
  </si>
  <si>
    <t>数量</t>
  </si>
  <si>
    <t>增值税率%</t>
  </si>
  <si>
    <t>工艺预估价格</t>
  </si>
  <si>
    <t>德恒</t>
  </si>
  <si>
    <t>审批价格</t>
  </si>
  <si>
    <t>供应商全称</t>
  </si>
  <si>
    <t>备注</t>
  </si>
  <si>
    <t>含税价格</t>
  </si>
  <si>
    <t>价格</t>
  </si>
  <si>
    <t>3.1座框分总成</t>
  </si>
  <si>
    <t>SHT0017048/9-SUB-JJ-01</t>
  </si>
  <si>
    <t>3.1座框焊接总成</t>
  </si>
  <si>
    <t>SHT0017048/9-JJ-01</t>
  </si>
  <si>
    <t>SHT0017048/9-JJ-02</t>
  </si>
  <si>
    <t>翻转架</t>
  </si>
  <si>
    <t>合计</t>
  </si>
  <si>
    <t>最终价格</t>
  </si>
  <si>
    <t>周期</t>
  </si>
  <si>
    <t>开发情况</t>
  </si>
  <si>
    <t>产品价格</t>
  </si>
  <si>
    <t>无</t>
  </si>
  <si>
    <t>模具价格</t>
  </si>
  <si>
    <t>开发周期</t>
  </si>
  <si>
    <t>年降情况</t>
  </si>
  <si>
    <t>结算方式</t>
  </si>
  <si>
    <t xml:space="preserve">
总经理
日期：
</t>
  </si>
  <si>
    <t xml:space="preserve">
副总经理
日期：</t>
  </si>
  <si>
    <t xml:space="preserve">
采购工程师
日期：
</t>
  </si>
  <si>
    <t>焊胎名称</t>
  </si>
  <si>
    <t>焊胎编号</t>
  </si>
  <si>
    <t>焊胎数量</t>
  </si>
  <si>
    <t>未税价格</t>
  </si>
  <si>
    <t>未税合计</t>
  </si>
  <si>
    <t>增值税额</t>
  </si>
  <si>
    <t>3.1检具采购价格审批表</t>
    <phoneticPr fontId="10" type="noConversion"/>
  </si>
  <si>
    <t>左/右侧边板检具</t>
  </si>
  <si>
    <t>GR-3.1-CF-01</t>
  </si>
  <si>
    <t>座框前横梁检具</t>
  </si>
  <si>
    <t>GR-3.1-CF-02</t>
  </si>
  <si>
    <t>仰角加强板L/R检具</t>
  </si>
  <si>
    <t>GR-3.1-CF-03</t>
  </si>
  <si>
    <t>仰角卡板L/R检具</t>
  </si>
  <si>
    <t>GR-3.1-CF-04</t>
  </si>
  <si>
    <t>GR-3.1-CF-05</t>
  </si>
  <si>
    <t>上框前横梁检具</t>
  </si>
  <si>
    <t>GR-3.1-CF-06</t>
  </si>
  <si>
    <t>下框焊接总成检具</t>
  </si>
  <si>
    <t>GR-3.1-CF-07</t>
  </si>
  <si>
    <t>上框焊接总成检具</t>
  </si>
  <si>
    <t>GR-3.1-CF-08</t>
  </si>
  <si>
    <t>座框焊接总成检具</t>
  </si>
  <si>
    <t>GR-3.1-CF-09</t>
  </si>
  <si>
    <t>SQX3000-6805319
SQX3000-6805317</t>
  </si>
  <si>
    <t>SHT0017050</t>
  </si>
  <si>
    <t>SHT0017056
SHT0017057</t>
  </si>
  <si>
    <t>SHT0017053
SHT0017054</t>
  </si>
  <si>
    <t>SHT0017062</t>
  </si>
  <si>
    <t>SHT0016421</t>
  </si>
  <si>
    <t>SHT0017060</t>
  </si>
  <si>
    <t>SHT0017049</t>
  </si>
  <si>
    <t>SHT0017065
SHT0017066
SQX3000-6805422
SQX3000-6805423</t>
    <phoneticPr fontId="10" type="noConversion"/>
  </si>
  <si>
    <t>上框左/右纵梁检具
下框左/右纵梁检具</t>
    <phoneticPr fontId="10" type="noConversion"/>
  </si>
  <si>
    <t>件</t>
    <phoneticPr fontId="10" type="noConversion"/>
  </si>
  <si>
    <t>林宇</t>
    <phoneticPr fontId="10" type="noConversion"/>
  </si>
  <si>
    <t>鑫来</t>
    <phoneticPr fontId="10" type="noConversion"/>
  </si>
  <si>
    <t>合计</t>
    <phoneticPr fontId="10" type="noConversion"/>
  </si>
  <si>
    <t>说明： 以上所有价格均为含税价格。</t>
    <phoneticPr fontId="10" type="noConversion"/>
  </si>
  <si>
    <t>30天</t>
    <phoneticPr fontId="10" type="noConversion"/>
  </si>
  <si>
    <t>30天</t>
    <phoneticPr fontId="10" type="noConversion"/>
  </si>
  <si>
    <t>45天</t>
    <phoneticPr fontId="10" type="noConversion"/>
  </si>
  <si>
    <t>3.1C新开检具</t>
    <phoneticPr fontId="10" type="noConversion"/>
  </si>
  <si>
    <r>
      <t>定点定价林宇机械，中标价格9</t>
    </r>
    <r>
      <rPr>
        <sz val="10"/>
        <rFont val="宋体"/>
        <family val="3"/>
        <charset val="134"/>
      </rPr>
      <t>6000元。</t>
    </r>
    <phoneticPr fontId="10" type="noConversion"/>
  </si>
  <si>
    <r>
      <t>预付5</t>
    </r>
    <r>
      <rPr>
        <sz val="10"/>
        <rFont val="宋体"/>
        <family val="3"/>
        <charset val="134"/>
      </rPr>
      <t>0%，验收后支付40%，1年内支付10%。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</si>
</sst>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\¥#,##0;\¥\-#,##0"/>
    <numFmt numFmtId="178" formatCode="\¥#,##0.00;\¥\-#,##0.00"/>
    <numFmt numFmtId="179" formatCode="0_ "/>
    <numFmt numFmtId="180" formatCode="0.0000_ "/>
  </numFmts>
  <fonts count="16" x14ac:knownFonts="1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2" zoomScale="85" zoomScaleNormal="85" workbookViewId="0">
      <selection activeCell="C21" sqref="C21:N21"/>
    </sheetView>
  </sheetViews>
  <sheetFormatPr defaultColWidth="9" defaultRowHeight="14.25" x14ac:dyDescent="0.2"/>
  <cols>
    <col min="2" max="3" width="17.125" customWidth="1"/>
    <col min="4" max="4" width="17.375" customWidth="1"/>
    <col min="5" max="6" width="6.625" customWidth="1"/>
    <col min="7" max="7" width="8.25" customWidth="1"/>
    <col min="8" max="8" width="11.75" customWidth="1"/>
    <col min="9" max="9" width="9.25" customWidth="1"/>
    <col min="10" max="10" width="10" customWidth="1"/>
    <col min="11" max="11" width="9.75" customWidth="1"/>
    <col min="12" max="12" width="13.125" customWidth="1"/>
    <col min="13" max="13" width="13.5" customWidth="1"/>
    <col min="14" max="14" width="16.125" customWidth="1"/>
  </cols>
  <sheetData>
    <row r="1" spans="1:14" ht="22.5" x14ac:dyDescent="0.2">
      <c r="A1" s="40" t="s">
        <v>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26.25" customHeight="1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58.5" customHeight="1" x14ac:dyDescent="0.2">
      <c r="A3" s="43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1:14" ht="14.25" customHeight="1" x14ac:dyDescent="0.2">
      <c r="A4" s="49" t="s">
        <v>2</v>
      </c>
      <c r="B4" s="50" t="s">
        <v>3</v>
      </c>
      <c r="C4" s="50" t="s">
        <v>4</v>
      </c>
      <c r="D4" s="50" t="s">
        <v>5</v>
      </c>
      <c r="E4" s="49" t="s">
        <v>6</v>
      </c>
      <c r="F4" s="51" t="s">
        <v>7</v>
      </c>
      <c r="G4" s="49" t="s">
        <v>8</v>
      </c>
      <c r="H4" s="51" t="s">
        <v>9</v>
      </c>
      <c r="I4" s="56" t="s">
        <v>10</v>
      </c>
      <c r="J4" s="56" t="s">
        <v>70</v>
      </c>
      <c r="K4" s="56" t="s">
        <v>71</v>
      </c>
      <c r="L4" s="1" t="s">
        <v>11</v>
      </c>
      <c r="M4" s="49" t="s">
        <v>12</v>
      </c>
      <c r="N4" s="49" t="s">
        <v>13</v>
      </c>
    </row>
    <row r="5" spans="1:14" x14ac:dyDescent="0.2">
      <c r="A5" s="49"/>
      <c r="B5" s="50"/>
      <c r="C5" s="50"/>
      <c r="D5" s="50"/>
      <c r="E5" s="49"/>
      <c r="F5" s="52"/>
      <c r="G5" s="49"/>
      <c r="H5" s="52"/>
      <c r="I5" s="57" t="s">
        <v>14</v>
      </c>
      <c r="J5" s="57" t="s">
        <v>14</v>
      </c>
      <c r="K5" s="57" t="s">
        <v>14</v>
      </c>
      <c r="L5" s="1" t="s">
        <v>15</v>
      </c>
      <c r="M5" s="49"/>
      <c r="N5" s="49"/>
    </row>
    <row r="6" spans="1:14" ht="25.5" customHeight="1" x14ac:dyDescent="0.2">
      <c r="A6" s="15">
        <v>1</v>
      </c>
      <c r="B6" s="29" t="s">
        <v>59</v>
      </c>
      <c r="C6" s="24" t="s">
        <v>42</v>
      </c>
      <c r="D6" s="28" t="s">
        <v>43</v>
      </c>
      <c r="E6" s="31" t="s">
        <v>69</v>
      </c>
      <c r="F6" s="25">
        <v>1</v>
      </c>
      <c r="G6" s="32">
        <v>0.13</v>
      </c>
      <c r="H6" s="33">
        <v>6000</v>
      </c>
      <c r="I6" s="58">
        <v>15000</v>
      </c>
      <c r="J6" s="57">
        <v>18600</v>
      </c>
      <c r="K6" s="57">
        <v>11000</v>
      </c>
      <c r="L6" s="15"/>
      <c r="M6" s="23"/>
      <c r="N6" s="15"/>
    </row>
    <row r="7" spans="1:14" x14ac:dyDescent="0.2">
      <c r="A7" s="15">
        <v>2</v>
      </c>
      <c r="B7" s="30" t="s">
        <v>60</v>
      </c>
      <c r="C7" s="26" t="s">
        <v>44</v>
      </c>
      <c r="D7" s="28" t="s">
        <v>45</v>
      </c>
      <c r="E7" s="31" t="s">
        <v>69</v>
      </c>
      <c r="F7" s="25">
        <v>1</v>
      </c>
      <c r="G7" s="32">
        <v>0.13</v>
      </c>
      <c r="H7" s="33">
        <v>7000</v>
      </c>
      <c r="I7" s="59">
        <v>6200</v>
      </c>
      <c r="J7" s="57">
        <v>9600</v>
      </c>
      <c r="K7" s="60">
        <v>7000</v>
      </c>
      <c r="L7" s="15"/>
      <c r="M7" s="23"/>
      <c r="N7" s="15"/>
    </row>
    <row r="8" spans="1:14" ht="24" x14ac:dyDescent="0.2">
      <c r="A8" s="15">
        <v>3</v>
      </c>
      <c r="B8" s="30" t="s">
        <v>61</v>
      </c>
      <c r="C8" s="26" t="s">
        <v>46</v>
      </c>
      <c r="D8" s="28" t="s">
        <v>47</v>
      </c>
      <c r="E8" s="31" t="s">
        <v>69</v>
      </c>
      <c r="F8" s="25">
        <v>1</v>
      </c>
      <c r="G8" s="32">
        <v>0.13</v>
      </c>
      <c r="H8" s="33">
        <v>8000</v>
      </c>
      <c r="I8" s="59">
        <v>6800</v>
      </c>
      <c r="J8" s="57">
        <v>13200</v>
      </c>
      <c r="K8" s="60">
        <v>7600</v>
      </c>
      <c r="L8" s="15"/>
      <c r="M8" s="23"/>
      <c r="N8" s="15"/>
    </row>
    <row r="9" spans="1:14" ht="24" x14ac:dyDescent="0.2">
      <c r="A9" s="15">
        <v>4</v>
      </c>
      <c r="B9" s="30" t="s">
        <v>62</v>
      </c>
      <c r="C9" s="26" t="s">
        <v>48</v>
      </c>
      <c r="D9" s="28" t="s">
        <v>49</v>
      </c>
      <c r="E9" s="31" t="s">
        <v>69</v>
      </c>
      <c r="F9" s="25">
        <v>1</v>
      </c>
      <c r="G9" s="32">
        <v>0.13</v>
      </c>
      <c r="H9" s="33">
        <v>6000</v>
      </c>
      <c r="I9" s="59">
        <v>5800</v>
      </c>
      <c r="J9" s="57">
        <v>7400</v>
      </c>
      <c r="K9" s="60">
        <v>6000</v>
      </c>
      <c r="L9" s="15"/>
      <c r="M9" s="23"/>
      <c r="N9" s="15"/>
    </row>
    <row r="10" spans="1:14" ht="48" x14ac:dyDescent="0.2">
      <c r="A10" s="15">
        <v>5</v>
      </c>
      <c r="B10" s="30" t="s">
        <v>67</v>
      </c>
      <c r="C10" s="26" t="s">
        <v>68</v>
      </c>
      <c r="D10" s="28" t="s">
        <v>50</v>
      </c>
      <c r="E10" s="31" t="s">
        <v>69</v>
      </c>
      <c r="F10" s="27">
        <v>1</v>
      </c>
      <c r="G10" s="32">
        <v>0.13</v>
      </c>
      <c r="H10" s="16">
        <v>10000</v>
      </c>
      <c r="I10" s="57">
        <v>32800</v>
      </c>
      <c r="J10" s="57">
        <v>26800</v>
      </c>
      <c r="K10" s="57">
        <v>17000</v>
      </c>
      <c r="L10" s="15"/>
      <c r="M10" s="23"/>
      <c r="N10" s="15"/>
    </row>
    <row r="11" spans="1:14" ht="33" customHeight="1" x14ac:dyDescent="0.2">
      <c r="A11" s="15">
        <v>6</v>
      </c>
      <c r="B11" s="30" t="s">
        <v>63</v>
      </c>
      <c r="C11" s="26" t="s">
        <v>51</v>
      </c>
      <c r="D11" s="28" t="s">
        <v>52</v>
      </c>
      <c r="E11" s="31" t="s">
        <v>69</v>
      </c>
      <c r="F11" s="25">
        <v>1</v>
      </c>
      <c r="G11" s="32">
        <v>0.13</v>
      </c>
      <c r="H11" s="33">
        <v>8000</v>
      </c>
      <c r="I11" s="59">
        <v>4200</v>
      </c>
      <c r="J11" s="61">
        <v>6800</v>
      </c>
      <c r="K11" s="60">
        <v>5000</v>
      </c>
      <c r="L11" s="10"/>
      <c r="M11" s="11"/>
      <c r="N11" s="11"/>
    </row>
    <row r="12" spans="1:14" ht="33" customHeight="1" x14ac:dyDescent="0.2">
      <c r="A12" s="15">
        <v>7</v>
      </c>
      <c r="B12" s="30" t="s">
        <v>64</v>
      </c>
      <c r="C12" s="26" t="s">
        <v>53</v>
      </c>
      <c r="D12" s="28" t="s">
        <v>54</v>
      </c>
      <c r="E12" s="31" t="s">
        <v>69</v>
      </c>
      <c r="F12" s="25">
        <v>1</v>
      </c>
      <c r="G12" s="32">
        <v>0.13</v>
      </c>
      <c r="H12" s="33">
        <v>18000</v>
      </c>
      <c r="I12" s="59">
        <v>17800</v>
      </c>
      <c r="J12" s="61">
        <v>17000</v>
      </c>
      <c r="K12" s="60">
        <v>18000</v>
      </c>
      <c r="L12" s="10"/>
      <c r="M12" s="11"/>
      <c r="N12" s="11"/>
    </row>
    <row r="13" spans="1:14" ht="33" customHeight="1" x14ac:dyDescent="0.2">
      <c r="A13" s="15">
        <v>8</v>
      </c>
      <c r="B13" s="30" t="s">
        <v>65</v>
      </c>
      <c r="C13" s="26" t="s">
        <v>55</v>
      </c>
      <c r="D13" s="28" t="s">
        <v>56</v>
      </c>
      <c r="E13" s="31" t="s">
        <v>69</v>
      </c>
      <c r="F13" s="25">
        <v>1</v>
      </c>
      <c r="G13" s="32">
        <v>0.13</v>
      </c>
      <c r="H13" s="33">
        <v>15000</v>
      </c>
      <c r="I13" s="59">
        <v>12600</v>
      </c>
      <c r="J13" s="61">
        <v>14000</v>
      </c>
      <c r="K13" s="60">
        <v>13000</v>
      </c>
      <c r="L13" s="10"/>
      <c r="M13" s="11"/>
      <c r="N13" s="11"/>
    </row>
    <row r="14" spans="1:14" ht="33" customHeight="1" x14ac:dyDescent="0.2">
      <c r="A14" s="15">
        <v>9</v>
      </c>
      <c r="B14" s="26" t="s">
        <v>66</v>
      </c>
      <c r="C14" s="26" t="s">
        <v>57</v>
      </c>
      <c r="D14" s="28" t="s">
        <v>58</v>
      </c>
      <c r="E14" s="31" t="s">
        <v>69</v>
      </c>
      <c r="F14" s="25">
        <v>1</v>
      </c>
      <c r="G14" s="32">
        <v>0.13</v>
      </c>
      <c r="H14" s="33">
        <v>14000</v>
      </c>
      <c r="I14" s="59">
        <v>23600</v>
      </c>
      <c r="J14" s="61">
        <v>15500</v>
      </c>
      <c r="K14" s="60">
        <v>17000</v>
      </c>
      <c r="L14" s="12"/>
      <c r="M14" s="11"/>
      <c r="N14" s="1"/>
    </row>
    <row r="15" spans="1:14" ht="33" customHeight="1" x14ac:dyDescent="0.2">
      <c r="A15" s="34" t="s">
        <v>72</v>
      </c>
      <c r="B15" s="2"/>
      <c r="C15" s="3"/>
      <c r="D15" s="2"/>
      <c r="E15" s="4"/>
      <c r="F15" s="4"/>
      <c r="G15" s="5"/>
      <c r="H15" s="55">
        <f>SUM(H6:H14)</f>
        <v>92000</v>
      </c>
      <c r="I15" s="55">
        <f>SUM(I6:I14)</f>
        <v>124800</v>
      </c>
      <c r="J15" s="55">
        <f>SUM(J6:J14)</f>
        <v>128900</v>
      </c>
      <c r="K15" s="55">
        <f>SUM(K6:K14)</f>
        <v>101600</v>
      </c>
      <c r="L15" s="13"/>
      <c r="M15" s="11"/>
      <c r="N15" s="1"/>
    </row>
    <row r="16" spans="1:14" ht="33" customHeight="1" x14ac:dyDescent="0.2">
      <c r="A16" s="6" t="s">
        <v>23</v>
      </c>
      <c r="B16" s="2"/>
      <c r="C16" s="3"/>
      <c r="D16" s="2"/>
      <c r="E16" s="4"/>
      <c r="F16" s="4"/>
      <c r="G16" s="5"/>
      <c r="H16" s="7"/>
      <c r="I16" s="54">
        <v>115000</v>
      </c>
      <c r="J16" s="62">
        <v>96000</v>
      </c>
      <c r="K16" s="54">
        <v>97000</v>
      </c>
      <c r="L16" s="13"/>
      <c r="M16" s="11"/>
      <c r="N16" s="6"/>
    </row>
    <row r="17" spans="1:14" ht="33" customHeight="1" x14ac:dyDescent="0.2">
      <c r="A17" s="6" t="s">
        <v>24</v>
      </c>
      <c r="B17" s="2"/>
      <c r="C17" s="3"/>
      <c r="D17" s="2"/>
      <c r="E17" s="4"/>
      <c r="F17" s="4"/>
      <c r="G17" s="5"/>
      <c r="H17" s="7"/>
      <c r="I17" s="63" t="s">
        <v>75</v>
      </c>
      <c r="J17" s="63" t="s">
        <v>74</v>
      </c>
      <c r="K17" s="63" t="s">
        <v>76</v>
      </c>
      <c r="L17" s="13"/>
      <c r="M17" s="11"/>
      <c r="N17" s="6"/>
    </row>
    <row r="18" spans="1:14" ht="21" customHeight="1" x14ac:dyDescent="0.2">
      <c r="A18" s="46" t="s">
        <v>73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ht="20.100000000000001" customHeight="1" x14ac:dyDescent="0.2">
      <c r="A19" s="8">
        <v>1</v>
      </c>
      <c r="B19" s="8" t="s">
        <v>25</v>
      </c>
      <c r="C19" s="48" t="s">
        <v>77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4" ht="20.100000000000001" customHeight="1" x14ac:dyDescent="0.2">
      <c r="A20" s="8">
        <v>2</v>
      </c>
      <c r="B20" s="8" t="s">
        <v>26</v>
      </c>
      <c r="C20" s="39" t="s">
        <v>27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 ht="20.100000000000001" customHeight="1" x14ac:dyDescent="0.2">
      <c r="A21" s="8">
        <v>3</v>
      </c>
      <c r="B21" s="8" t="s">
        <v>28</v>
      </c>
      <c r="C21" s="64" t="s">
        <v>78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</row>
    <row r="22" spans="1:14" ht="20.100000000000001" customHeight="1" x14ac:dyDescent="0.2">
      <c r="A22" s="8">
        <v>4</v>
      </c>
      <c r="B22" s="8" t="s">
        <v>29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ht="20.100000000000001" customHeight="1" x14ac:dyDescent="0.2">
      <c r="A23" s="8">
        <v>5</v>
      </c>
      <c r="B23" s="8" t="s">
        <v>30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ht="20.100000000000001" customHeight="1" x14ac:dyDescent="0.2">
      <c r="A24" s="8">
        <v>6</v>
      </c>
      <c r="B24" s="8" t="s">
        <v>31</v>
      </c>
      <c r="C24" s="48" t="s">
        <v>79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 ht="20.100000000000001" customHeight="1" x14ac:dyDescent="0.2">
      <c r="A25" s="8">
        <v>7</v>
      </c>
      <c r="B25" s="8" t="s">
        <v>13</v>
      </c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/>
    </row>
    <row r="26" spans="1:14" ht="76.5" customHeight="1" x14ac:dyDescent="0.2">
      <c r="A26" s="38" t="s">
        <v>32</v>
      </c>
      <c r="B26" s="38"/>
      <c r="C26" s="38"/>
      <c r="D26" s="9"/>
      <c r="E26" s="38" t="s">
        <v>33</v>
      </c>
      <c r="F26" s="38"/>
      <c r="G26" s="38"/>
      <c r="H26" s="38"/>
      <c r="I26" s="38"/>
      <c r="J26" s="38"/>
      <c r="K26" s="38"/>
      <c r="L26" s="14"/>
      <c r="M26" s="38" t="s">
        <v>34</v>
      </c>
      <c r="N26" s="38"/>
    </row>
  </sheetData>
  <mergeCells count="24">
    <mergeCell ref="A1:N1"/>
    <mergeCell ref="A2:N2"/>
    <mergeCell ref="A3:N3"/>
    <mergeCell ref="A18:N18"/>
    <mergeCell ref="C19:N19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N4:N5"/>
    <mergeCell ref="C25:N25"/>
    <mergeCell ref="A26:C26"/>
    <mergeCell ref="E26:K26"/>
    <mergeCell ref="M26:N26"/>
    <mergeCell ref="C20:N20"/>
    <mergeCell ref="C21:N21"/>
    <mergeCell ref="C22:N22"/>
    <mergeCell ref="C23:N23"/>
    <mergeCell ref="C24:N24"/>
  </mergeCells>
  <phoneticPr fontId="10" type="noConversion"/>
  <conditionalFormatting sqref="B6">
    <cfRule type="duplicateValues" dxfId="2" priority="2" stopIfTrue="1"/>
  </conditionalFormatting>
  <conditionalFormatting sqref="B7:B11">
    <cfRule type="duplicateValues" dxfId="1" priority="3" stopIfTrue="1"/>
  </conditionalFormatting>
  <conditionalFormatting sqref="B12:B14">
    <cfRule type="duplicateValues" dxfId="0" priority="1" stopIfTrue="1"/>
  </conditionalFormatting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G32" sqref="G32"/>
    </sheetView>
  </sheetViews>
  <sheetFormatPr defaultRowHeight="14.25" x14ac:dyDescent="0.2"/>
  <cols>
    <col min="5" max="6" width="11.25" bestFit="1" customWidth="1"/>
    <col min="7" max="7" width="10.25" bestFit="1" customWidth="1"/>
  </cols>
  <sheetData>
    <row r="1" spans="1:9" x14ac:dyDescent="0.2">
      <c r="A1" s="19" t="s">
        <v>2</v>
      </c>
      <c r="B1" s="19" t="s">
        <v>35</v>
      </c>
      <c r="C1" s="19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14</v>
      </c>
      <c r="I1" s="19" t="s">
        <v>13</v>
      </c>
    </row>
    <row r="2" spans="1:9" ht="36" x14ac:dyDescent="0.2">
      <c r="A2" s="19">
        <v>1</v>
      </c>
      <c r="B2" s="17" t="s">
        <v>16</v>
      </c>
      <c r="C2" s="18" t="s">
        <v>17</v>
      </c>
      <c r="D2" s="19">
        <v>1</v>
      </c>
      <c r="E2" s="21">
        <f>H2/D2/1.13</f>
        <v>23893.805309734515</v>
      </c>
      <c r="F2" s="21">
        <f>E2*D2</f>
        <v>23893.805309734515</v>
      </c>
      <c r="G2" s="22">
        <f>F2*0.13</f>
        <v>3106.1946902654872</v>
      </c>
      <c r="H2" s="20">
        <v>27000</v>
      </c>
      <c r="I2" s="19"/>
    </row>
    <row r="3" spans="1:9" ht="24" x14ac:dyDescent="0.2">
      <c r="A3" s="19">
        <v>2</v>
      </c>
      <c r="B3" s="17" t="s">
        <v>18</v>
      </c>
      <c r="C3" s="18" t="s">
        <v>19</v>
      </c>
      <c r="D3" s="19">
        <v>1</v>
      </c>
      <c r="E3" s="21">
        <f t="shared" ref="E3:E5" si="0">H3/D3/1.13</f>
        <v>47787.610619469029</v>
      </c>
      <c r="F3" s="21">
        <f t="shared" ref="F3:F5" si="1">E3*D3</f>
        <v>47787.610619469029</v>
      </c>
      <c r="G3" s="22">
        <f t="shared" ref="G3:G5" si="2">F3*0.13</f>
        <v>6212.3893805309744</v>
      </c>
      <c r="H3" s="20">
        <v>54000</v>
      </c>
      <c r="I3" s="19"/>
    </row>
    <row r="4" spans="1:9" ht="24" x14ac:dyDescent="0.2">
      <c r="A4" s="19">
        <v>3</v>
      </c>
      <c r="B4" s="17" t="s">
        <v>18</v>
      </c>
      <c r="C4" s="18" t="s">
        <v>20</v>
      </c>
      <c r="D4" s="19">
        <v>1</v>
      </c>
      <c r="E4" s="21">
        <f t="shared" si="0"/>
        <v>43362.83185840708</v>
      </c>
      <c r="F4" s="21">
        <f t="shared" si="1"/>
        <v>43362.83185840708</v>
      </c>
      <c r="G4" s="22">
        <f t="shared" si="2"/>
        <v>5637.1681415929206</v>
      </c>
      <c r="H4" s="20">
        <v>49000</v>
      </c>
      <c r="I4" s="19"/>
    </row>
    <row r="5" spans="1:9" x14ac:dyDescent="0.2">
      <c r="A5" s="19">
        <v>4</v>
      </c>
      <c r="B5" s="17" t="s">
        <v>21</v>
      </c>
      <c r="C5" s="18"/>
      <c r="D5" s="19">
        <v>2</v>
      </c>
      <c r="E5" s="21">
        <f t="shared" si="0"/>
        <v>4424.7787610619471</v>
      </c>
      <c r="F5" s="21">
        <f t="shared" si="1"/>
        <v>8849.5575221238942</v>
      </c>
      <c r="G5" s="22">
        <f t="shared" si="2"/>
        <v>1150.4424778761063</v>
      </c>
      <c r="H5" s="20">
        <v>10000</v>
      </c>
      <c r="I5" s="19"/>
    </row>
    <row r="6" spans="1:9" x14ac:dyDescent="0.2">
      <c r="A6" s="53" t="s">
        <v>22</v>
      </c>
      <c r="B6" s="53"/>
      <c r="C6" s="19"/>
      <c r="D6" s="19"/>
      <c r="E6" s="22">
        <f t="shared" ref="E6:G6" si="3">SUM(E2:E5)</f>
        <v>119469.02654867257</v>
      </c>
      <c r="F6" s="22">
        <f t="shared" si="3"/>
        <v>123893.80530973453</v>
      </c>
      <c r="G6" s="22">
        <f t="shared" si="3"/>
        <v>16106.194690265489</v>
      </c>
      <c r="H6" s="19">
        <f>SUM(H2:H5)</f>
        <v>140000</v>
      </c>
      <c r="I6" s="19"/>
    </row>
  </sheetData>
  <mergeCells count="1">
    <mergeCell ref="A6:B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2023-08-14T00:46:00Z</cp:lastPrinted>
  <dcterms:created xsi:type="dcterms:W3CDTF">2023-08-14T00:34:00Z</dcterms:created>
  <dcterms:modified xsi:type="dcterms:W3CDTF">2024-09-11T07:35:10Z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2EB2ADC63A9D4DF18FA693521088EFA1_12</vt:lpwstr>
  </property>
  <property fmtid="{D5CDD505-2E9C-101B-9397-08002B2CF9AE}" pid="3" name="KSOProductBuildVer">
    <vt:lpwstr>2052-12.1.0.16120</vt:lpwstr>
  </property>
</Properties>
</file>