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50" windowHeight="10740"/>
  </bookViews>
  <sheets>
    <sheet name="Sheet1" sheetId="1" r:id="rId1"/>
    <sheet name="SHT0010904" sheetId="2" r:id="rId2"/>
    <sheet name="SHT0016905" sheetId="3" r:id="rId3"/>
    <sheet name="SHT0017376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<sst xmlns="http://schemas.openxmlformats.org/spreadsheetml/2006/main" count="378" uniqueCount="109">
  <si>
    <t>未定价产品</t>
  </si>
  <si>
    <t>QAD代码</t>
  </si>
  <si>
    <t>产品名称</t>
  </si>
  <si>
    <t>客户</t>
  </si>
  <si>
    <t>材料成本</t>
  </si>
  <si>
    <t>SHT0010904</t>
  </si>
  <si>
    <t>主驾驶高度调节机构总成</t>
  </si>
  <si>
    <t>河北</t>
  </si>
  <si>
    <t>SHT0016905</t>
  </si>
  <si>
    <t>副驾驶高度调节机构总成重汽3.0</t>
  </si>
  <si>
    <t>SHTO017376</t>
  </si>
  <si>
    <t>阻尼调节机构总成重汽3.0出口车</t>
  </si>
  <si>
    <t>父级物料</t>
  </si>
  <si>
    <t>地点</t>
  </si>
  <si>
    <t>成本集</t>
  </si>
  <si>
    <t>组件</t>
  </si>
  <si>
    <t xml:space="preserve">描述 </t>
  </si>
  <si>
    <t>每件需求量</t>
  </si>
  <si>
    <t>单件合计</t>
  </si>
  <si>
    <t>成本合计</t>
  </si>
  <si>
    <t>生效日期</t>
  </si>
  <si>
    <t>902</t>
  </si>
  <si>
    <t>Standard</t>
  </si>
  <si>
    <t>BFA0000285</t>
  </si>
  <si>
    <t>开口挡圈</t>
  </si>
  <si>
    <t>Φ4镀黑锌</t>
  </si>
  <si>
    <t>BPC0010120</t>
  </si>
  <si>
    <t>气管N本色</t>
  </si>
  <si>
    <t>PAΦ4*2.5</t>
  </si>
  <si>
    <t>BSP0000103</t>
  </si>
  <si>
    <t>可回位机构弹簧1</t>
  </si>
  <si>
    <t>Φ1.6*1.9</t>
  </si>
  <si>
    <t>BSP0000105</t>
  </si>
  <si>
    <t>内部棘爪回位簧</t>
  </si>
  <si>
    <t>Φ0.5*Φ3.5*11*1.5</t>
  </si>
  <si>
    <t>BSP0010054</t>
  </si>
  <si>
    <t>调高手柄压簧</t>
  </si>
  <si>
    <t/>
  </si>
  <si>
    <t>SHT0002226</t>
  </si>
  <si>
    <t>弹簧固定座</t>
  </si>
  <si>
    <t>SHT0002229</t>
  </si>
  <si>
    <t>卡接棘爪(卡件)</t>
  </si>
  <si>
    <t>SHT0002243</t>
  </si>
  <si>
    <t>手柄支撑垫圈</t>
  </si>
  <si>
    <t>SHT0010362</t>
  </si>
  <si>
    <t>升降可回位机构底座</t>
  </si>
  <si>
    <t>H6</t>
  </si>
  <si>
    <t>SHT0010363</t>
  </si>
  <si>
    <t>升降可回位机构卡轮</t>
  </si>
  <si>
    <t>H6  12档位</t>
  </si>
  <si>
    <t>SHT0010660</t>
  </si>
  <si>
    <t>驾驶员座椅高度调节手柄</t>
  </si>
  <si>
    <t>SHT0011461</t>
  </si>
  <si>
    <t>可回位升降调节机构销轴</t>
  </si>
  <si>
    <t>SHT0011475</t>
  </si>
  <si>
    <t>升降调节拉线总成</t>
  </si>
  <si>
    <t>SHT0014405</t>
  </si>
  <si>
    <t>弹簧座</t>
  </si>
  <si>
    <t>SHT0014406</t>
  </si>
  <si>
    <t>弹簧压盖</t>
  </si>
  <si>
    <t>SHT0014407</t>
  </si>
  <si>
    <t>柱销压块</t>
  </si>
  <si>
    <t>SHT0016428</t>
  </si>
  <si>
    <t>滚柱芯轴</t>
  </si>
  <si>
    <t>TAT0010093</t>
  </si>
  <si>
    <t>200*250mm平口袋</t>
  </si>
  <si>
    <t>SHT0016964</t>
  </si>
  <si>
    <t>副驾驶高度调节手柄</t>
  </si>
  <si>
    <t>黑色手柄，白色丝印</t>
  </si>
  <si>
    <t>SHT0017376</t>
  </si>
  <si>
    <t>BCL0010026</t>
  </si>
  <si>
    <t>电工胶带</t>
  </si>
  <si>
    <t>BPC0000020</t>
  </si>
  <si>
    <t>气路防护波纹管</t>
  </si>
  <si>
    <t>BPC0010119</t>
  </si>
  <si>
    <t>气管GE橙色</t>
  </si>
  <si>
    <t>PAφ4*2.5</t>
  </si>
  <si>
    <t>SHT0011628</t>
  </si>
  <si>
    <t>阻尼调节气缸总成</t>
  </si>
  <si>
    <t>SHT0014511</t>
  </si>
  <si>
    <t>H6阻尼器金属轴套</t>
  </si>
  <si>
    <t>SHT0016243</t>
  </si>
  <si>
    <t>可调阻尼器总成</t>
  </si>
  <si>
    <t>BFA0010083</t>
  </si>
  <si>
    <t>自适应气缸固定螺丝</t>
  </si>
  <si>
    <t>φ6*18</t>
  </si>
  <si>
    <t>BPC0010035</t>
  </si>
  <si>
    <t>气缸支架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</si>
  <si>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</si>
  <si>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</si>
  <si>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</si>
  <si>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</si>
  <si>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</si>
  <si>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</si>
  <si>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</si>
  <si>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</si>
  <si>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</si>
  <si>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</t>
  </si>
  <si>
    <t>BPC0010041</t>
  </si>
  <si>
    <t>挡片</t>
  </si>
  <si>
    <t>BPC0010333</t>
  </si>
  <si>
    <t>自适应气缸节流头</t>
  </si>
  <si>
    <t>BSP0010046</t>
  </si>
  <si>
    <t>自适应复位弹簧</t>
  </si>
  <si>
    <t>SHT0002211</t>
  </si>
  <si>
    <t>消音片</t>
  </si>
  <si>
    <t>D8.5*H3</t>
  </si>
  <si>
    <t>SHT0011867</t>
  </si>
  <si>
    <t>唇形密封圈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</si>
</sst>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,###,##0.0########"/>
    <numFmt numFmtId="177" formatCode="#,###,###,##0.00###"/>
    <numFmt numFmtId="178" formatCode="##,##0.00###"/>
    <numFmt numFmtId="179" formatCode="##,##0.00000###"/>
  </numFmts>
  <fonts count="24">
    <font>
      <sz val="11"/>
      <color theme="1"/>
      <name val="宋体"/>
      <charset val="134"/>
      <scheme val="minor"/>
    </font>
    <font>
      <sz val="10"/>
      <color indexed="0"/>
      <name val="Arial"/>
      <charset val="0"/>
    </font>
    <font>
      <sz val="8.25"/>
      <color indexed="0"/>
      <name val="Microsoft Sans Serif"/>
      <charset val="0"/>
    </font>
    <font>
      <sz val="8.25"/>
      <color indexed="4"/>
      <name val="Microsoft Sans Serif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6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right" vertical="center"/>
    </xf>
    <xf numFmtId="177" fontId="2" fillId="0" borderId="2" xfId="0" applyNumberFormat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176" fontId="2" fillId="2" borderId="2" xfId="0" applyNumberFormat="1" applyFont="1" applyFill="1" applyBorder="1" applyAlignment="1">
      <alignment horizontal="right" vertical="center"/>
    </xf>
    <xf numFmtId="177" fontId="2" fillId="2" borderId="2" xfId="0" applyNumberFormat="1" applyFont="1" applyFill="1" applyBorder="1" applyAlignment="1">
      <alignment horizontal="right" vertical="center"/>
    </xf>
    <xf numFmtId="178" fontId="2" fillId="0" borderId="2" xfId="0" applyNumberFormat="1" applyFont="1" applyFill="1" applyBorder="1" applyAlignment="1">
      <alignment horizontal="right" vertical="center"/>
    </xf>
    <xf numFmtId="14" fontId="2" fillId="0" borderId="2" xfId="0" applyNumberFormat="1" applyFont="1" applyFill="1" applyBorder="1" applyAlignment="1">
      <alignment horizontal="right" vertical="center"/>
    </xf>
    <xf numFmtId="14" fontId="2" fillId="2" borderId="2" xfId="0" applyNumberFormat="1" applyFont="1" applyFill="1" applyBorder="1" applyAlignment="1">
      <alignment horizontal="right" vertical="center"/>
    </xf>
    <xf numFmtId="178" fontId="2" fillId="2" borderId="2" xfId="0" applyNumberFormat="1" applyFont="1" applyFill="1" applyBorder="1" applyAlignment="1">
      <alignment horizontal="right" vertical="center"/>
    </xf>
    <xf numFmtId="179" fontId="2" fillId="0" borderId="2" xfId="0" applyNumberFormat="1" applyFont="1" applyFill="1" applyBorder="1" applyAlignment="1">
      <alignment horizontal="right" vertical="center"/>
    </xf>
    <xf numFmtId="179" fontId="2" fillId="2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43" fontId="0" fillId="0" borderId="4" xfId="0" applyNumberForma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tabSelected="1" workbookViewId="0">
      <selection activeCell="F13" sqref="F13"/>
    </sheetView>
  </sheetViews>
  <sheetFormatPr defaultColWidth="9" defaultRowHeight="14" outlineLevelRow="4" outlineLevelCol="3"/>
  <cols>
    <col min="1" max="1" width="16.5" customWidth="1"/>
    <col min="2" max="2" width="36.5" customWidth="1"/>
    <col min="3" max="3" width="5.25454545454545" customWidth="1"/>
    <col min="4" max="4" width="12.8181818181818"/>
  </cols>
  <sheetData>
    <row r="1" spans="1:3">
      <c r="A1" s="18" t="s">
        <v>0</v>
      </c>
      <c r="B1" s="18"/>
      <c r="C1" s="18"/>
    </row>
    <row r="2" spans="1:4">
      <c r="A2" s="19" t="s">
        <v>1</v>
      </c>
      <c r="B2" s="19" t="s">
        <v>2</v>
      </c>
      <c r="C2" s="19" t="s">
        <v>3</v>
      </c>
      <c r="D2" s="20" t="s">
        <v>4</v>
      </c>
    </row>
    <row r="3" spans="1:4">
      <c r="A3" s="19" t="s">
        <v>5</v>
      </c>
      <c r="B3" s="19" t="s">
        <v>6</v>
      </c>
      <c r="C3" s="19" t="s">
        <v>7</v>
      </c>
      <c r="D3" s="20">
        <f>'SHT0010904'!I20</f>
        <v>17.1243804</v>
      </c>
    </row>
    <row r="4" spans="1:4">
      <c r="A4" s="19" t="s">
        <v>8</v>
      </c>
      <c r="B4" s="19" t="s">
        <v>9</v>
      </c>
      <c r="C4" s="19" t="s">
        <v>7</v>
      </c>
      <c r="D4" s="20">
        <f>'SHT0016905'!I20</f>
        <v>17.1943804</v>
      </c>
    </row>
    <row r="5" spans="1:4">
      <c r="A5" s="19" t="s">
        <v>10</v>
      </c>
      <c r="B5" s="19" t="s">
        <v>11</v>
      </c>
      <c r="C5" s="19" t="s">
        <v>7</v>
      </c>
      <c r="D5" s="20">
        <f>'SHT0017376'!I8</f>
        <v>125.534206734512</v>
      </c>
    </row>
  </sheetData>
  <mergeCells count="1">
    <mergeCell ref="A1:C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H9" sqref="H9"/>
    </sheetView>
  </sheetViews>
  <sheetFormatPr defaultColWidth="9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9.6363636363636" customWidth="1"/>
    <col min="6" max="6" width="13.8181818181818" customWidth="1"/>
    <col min="7" max="7" width="9.27272727272727" customWidth="1"/>
    <col min="8" max="9" width="7.72727272727273" customWidth="1"/>
    <col min="10" max="10" width="8.18181818181818" customWidth="1"/>
  </cols>
  <sheetData>
    <row r="1" s="1" customFormat="1" ht="10" customHeight="1" spans="1:10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16</v>
      </c>
      <c r="G1" s="3" t="s">
        <v>17</v>
      </c>
      <c r="H1" s="3" t="s">
        <v>18</v>
      </c>
      <c r="I1" s="3" t="s">
        <v>19</v>
      </c>
      <c r="J1" s="3" t="s">
        <v>20</v>
      </c>
    </row>
    <row r="2" s="1" customFormat="1" ht="16.5" customHeight="1" spans="1:10">
      <c r="A2" s="4" t="s">
        <v>5</v>
      </c>
      <c r="B2" s="5" t="s">
        <v>21</v>
      </c>
      <c r="C2" s="5" t="s">
        <v>22</v>
      </c>
      <c r="D2" s="4" t="s">
        <v>23</v>
      </c>
      <c r="E2" s="4" t="s">
        <v>24</v>
      </c>
      <c r="F2" s="5" t="s">
        <v>25</v>
      </c>
      <c r="G2" s="6">
        <v>1</v>
      </c>
      <c r="H2" s="7">
        <v>0.05</v>
      </c>
      <c r="I2" s="16">
        <f t="shared" ref="I2:I19" si="0">G2*H2</f>
        <v>0.05</v>
      </c>
      <c r="J2" s="13">
        <v>44469</v>
      </c>
    </row>
    <row r="3" s="1" customFormat="1" ht="16.5" customHeight="1" spans="1:10">
      <c r="A3" s="8" t="s">
        <v>5</v>
      </c>
      <c r="B3" s="9" t="s">
        <v>21</v>
      </c>
      <c r="C3" s="9" t="s">
        <v>22</v>
      </c>
      <c r="D3" s="8" t="s">
        <v>26</v>
      </c>
      <c r="E3" s="8" t="s">
        <v>27</v>
      </c>
      <c r="F3" s="9" t="s">
        <v>28</v>
      </c>
      <c r="G3" s="10">
        <v>0.01</v>
      </c>
      <c r="H3" s="11">
        <v>1.6814</v>
      </c>
      <c r="I3" s="17">
        <f t="shared" si="0"/>
        <v>0.016814</v>
      </c>
      <c r="J3" s="14">
        <v>45300</v>
      </c>
    </row>
    <row r="4" s="1" customFormat="1" ht="16.5" customHeight="1" spans="1:10">
      <c r="A4" s="4" t="s">
        <v>5</v>
      </c>
      <c r="B4" s="5" t="s">
        <v>21</v>
      </c>
      <c r="C4" s="5" t="s">
        <v>22</v>
      </c>
      <c r="D4" s="4" t="s">
        <v>29</v>
      </c>
      <c r="E4" s="4" t="s">
        <v>30</v>
      </c>
      <c r="F4" s="5" t="s">
        <v>31</v>
      </c>
      <c r="G4" s="6">
        <v>1</v>
      </c>
      <c r="H4" s="7">
        <v>0.35</v>
      </c>
      <c r="I4" s="16">
        <f t="shared" si="0"/>
        <v>0.35</v>
      </c>
      <c r="J4" s="13">
        <v>44469</v>
      </c>
    </row>
    <row r="5" s="1" customFormat="1" ht="16.5" customHeight="1" spans="1:10">
      <c r="A5" s="8" t="s">
        <v>5</v>
      </c>
      <c r="B5" s="9" t="s">
        <v>21</v>
      </c>
      <c r="C5" s="9" t="s">
        <v>22</v>
      </c>
      <c r="D5" s="8" t="s">
        <v>32</v>
      </c>
      <c r="E5" s="8" t="s">
        <v>33</v>
      </c>
      <c r="F5" s="9" t="s">
        <v>34</v>
      </c>
      <c r="G5" s="10">
        <v>2</v>
      </c>
      <c r="H5" s="11">
        <v>0.1</v>
      </c>
      <c r="I5" s="17">
        <f t="shared" si="0"/>
        <v>0.2</v>
      </c>
      <c r="J5" s="14">
        <v>44469</v>
      </c>
    </row>
    <row r="6" s="1" customFormat="1" ht="16.5" customHeight="1" spans="1:10">
      <c r="A6" s="4" t="s">
        <v>5</v>
      </c>
      <c r="B6" s="5" t="s">
        <v>21</v>
      </c>
      <c r="C6" s="5" t="s">
        <v>22</v>
      </c>
      <c r="D6" s="4" t="s">
        <v>35</v>
      </c>
      <c r="E6" s="4" t="s">
        <v>36</v>
      </c>
      <c r="F6" s="5" t="s">
        <v>37</v>
      </c>
      <c r="G6" s="6">
        <v>1</v>
      </c>
      <c r="H6" s="7">
        <v>0.095</v>
      </c>
      <c r="I6" s="16">
        <f t="shared" si="0"/>
        <v>0.095</v>
      </c>
      <c r="J6" s="13">
        <v>44469</v>
      </c>
    </row>
    <row r="7" s="1" customFormat="1" ht="16.5" customHeight="1" spans="1:10">
      <c r="A7" s="8" t="s">
        <v>5</v>
      </c>
      <c r="B7" s="9" t="s">
        <v>21</v>
      </c>
      <c r="C7" s="9" t="s">
        <v>22</v>
      </c>
      <c r="D7" s="8" t="s">
        <v>38</v>
      </c>
      <c r="E7" s="8" t="s">
        <v>39</v>
      </c>
      <c r="F7" s="9" t="s">
        <v>37</v>
      </c>
      <c r="G7" s="10">
        <v>1</v>
      </c>
      <c r="H7" s="11">
        <v>0.92</v>
      </c>
      <c r="I7" s="17">
        <f t="shared" si="0"/>
        <v>0.92</v>
      </c>
      <c r="J7" s="14">
        <v>44469</v>
      </c>
    </row>
    <row r="8" s="1" customFormat="1" ht="16.5" customHeight="1" spans="1:10">
      <c r="A8" s="4" t="s">
        <v>5</v>
      </c>
      <c r="B8" s="5" t="s">
        <v>21</v>
      </c>
      <c r="C8" s="5" t="s">
        <v>22</v>
      </c>
      <c r="D8" s="4" t="s">
        <v>40</v>
      </c>
      <c r="E8" s="4" t="s">
        <v>41</v>
      </c>
      <c r="F8" s="5" t="s">
        <v>37</v>
      </c>
      <c r="G8" s="6">
        <v>2</v>
      </c>
      <c r="H8" s="7">
        <v>0.71</v>
      </c>
      <c r="I8" s="16">
        <f t="shared" si="0"/>
        <v>1.42</v>
      </c>
      <c r="J8" s="13">
        <v>44469</v>
      </c>
    </row>
    <row r="9" s="1" customFormat="1" ht="16.5" customHeight="1" spans="1:10">
      <c r="A9" s="8" t="s">
        <v>5</v>
      </c>
      <c r="B9" s="9" t="s">
        <v>21</v>
      </c>
      <c r="C9" s="9" t="s">
        <v>22</v>
      </c>
      <c r="D9" s="8" t="s">
        <v>42</v>
      </c>
      <c r="E9" s="8" t="s">
        <v>43</v>
      </c>
      <c r="F9" s="9" t="s">
        <v>37</v>
      </c>
      <c r="G9" s="10">
        <v>1</v>
      </c>
      <c r="H9" s="11">
        <v>0.41</v>
      </c>
      <c r="I9" s="17">
        <f t="shared" si="0"/>
        <v>0.41</v>
      </c>
      <c r="J9" s="14">
        <v>44469</v>
      </c>
    </row>
    <row r="10" s="1" customFormat="1" ht="16.5" customHeight="1" spans="1:10">
      <c r="A10" s="4" t="s">
        <v>5</v>
      </c>
      <c r="B10" s="5" t="s">
        <v>21</v>
      </c>
      <c r="C10" s="5" t="s">
        <v>22</v>
      </c>
      <c r="D10" s="4" t="s">
        <v>44</v>
      </c>
      <c r="E10" s="4" t="s">
        <v>45</v>
      </c>
      <c r="F10" s="5" t="s">
        <v>46</v>
      </c>
      <c r="G10" s="6">
        <v>1</v>
      </c>
      <c r="H10" s="7">
        <v>1.13</v>
      </c>
      <c r="I10" s="16">
        <f t="shared" si="0"/>
        <v>1.13</v>
      </c>
      <c r="J10" s="13">
        <v>44469</v>
      </c>
    </row>
    <row r="11" s="1" customFormat="1" ht="16.5" customHeight="1" spans="1:10">
      <c r="A11" s="8" t="s">
        <v>5</v>
      </c>
      <c r="B11" s="9" t="s">
        <v>21</v>
      </c>
      <c r="C11" s="9" t="s">
        <v>22</v>
      </c>
      <c r="D11" s="8" t="s">
        <v>47</v>
      </c>
      <c r="E11" s="8" t="s">
        <v>48</v>
      </c>
      <c r="F11" s="9" t="s">
        <v>49</v>
      </c>
      <c r="G11" s="10">
        <v>1</v>
      </c>
      <c r="H11" s="11">
        <v>3.12</v>
      </c>
      <c r="I11" s="17">
        <f t="shared" si="0"/>
        <v>3.12</v>
      </c>
      <c r="J11" s="14">
        <v>44469</v>
      </c>
    </row>
    <row r="12" s="1" customFormat="1" ht="16.5" customHeight="1" spans="1:10">
      <c r="A12" s="4" t="s">
        <v>5</v>
      </c>
      <c r="B12" s="5" t="s">
        <v>21</v>
      </c>
      <c r="C12" s="5" t="s">
        <v>22</v>
      </c>
      <c r="D12" s="4" t="s">
        <v>50</v>
      </c>
      <c r="E12" s="4" t="s">
        <v>51</v>
      </c>
      <c r="F12" s="5" t="s">
        <v>37</v>
      </c>
      <c r="G12" s="6">
        <v>1</v>
      </c>
      <c r="H12" s="7">
        <v>2.29</v>
      </c>
      <c r="I12" s="16">
        <f t="shared" si="0"/>
        <v>2.29</v>
      </c>
      <c r="J12" s="13">
        <v>44469</v>
      </c>
    </row>
    <row r="13" s="1" customFormat="1" ht="16.5" customHeight="1" spans="1:10">
      <c r="A13" s="8" t="s">
        <v>5</v>
      </c>
      <c r="B13" s="9" t="s">
        <v>21</v>
      </c>
      <c r="C13" s="9" t="s">
        <v>22</v>
      </c>
      <c r="D13" s="8" t="s">
        <v>52</v>
      </c>
      <c r="E13" s="8" t="s">
        <v>53</v>
      </c>
      <c r="F13" s="9" t="s">
        <v>46</v>
      </c>
      <c r="G13" s="10">
        <v>1</v>
      </c>
      <c r="H13" s="11">
        <v>2.5</v>
      </c>
      <c r="I13" s="17">
        <f t="shared" si="0"/>
        <v>2.5</v>
      </c>
      <c r="J13" s="14">
        <v>44469</v>
      </c>
    </row>
    <row r="14" s="1" customFormat="1" ht="16.5" customHeight="1" spans="1:10">
      <c r="A14" s="4" t="s">
        <v>5</v>
      </c>
      <c r="B14" s="5" t="s">
        <v>21</v>
      </c>
      <c r="C14" s="5" t="s">
        <v>22</v>
      </c>
      <c r="D14" s="4" t="s">
        <v>54</v>
      </c>
      <c r="E14" s="4" t="s">
        <v>55</v>
      </c>
      <c r="F14" s="5" t="s">
        <v>46</v>
      </c>
      <c r="G14" s="6">
        <v>1</v>
      </c>
      <c r="H14" s="7">
        <v>3.91</v>
      </c>
      <c r="I14" s="16">
        <f t="shared" si="0"/>
        <v>3.91</v>
      </c>
      <c r="J14" s="13">
        <v>44469</v>
      </c>
    </row>
    <row r="15" s="1" customFormat="1" ht="16.5" customHeight="1" spans="1:10">
      <c r="A15" s="8" t="s">
        <v>5</v>
      </c>
      <c r="B15" s="9" t="s">
        <v>21</v>
      </c>
      <c r="C15" s="9" t="s">
        <v>22</v>
      </c>
      <c r="D15" s="8" t="s">
        <v>56</v>
      </c>
      <c r="E15" s="8" t="s">
        <v>57</v>
      </c>
      <c r="F15" s="9" t="s">
        <v>37</v>
      </c>
      <c r="G15" s="10">
        <v>1</v>
      </c>
      <c r="H15" s="11">
        <v>0.22</v>
      </c>
      <c r="I15" s="17">
        <f t="shared" si="0"/>
        <v>0.22</v>
      </c>
      <c r="J15" s="14">
        <v>44469</v>
      </c>
    </row>
    <row r="16" s="1" customFormat="1" ht="16.5" customHeight="1" spans="1:10">
      <c r="A16" s="4" t="s">
        <v>5</v>
      </c>
      <c r="B16" s="5" t="s">
        <v>21</v>
      </c>
      <c r="C16" s="5" t="s">
        <v>22</v>
      </c>
      <c r="D16" s="4" t="s">
        <v>58</v>
      </c>
      <c r="E16" s="4" t="s">
        <v>59</v>
      </c>
      <c r="F16" s="5" t="s">
        <v>37</v>
      </c>
      <c r="G16" s="6">
        <v>1</v>
      </c>
      <c r="H16" s="7">
        <v>0.2</v>
      </c>
      <c r="I16" s="16">
        <f t="shared" si="0"/>
        <v>0.2</v>
      </c>
      <c r="J16" s="13">
        <v>44469</v>
      </c>
    </row>
    <row r="17" s="1" customFormat="1" ht="16.5" customHeight="1" spans="1:10">
      <c r="A17" s="8" t="s">
        <v>5</v>
      </c>
      <c r="B17" s="9" t="s">
        <v>21</v>
      </c>
      <c r="C17" s="9" t="s">
        <v>22</v>
      </c>
      <c r="D17" s="8" t="s">
        <v>60</v>
      </c>
      <c r="E17" s="8" t="s">
        <v>61</v>
      </c>
      <c r="F17" s="9" t="s">
        <v>37</v>
      </c>
      <c r="G17" s="10">
        <v>1</v>
      </c>
      <c r="H17" s="11">
        <v>0.16</v>
      </c>
      <c r="I17" s="17">
        <f t="shared" si="0"/>
        <v>0.16</v>
      </c>
      <c r="J17" s="14">
        <v>44469</v>
      </c>
    </row>
    <row r="18" s="1" customFormat="1" ht="16.5" customHeight="1" spans="1:10">
      <c r="A18" s="4" t="s">
        <v>5</v>
      </c>
      <c r="B18" s="5" t="s">
        <v>21</v>
      </c>
      <c r="C18" s="5" t="s">
        <v>22</v>
      </c>
      <c r="D18" s="4" t="s">
        <v>62</v>
      </c>
      <c r="E18" s="4" t="s">
        <v>63</v>
      </c>
      <c r="F18" s="5" t="s">
        <v>37</v>
      </c>
      <c r="G18" s="6">
        <v>1</v>
      </c>
      <c r="H18" s="7">
        <v>0.11</v>
      </c>
      <c r="I18" s="16">
        <f t="shared" si="0"/>
        <v>0.11</v>
      </c>
      <c r="J18" s="13">
        <v>45300</v>
      </c>
    </row>
    <row r="19" s="1" customFormat="1" ht="16.5" customHeight="1" spans="1:10">
      <c r="A19" s="8" t="s">
        <v>5</v>
      </c>
      <c r="B19" s="9" t="s">
        <v>21</v>
      </c>
      <c r="C19" s="9" t="s">
        <v>22</v>
      </c>
      <c r="D19" s="8" t="s">
        <v>64</v>
      </c>
      <c r="E19" s="8" t="s">
        <v>65</v>
      </c>
      <c r="F19" s="9" t="s">
        <v>37</v>
      </c>
      <c r="G19" s="10">
        <v>1</v>
      </c>
      <c r="H19" s="11">
        <v>0.0225664</v>
      </c>
      <c r="I19" s="17">
        <f t="shared" si="0"/>
        <v>0.0225664</v>
      </c>
      <c r="J19" s="14">
        <v>44746</v>
      </c>
    </row>
    <row r="20" s="1" customFormat="1" ht="12.5" spans="9:9">
      <c r="I20" s="1">
        <f>SUM(I2:I19)</f>
        <v>17.1243804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I21" sqref="I21"/>
    </sheetView>
  </sheetViews>
  <sheetFormatPr defaultColWidth="9" defaultRowHeight="14"/>
  <cols>
    <col min="4" max="4" width="10.5454545454545" customWidth="1"/>
    <col min="9" max="9" width="11.7272727272727"/>
  </cols>
  <sheetData>
    <row r="1" s="1" customFormat="1" ht="12.5" spans="1:10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16</v>
      </c>
      <c r="G1" s="3" t="s">
        <v>17</v>
      </c>
      <c r="H1" s="3" t="s">
        <v>18</v>
      </c>
      <c r="I1" s="3" t="s">
        <v>19</v>
      </c>
      <c r="J1" s="3" t="s">
        <v>20</v>
      </c>
    </row>
    <row r="2" s="1" customFormat="1" ht="16.5" customHeight="1" spans="1:10">
      <c r="A2" s="4" t="s">
        <v>8</v>
      </c>
      <c r="B2" s="5" t="s">
        <v>21</v>
      </c>
      <c r="C2" s="5" t="s">
        <v>22</v>
      </c>
      <c r="D2" s="4" t="s">
        <v>23</v>
      </c>
      <c r="E2" s="4" t="s">
        <v>24</v>
      </c>
      <c r="F2" s="5" t="s">
        <v>25</v>
      </c>
      <c r="G2" s="6">
        <v>1</v>
      </c>
      <c r="H2" s="7">
        <f>VLOOKUP(D:D,'SHT0010904'!D:H,5,0)</f>
        <v>0.05</v>
      </c>
      <c r="I2" s="12">
        <f>H2*G2</f>
        <v>0.05</v>
      </c>
      <c r="J2" s="13">
        <v>45300</v>
      </c>
    </row>
    <row r="3" s="1" customFormat="1" ht="16.5" customHeight="1" spans="1:10">
      <c r="A3" s="8" t="s">
        <v>8</v>
      </c>
      <c r="B3" s="9" t="s">
        <v>21</v>
      </c>
      <c r="C3" s="9" t="s">
        <v>22</v>
      </c>
      <c r="D3" s="8" t="s">
        <v>26</v>
      </c>
      <c r="E3" s="8" t="s">
        <v>27</v>
      </c>
      <c r="F3" s="9" t="s">
        <v>28</v>
      </c>
      <c r="G3" s="10">
        <v>0.01</v>
      </c>
      <c r="H3" s="7">
        <f>VLOOKUP(D:D,'SHT0010904'!D:H,5,0)</f>
        <v>1.6814</v>
      </c>
      <c r="I3" s="12">
        <f t="shared" ref="I3:I19" si="0">H3*G3</f>
        <v>0.016814</v>
      </c>
      <c r="J3" s="14">
        <v>45300</v>
      </c>
    </row>
    <row r="4" s="1" customFormat="1" ht="16.5" customHeight="1" spans="1:10">
      <c r="A4" s="4" t="s">
        <v>8</v>
      </c>
      <c r="B4" s="5" t="s">
        <v>21</v>
      </c>
      <c r="C4" s="5" t="s">
        <v>22</v>
      </c>
      <c r="D4" s="4" t="s">
        <v>29</v>
      </c>
      <c r="E4" s="4" t="s">
        <v>30</v>
      </c>
      <c r="F4" s="5" t="s">
        <v>31</v>
      </c>
      <c r="G4" s="6">
        <v>1</v>
      </c>
      <c r="H4" s="7">
        <f>VLOOKUP(D:D,'SHT0010904'!D:H,5,0)</f>
        <v>0.35</v>
      </c>
      <c r="I4" s="12">
        <f t="shared" si="0"/>
        <v>0.35</v>
      </c>
      <c r="J4" s="13">
        <v>45300</v>
      </c>
    </row>
    <row r="5" s="1" customFormat="1" ht="16.5" customHeight="1" spans="1:10">
      <c r="A5" s="8" t="s">
        <v>8</v>
      </c>
      <c r="B5" s="9" t="s">
        <v>21</v>
      </c>
      <c r="C5" s="9" t="s">
        <v>22</v>
      </c>
      <c r="D5" s="8" t="s">
        <v>32</v>
      </c>
      <c r="E5" s="8" t="s">
        <v>33</v>
      </c>
      <c r="F5" s="9" t="s">
        <v>34</v>
      </c>
      <c r="G5" s="10">
        <v>2</v>
      </c>
      <c r="H5" s="7">
        <f>VLOOKUP(D:D,'SHT0010904'!D:H,5,0)</f>
        <v>0.1</v>
      </c>
      <c r="I5" s="12">
        <f t="shared" si="0"/>
        <v>0.2</v>
      </c>
      <c r="J5" s="14">
        <v>45300</v>
      </c>
    </row>
    <row r="6" s="1" customFormat="1" ht="16.5" customHeight="1" spans="1:10">
      <c r="A6" s="4" t="s">
        <v>8</v>
      </c>
      <c r="B6" s="5" t="s">
        <v>21</v>
      </c>
      <c r="C6" s="5" t="s">
        <v>22</v>
      </c>
      <c r="D6" s="4" t="s">
        <v>35</v>
      </c>
      <c r="E6" s="4" t="s">
        <v>36</v>
      </c>
      <c r="F6" s="5" t="s">
        <v>37</v>
      </c>
      <c r="G6" s="6">
        <v>1</v>
      </c>
      <c r="H6" s="7">
        <f>VLOOKUP(D:D,'SHT0010904'!D:H,5,0)</f>
        <v>0.095</v>
      </c>
      <c r="I6" s="12">
        <f t="shared" si="0"/>
        <v>0.095</v>
      </c>
      <c r="J6" s="13">
        <v>45300</v>
      </c>
    </row>
    <row r="7" s="1" customFormat="1" ht="16.5" customHeight="1" spans="1:10">
      <c r="A7" s="8" t="s">
        <v>8</v>
      </c>
      <c r="B7" s="9" t="s">
        <v>21</v>
      </c>
      <c r="C7" s="9" t="s">
        <v>22</v>
      </c>
      <c r="D7" s="8" t="s">
        <v>38</v>
      </c>
      <c r="E7" s="8" t="s">
        <v>39</v>
      </c>
      <c r="F7" s="9" t="s">
        <v>37</v>
      </c>
      <c r="G7" s="10">
        <v>1</v>
      </c>
      <c r="H7" s="7">
        <f>VLOOKUP(D:D,'SHT0010904'!D:H,5,0)</f>
        <v>0.92</v>
      </c>
      <c r="I7" s="12">
        <f t="shared" si="0"/>
        <v>0.92</v>
      </c>
      <c r="J7" s="14">
        <v>45300</v>
      </c>
    </row>
    <row r="8" s="1" customFormat="1" ht="16.5" customHeight="1" spans="1:10">
      <c r="A8" s="4" t="s">
        <v>8</v>
      </c>
      <c r="B8" s="5" t="s">
        <v>21</v>
      </c>
      <c r="C8" s="5" t="s">
        <v>22</v>
      </c>
      <c r="D8" s="4" t="s">
        <v>40</v>
      </c>
      <c r="E8" s="4" t="s">
        <v>41</v>
      </c>
      <c r="F8" s="5" t="s">
        <v>37</v>
      </c>
      <c r="G8" s="6">
        <v>2</v>
      </c>
      <c r="H8" s="7">
        <f>VLOOKUP(D:D,'SHT0010904'!D:H,5,0)</f>
        <v>0.71</v>
      </c>
      <c r="I8" s="12">
        <f t="shared" si="0"/>
        <v>1.42</v>
      </c>
      <c r="J8" s="13">
        <v>45300</v>
      </c>
    </row>
    <row r="9" s="1" customFormat="1" ht="16.5" customHeight="1" spans="1:10">
      <c r="A9" s="8" t="s">
        <v>8</v>
      </c>
      <c r="B9" s="9" t="s">
        <v>21</v>
      </c>
      <c r="C9" s="9" t="s">
        <v>22</v>
      </c>
      <c r="D9" s="8" t="s">
        <v>42</v>
      </c>
      <c r="E9" s="8" t="s">
        <v>43</v>
      </c>
      <c r="F9" s="9" t="s">
        <v>37</v>
      </c>
      <c r="G9" s="10">
        <v>1</v>
      </c>
      <c r="H9" s="7">
        <f>VLOOKUP(D:D,'SHT0010904'!D:H,5,0)</f>
        <v>0.41</v>
      </c>
      <c r="I9" s="12">
        <f t="shared" si="0"/>
        <v>0.41</v>
      </c>
      <c r="J9" s="14">
        <v>45300</v>
      </c>
    </row>
    <row r="10" s="1" customFormat="1" ht="16.5" customHeight="1" spans="1:10">
      <c r="A10" s="4" t="s">
        <v>8</v>
      </c>
      <c r="B10" s="5" t="s">
        <v>21</v>
      </c>
      <c r="C10" s="5" t="s">
        <v>22</v>
      </c>
      <c r="D10" s="4" t="s">
        <v>44</v>
      </c>
      <c r="E10" s="4" t="s">
        <v>45</v>
      </c>
      <c r="F10" s="5" t="s">
        <v>46</v>
      </c>
      <c r="G10" s="6">
        <v>1</v>
      </c>
      <c r="H10" s="7">
        <f>VLOOKUP(D:D,'SHT0010904'!D:H,5,0)</f>
        <v>1.13</v>
      </c>
      <c r="I10" s="12">
        <f t="shared" si="0"/>
        <v>1.13</v>
      </c>
      <c r="J10" s="13">
        <v>45300</v>
      </c>
    </row>
    <row r="11" s="1" customFormat="1" ht="16.5" customHeight="1" spans="1:10">
      <c r="A11" s="8" t="s">
        <v>8</v>
      </c>
      <c r="B11" s="9" t="s">
        <v>21</v>
      </c>
      <c r="C11" s="9" t="s">
        <v>22</v>
      </c>
      <c r="D11" s="8" t="s">
        <v>47</v>
      </c>
      <c r="E11" s="8" t="s">
        <v>48</v>
      </c>
      <c r="F11" s="9" t="s">
        <v>49</v>
      </c>
      <c r="G11" s="10">
        <v>1</v>
      </c>
      <c r="H11" s="7">
        <f>VLOOKUP(D:D,'SHT0010904'!D:H,5,0)</f>
        <v>3.12</v>
      </c>
      <c r="I11" s="12">
        <f t="shared" si="0"/>
        <v>3.12</v>
      </c>
      <c r="J11" s="14">
        <v>45300</v>
      </c>
    </row>
    <row r="12" s="1" customFormat="1" ht="16.5" customHeight="1" spans="1:10">
      <c r="A12" s="4" t="s">
        <v>8</v>
      </c>
      <c r="B12" s="5" t="s">
        <v>21</v>
      </c>
      <c r="C12" s="5" t="s">
        <v>22</v>
      </c>
      <c r="D12" s="4" t="s">
        <v>52</v>
      </c>
      <c r="E12" s="4" t="s">
        <v>53</v>
      </c>
      <c r="F12" s="5" t="s">
        <v>46</v>
      </c>
      <c r="G12" s="6">
        <v>1</v>
      </c>
      <c r="H12" s="7">
        <f>VLOOKUP(D:D,'SHT0010904'!D:H,5,0)</f>
        <v>2.5</v>
      </c>
      <c r="I12" s="12">
        <f t="shared" si="0"/>
        <v>2.5</v>
      </c>
      <c r="J12" s="13">
        <v>45300</v>
      </c>
    </row>
    <row r="13" s="1" customFormat="1" ht="16.5" customHeight="1" spans="1:10">
      <c r="A13" s="8" t="s">
        <v>8</v>
      </c>
      <c r="B13" s="9" t="s">
        <v>21</v>
      </c>
      <c r="C13" s="9" t="s">
        <v>22</v>
      </c>
      <c r="D13" s="8" t="s">
        <v>54</v>
      </c>
      <c r="E13" s="8" t="s">
        <v>55</v>
      </c>
      <c r="F13" s="9" t="s">
        <v>46</v>
      </c>
      <c r="G13" s="10">
        <v>1</v>
      </c>
      <c r="H13" s="7">
        <f>VLOOKUP(D:D,'SHT0010904'!D:H,5,0)</f>
        <v>3.91</v>
      </c>
      <c r="I13" s="12">
        <f t="shared" si="0"/>
        <v>3.91</v>
      </c>
      <c r="J13" s="14">
        <v>45300</v>
      </c>
    </row>
    <row r="14" s="1" customFormat="1" ht="16.5" customHeight="1" spans="1:10">
      <c r="A14" s="4" t="s">
        <v>8</v>
      </c>
      <c r="B14" s="5" t="s">
        <v>21</v>
      </c>
      <c r="C14" s="5" t="s">
        <v>22</v>
      </c>
      <c r="D14" s="4" t="s">
        <v>56</v>
      </c>
      <c r="E14" s="4" t="s">
        <v>57</v>
      </c>
      <c r="F14" s="5" t="s">
        <v>37</v>
      </c>
      <c r="G14" s="6">
        <v>1</v>
      </c>
      <c r="H14" s="7">
        <f>VLOOKUP(D:D,'SHT0010904'!D:H,5,0)</f>
        <v>0.22</v>
      </c>
      <c r="I14" s="12">
        <f t="shared" si="0"/>
        <v>0.22</v>
      </c>
      <c r="J14" s="13">
        <v>45300</v>
      </c>
    </row>
    <row r="15" s="1" customFormat="1" ht="16.5" customHeight="1" spans="1:10">
      <c r="A15" s="8" t="s">
        <v>8</v>
      </c>
      <c r="B15" s="9" t="s">
        <v>21</v>
      </c>
      <c r="C15" s="9" t="s">
        <v>22</v>
      </c>
      <c r="D15" s="8" t="s">
        <v>58</v>
      </c>
      <c r="E15" s="8" t="s">
        <v>59</v>
      </c>
      <c r="F15" s="9" t="s">
        <v>37</v>
      </c>
      <c r="G15" s="10">
        <v>1</v>
      </c>
      <c r="H15" s="7">
        <f>VLOOKUP(D:D,'SHT0010904'!D:H,5,0)</f>
        <v>0.2</v>
      </c>
      <c r="I15" s="12">
        <f t="shared" si="0"/>
        <v>0.2</v>
      </c>
      <c r="J15" s="14">
        <v>45300</v>
      </c>
    </row>
    <row r="16" s="1" customFormat="1" ht="16.5" customHeight="1" spans="1:10">
      <c r="A16" s="4" t="s">
        <v>8</v>
      </c>
      <c r="B16" s="5" t="s">
        <v>21</v>
      </c>
      <c r="C16" s="5" t="s">
        <v>22</v>
      </c>
      <c r="D16" s="4" t="s">
        <v>60</v>
      </c>
      <c r="E16" s="4" t="s">
        <v>61</v>
      </c>
      <c r="F16" s="5" t="s">
        <v>37</v>
      </c>
      <c r="G16" s="6">
        <v>1</v>
      </c>
      <c r="H16" s="7">
        <f>VLOOKUP(D:D,'SHT0010904'!D:H,5,0)</f>
        <v>0.16</v>
      </c>
      <c r="I16" s="12">
        <f t="shared" si="0"/>
        <v>0.16</v>
      </c>
      <c r="J16" s="13">
        <v>45300</v>
      </c>
    </row>
    <row r="17" s="1" customFormat="1" ht="16.5" customHeight="1" spans="1:10">
      <c r="A17" s="8" t="s">
        <v>8</v>
      </c>
      <c r="B17" s="9" t="s">
        <v>21</v>
      </c>
      <c r="C17" s="9" t="s">
        <v>22</v>
      </c>
      <c r="D17" s="8" t="s">
        <v>62</v>
      </c>
      <c r="E17" s="8" t="s">
        <v>63</v>
      </c>
      <c r="F17" s="9" t="s">
        <v>37</v>
      </c>
      <c r="G17" s="10">
        <v>1</v>
      </c>
      <c r="H17" s="7">
        <f>VLOOKUP(D:D,'SHT0010904'!D:H,5,0)</f>
        <v>0.11</v>
      </c>
      <c r="I17" s="12">
        <f t="shared" si="0"/>
        <v>0.11</v>
      </c>
      <c r="J17" s="14">
        <v>45300</v>
      </c>
    </row>
    <row r="18" s="1" customFormat="1" ht="16.5" customHeight="1" spans="1:10">
      <c r="A18" s="4" t="s">
        <v>8</v>
      </c>
      <c r="B18" s="5" t="s">
        <v>21</v>
      </c>
      <c r="C18" s="5" t="s">
        <v>22</v>
      </c>
      <c r="D18" s="4" t="s">
        <v>66</v>
      </c>
      <c r="E18" s="4" t="s">
        <v>67</v>
      </c>
      <c r="F18" s="5" t="s">
        <v>68</v>
      </c>
      <c r="G18" s="6">
        <v>1</v>
      </c>
      <c r="H18" s="7">
        <v>2.36</v>
      </c>
      <c r="I18" s="12">
        <f t="shared" si="0"/>
        <v>2.36</v>
      </c>
      <c r="J18" s="13">
        <v>45300</v>
      </c>
    </row>
    <row r="19" s="1" customFormat="1" ht="16.5" customHeight="1" spans="1:10">
      <c r="A19" s="8" t="s">
        <v>8</v>
      </c>
      <c r="B19" s="9" t="s">
        <v>21</v>
      </c>
      <c r="C19" s="9" t="s">
        <v>22</v>
      </c>
      <c r="D19" s="8" t="s">
        <v>64</v>
      </c>
      <c r="E19" s="8" t="s">
        <v>65</v>
      </c>
      <c r="F19" s="9" t="s">
        <v>37</v>
      </c>
      <c r="G19" s="10">
        <v>1</v>
      </c>
      <c r="H19" s="7">
        <f>VLOOKUP(D:D,'SHT0010904'!D:H,5,0)</f>
        <v>0.0225664</v>
      </c>
      <c r="I19" s="12">
        <f t="shared" si="0"/>
        <v>0.0225664</v>
      </c>
      <c r="J19" s="14">
        <v>45559</v>
      </c>
    </row>
    <row r="20" spans="8:9">
      <c r="H20" s="7"/>
      <c r="I20">
        <f>SUM(I2:I19)</f>
        <v>17.1943804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3"/>
  <sheetViews>
    <sheetView workbookViewId="0">
      <selection activeCell="I8" sqref="I8"/>
    </sheetView>
  </sheetViews>
  <sheetFormatPr defaultColWidth="8.72727272727273" defaultRowHeight="14"/>
  <cols>
    <col min="1" max="1" width="10.4545454545455" customWidth="1"/>
    <col min="2" max="2" width="4.63636363636364" customWidth="1"/>
    <col min="3" max="3" width="7.63636363636364" customWidth="1"/>
    <col min="4" max="4" width="10.5454545454545" customWidth="1"/>
    <col min="5" max="5" width="14.9090909090909" customWidth="1"/>
    <col min="6" max="6" width="8" customWidth="1"/>
    <col min="7" max="7" width="9.27272727272727" customWidth="1"/>
    <col min="8" max="9" width="7.72727272727273" customWidth="1"/>
    <col min="10" max="10" width="8.18181818181818" customWidth="1"/>
  </cols>
  <sheetData>
    <row r="1" s="1" customFormat="1" ht="12.5" spans="1:10">
      <c r="A1" s="2" t="s">
        <v>12</v>
      </c>
      <c r="B1" s="2" t="s">
        <v>13</v>
      </c>
      <c r="C1" s="2" t="s">
        <v>14</v>
      </c>
      <c r="D1" s="2" t="s">
        <v>15</v>
      </c>
      <c r="E1" s="2" t="s">
        <v>16</v>
      </c>
      <c r="F1" s="2" t="s">
        <v>16</v>
      </c>
      <c r="G1" s="3" t="s">
        <v>17</v>
      </c>
      <c r="H1" s="3" t="s">
        <v>18</v>
      </c>
      <c r="I1" s="3" t="s">
        <v>19</v>
      </c>
      <c r="J1" s="3" t="s">
        <v>20</v>
      </c>
    </row>
    <row r="2" s="1" customFormat="1" ht="16.5" customHeight="1" spans="1:10">
      <c r="A2" s="4" t="s">
        <v>69</v>
      </c>
      <c r="B2" s="5" t="s">
        <v>21</v>
      </c>
      <c r="C2" s="5" t="s">
        <v>22</v>
      </c>
      <c r="D2" s="4" t="s">
        <v>70</v>
      </c>
      <c r="E2" s="4" t="s">
        <v>71</v>
      </c>
      <c r="F2" s="5" t="s">
        <v>37</v>
      </c>
      <c r="G2" s="6">
        <v>0.1</v>
      </c>
      <c r="H2" s="7">
        <v>0</v>
      </c>
      <c r="I2" s="12">
        <f>H2*G2</f>
        <v>0</v>
      </c>
      <c r="J2" s="13">
        <v>45467</v>
      </c>
    </row>
    <row r="3" s="1" customFormat="1" ht="16.5" customHeight="1" spans="1:10">
      <c r="A3" s="8" t="s">
        <v>69</v>
      </c>
      <c r="B3" s="9" t="s">
        <v>21</v>
      </c>
      <c r="C3" s="9" t="s">
        <v>22</v>
      </c>
      <c r="D3" s="8" t="s">
        <v>72</v>
      </c>
      <c r="E3" s="8" t="s">
        <v>73</v>
      </c>
      <c r="F3" s="9" t="s">
        <v>37</v>
      </c>
      <c r="G3" s="10">
        <v>0.16</v>
      </c>
      <c r="H3" s="11">
        <v>0.2831858407</v>
      </c>
      <c r="I3" s="12">
        <f>H3*G3</f>
        <v>0.045309734512</v>
      </c>
      <c r="J3" s="14">
        <v>45467</v>
      </c>
    </row>
    <row r="4" s="1" customFormat="1" ht="16.5" customHeight="1" spans="1:10">
      <c r="A4" s="4" t="s">
        <v>69</v>
      </c>
      <c r="B4" s="5" t="s">
        <v>21</v>
      </c>
      <c r="C4" s="5" t="s">
        <v>22</v>
      </c>
      <c r="D4" s="4" t="s">
        <v>74</v>
      </c>
      <c r="E4" s="4" t="s">
        <v>75</v>
      </c>
      <c r="F4" s="5" t="s">
        <v>76</v>
      </c>
      <c r="G4" s="6">
        <v>0.21</v>
      </c>
      <c r="H4" s="7">
        <v>1.7257</v>
      </c>
      <c r="I4" s="12">
        <f>H4*G4</f>
        <v>0.362397</v>
      </c>
      <c r="J4" s="13">
        <v>45467</v>
      </c>
    </row>
    <row r="5" s="1" customFormat="1" ht="16.5" customHeight="1" spans="1:10">
      <c r="A5" s="8" t="s">
        <v>69</v>
      </c>
      <c r="B5" s="9" t="s">
        <v>21</v>
      </c>
      <c r="C5" s="9" t="s">
        <v>22</v>
      </c>
      <c r="D5" s="8" t="s">
        <v>77</v>
      </c>
      <c r="E5" s="8" t="s">
        <v>78</v>
      </c>
      <c r="F5" s="9" t="s">
        <v>37</v>
      </c>
      <c r="G5" s="10">
        <v>1</v>
      </c>
      <c r="H5" s="11">
        <f>I23</f>
        <v>4.1265</v>
      </c>
      <c r="I5" s="12">
        <f>H5*G5</f>
        <v>4.1265</v>
      </c>
      <c r="J5" s="14">
        <v>45467</v>
      </c>
    </row>
    <row r="6" s="1" customFormat="1" ht="16.5" customHeight="1" spans="1:10">
      <c r="A6" s="4" t="s">
        <v>69</v>
      </c>
      <c r="B6" s="5" t="s">
        <v>21</v>
      </c>
      <c r="C6" s="5" t="s">
        <v>22</v>
      </c>
      <c r="D6" s="4" t="s">
        <v>79</v>
      </c>
      <c r="E6" s="4" t="s">
        <v>80</v>
      </c>
      <c r="F6" s="5" t="s">
        <v>37</v>
      </c>
      <c r="G6" s="6">
        <v>2</v>
      </c>
      <c r="H6" s="7">
        <v>2</v>
      </c>
      <c r="I6" s="12">
        <f>H6*G6</f>
        <v>4</v>
      </c>
      <c r="J6" s="13">
        <v>45467</v>
      </c>
    </row>
    <row r="7" s="1" customFormat="1" ht="16.5" customHeight="1" spans="1:10">
      <c r="A7" s="8" t="s">
        <v>69</v>
      </c>
      <c r="B7" s="9" t="s">
        <v>21</v>
      </c>
      <c r="C7" s="9" t="s">
        <v>22</v>
      </c>
      <c r="D7" s="8" t="s">
        <v>81</v>
      </c>
      <c r="E7" s="8" t="s">
        <v>82</v>
      </c>
      <c r="F7" s="9" t="s">
        <v>37</v>
      </c>
      <c r="G7" s="10">
        <v>1</v>
      </c>
      <c r="H7" s="11">
        <v>117</v>
      </c>
      <c r="I7" s="12">
        <f>H7*G7</f>
        <v>117</v>
      </c>
      <c r="J7" s="14">
        <v>45467</v>
      </c>
    </row>
    <row r="8" spans="9:9">
      <c r="I8">
        <f>SUM(I2:I7)</f>
        <v>125.534206734512</v>
      </c>
    </row>
    <row r="10" s="1" customFormat="1" ht="12.5" spans="1:10">
      <c r="A10" s="2" t="s">
        <v>12</v>
      </c>
      <c r="B10" s="2" t="s">
        <v>13</v>
      </c>
      <c r="C10" s="2" t="s">
        <v>14</v>
      </c>
      <c r="D10" s="2" t="s">
        <v>15</v>
      </c>
      <c r="E10" s="2" t="s">
        <v>16</v>
      </c>
      <c r="F10" s="2" t="s">
        <v>16</v>
      </c>
      <c r="G10" s="3" t="s">
        <v>17</v>
      </c>
      <c r="H10" s="3" t="s">
        <v>18</v>
      </c>
      <c r="I10" s="3" t="s">
        <v>19</v>
      </c>
      <c r="J10" s="3" t="s">
        <v>20</v>
      </c>
    </row>
    <row r="11" s="1" customFormat="1" ht="16.5" customHeight="1" spans="1:10">
      <c r="A11" s="4" t="s">
        <v>77</v>
      </c>
      <c r="B11" s="5" t="s">
        <v>21</v>
      </c>
      <c r="C11" s="5" t="s">
        <v>22</v>
      </c>
      <c r="D11" s="4" t="s">
        <v>83</v>
      </c>
      <c r="E11" s="4" t="s">
        <v>84</v>
      </c>
      <c r="F11" s="5" t="s">
        <v>85</v>
      </c>
      <c r="G11" s="6">
        <v>2</v>
      </c>
      <c r="H11" s="7">
        <v>0.04</v>
      </c>
      <c r="I11" s="12">
        <v>0.08</v>
      </c>
      <c r="J11" s="13">
        <v>45308</v>
      </c>
    </row>
    <row r="12" s="1" customFormat="1" ht="16.5" customHeight="1" spans="1:10">
      <c r="A12" s="8" t="s">
        <v>77</v>
      </c>
      <c r="B12" s="9" t="s">
        <v>21</v>
      </c>
      <c r="C12" s="9" t="s">
        <v>22</v>
      </c>
      <c r="D12" s="8" t="s">
        <v>86</v>
      </c>
      <c r="E12" s="8" t="s">
        <v>87</v>
      </c>
      <c r="F12" s="9" t="s">
        <v>37</v>
      </c>
      <c r="G12" s="10">
        <v>1</v>
      </c>
      <c r="H12" s="11">
        <v>0.84</v>
      </c>
      <c r="I12" s="15">
        <v>0.84</v>
      </c>
      <c r="J12" s="14">
        <v>45308</v>
      </c>
    </row>
    <row r="13" s="1" customFormat="1" ht="16.5" customHeight="1" spans="1:10">
      <c r="A13" s="4" t="s">
        <v>77</v>
      </c>
      <c r="B13" s="5" t="s">
        <v>21</v>
      </c>
      <c r="C13" s="5" t="s">
        <v>22</v>
      </c>
      <c r="D13" s="4" t="s">
        <v>88</v>
      </c>
      <c r="E13" s="4" t="s">
        <v>89</v>
      </c>
      <c r="F13" s="5" t="s">
        <v>37</v>
      </c>
      <c r="G13" s="6">
        <v>1</v>
      </c>
      <c r="H13" s="7">
        <v>0.54</v>
      </c>
      <c r="I13" s="12">
        <v>0.54</v>
      </c>
      <c r="J13" s="13">
        <v>45308</v>
      </c>
    </row>
    <row r="14" s="1" customFormat="1" ht="16.5" customHeight="1" spans="1:10">
      <c r="A14" s="8" t="s">
        <v>77</v>
      </c>
      <c r="B14" s="9" t="s">
        <v>21</v>
      </c>
      <c r="C14" s="9" t="s">
        <v>22</v>
      </c>
      <c r="D14" s="8" t="s">
        <v>90</v>
      </c>
      <c r="E14" s="8" t="s">
        <v>91</v>
      </c>
      <c r="F14" s="9" t="s">
        <v>37</v>
      </c>
      <c r="G14" s="10">
        <v>1</v>
      </c>
      <c r="H14" s="11">
        <v>0.2</v>
      </c>
      <c r="I14" s="15">
        <v>0.2</v>
      </c>
      <c r="J14" s="14">
        <v>45308</v>
      </c>
    </row>
    <row r="15" s="1" customFormat="1" ht="16.5" customHeight="1" spans="1:10">
      <c r="A15" s="4" t="s">
        <v>77</v>
      </c>
      <c r="B15" s="5" t="s">
        <v>21</v>
      </c>
      <c r="C15" s="5" t="s">
        <v>22</v>
      </c>
      <c r="D15" s="4" t="s">
        <v>92</v>
      </c>
      <c r="E15" s="4" t="s">
        <v>93</v>
      </c>
      <c r="F15" s="5" t="s">
        <v>37</v>
      </c>
      <c r="G15" s="6">
        <v>1</v>
      </c>
      <c r="H15" s="7">
        <v>0.22</v>
      </c>
      <c r="I15" s="12">
        <v>0.22</v>
      </c>
      <c r="J15" s="13">
        <v>45308</v>
      </c>
    </row>
    <row r="16" s="1" customFormat="1" ht="16.5" customHeight="1" spans="1:10">
      <c r="A16" s="8" t="s">
        <v>77</v>
      </c>
      <c r="B16" s="9" t="s">
        <v>21</v>
      </c>
      <c r="C16" s="9" t="s">
        <v>22</v>
      </c>
      <c r="D16" s="8" t="s">
        <v>94</v>
      </c>
      <c r="E16" s="8" t="s">
        <v>95</v>
      </c>
      <c r="F16" s="9" t="s">
        <v>37</v>
      </c>
      <c r="G16" s="10">
        <v>1</v>
      </c>
      <c r="H16" s="11">
        <v>0.2</v>
      </c>
      <c r="I16" s="15">
        <v>0.2</v>
      </c>
      <c r="J16" s="14">
        <v>45308</v>
      </c>
    </row>
    <row r="17" s="1" customFormat="1" ht="16.5" customHeight="1" spans="1:10">
      <c r="A17" s="4" t="s">
        <v>77</v>
      </c>
      <c r="B17" s="5" t="s">
        <v>21</v>
      </c>
      <c r="C17" s="5" t="s">
        <v>22</v>
      </c>
      <c r="D17" s="4" t="s">
        <v>96</v>
      </c>
      <c r="E17" s="4" t="s">
        <v>97</v>
      </c>
      <c r="F17" s="5" t="s">
        <v>37</v>
      </c>
      <c r="G17" s="6">
        <v>1</v>
      </c>
      <c r="H17" s="7">
        <v>0.18</v>
      </c>
      <c r="I17" s="12">
        <v>0.18</v>
      </c>
      <c r="J17" s="13">
        <v>45308</v>
      </c>
    </row>
    <row r="18" s="1" customFormat="1" ht="16.5" customHeight="1" spans="1:10">
      <c r="A18" s="8" t="s">
        <v>77</v>
      </c>
      <c r="B18" s="9" t="s">
        <v>21</v>
      </c>
      <c r="C18" s="9" t="s">
        <v>22</v>
      </c>
      <c r="D18" s="8" t="s">
        <v>98</v>
      </c>
      <c r="E18" s="8" t="s">
        <v>99</v>
      </c>
      <c r="F18" s="9" t="s">
        <v>37</v>
      </c>
      <c r="G18" s="10">
        <v>1</v>
      </c>
      <c r="H18" s="11">
        <v>0.34</v>
      </c>
      <c r="I18" s="15">
        <v>0.34</v>
      </c>
      <c r="J18" s="14">
        <v>45308</v>
      </c>
    </row>
    <row r="19" s="1" customFormat="1" ht="16.5" customHeight="1" spans="1:10">
      <c r="A19" s="4" t="s">
        <v>77</v>
      </c>
      <c r="B19" s="5" t="s">
        <v>21</v>
      </c>
      <c r="C19" s="5" t="s">
        <v>22</v>
      </c>
      <c r="D19" s="4" t="s">
        <v>100</v>
      </c>
      <c r="E19" s="4" t="s">
        <v>101</v>
      </c>
      <c r="F19" s="5" t="s">
        <v>37</v>
      </c>
      <c r="G19" s="6">
        <v>1</v>
      </c>
      <c r="H19" s="7">
        <v>0.6</v>
      </c>
      <c r="I19" s="12">
        <v>0.6</v>
      </c>
      <c r="J19" s="13">
        <v>45467</v>
      </c>
    </row>
    <row r="20" s="1" customFormat="1" ht="16.5" customHeight="1" spans="1:10">
      <c r="A20" s="8" t="s">
        <v>77</v>
      </c>
      <c r="B20" s="9" t="s">
        <v>21</v>
      </c>
      <c r="C20" s="9" t="s">
        <v>22</v>
      </c>
      <c r="D20" s="8" t="s">
        <v>102</v>
      </c>
      <c r="E20" s="8" t="s">
        <v>103</v>
      </c>
      <c r="F20" s="9" t="s">
        <v>37</v>
      </c>
      <c r="G20" s="10">
        <v>1</v>
      </c>
      <c r="H20" s="11">
        <v>0.13</v>
      </c>
      <c r="I20" s="15">
        <v>0.13</v>
      </c>
      <c r="J20" s="14">
        <v>45308</v>
      </c>
    </row>
    <row r="21" s="1" customFormat="1" ht="16.5" customHeight="1" spans="1:10">
      <c r="A21" s="4" t="s">
        <v>77</v>
      </c>
      <c r="B21" s="5" t="s">
        <v>21</v>
      </c>
      <c r="C21" s="5" t="s">
        <v>22</v>
      </c>
      <c r="D21" s="4" t="s">
        <v>104</v>
      </c>
      <c r="E21" s="4" t="s">
        <v>105</v>
      </c>
      <c r="F21" s="5" t="s">
        <v>106</v>
      </c>
      <c r="G21" s="6">
        <v>1</v>
      </c>
      <c r="H21" s="7">
        <v>0.2655</v>
      </c>
      <c r="I21" s="12">
        <v>0.2655</v>
      </c>
      <c r="J21" s="13">
        <v>45308</v>
      </c>
    </row>
    <row r="22" s="1" customFormat="1" ht="16.5" customHeight="1" spans="1:10">
      <c r="A22" s="8" t="s">
        <v>77</v>
      </c>
      <c r="B22" s="9" t="s">
        <v>21</v>
      </c>
      <c r="C22" s="9" t="s">
        <v>22</v>
      </c>
      <c r="D22" s="8" t="s">
        <v>107</v>
      </c>
      <c r="E22" s="8" t="s">
        <v>108</v>
      </c>
      <c r="F22" s="9" t="s">
        <v>37</v>
      </c>
      <c r="G22" s="10">
        <v>1</v>
      </c>
      <c r="H22" s="11">
        <v>0.531</v>
      </c>
      <c r="I22" s="15">
        <v>0.531</v>
      </c>
      <c r="J22" s="14">
        <v>45308</v>
      </c>
    </row>
    <row r="23" spans="9:9">
      <c r="I23">
        <f>SUM(I11:I22)</f>
        <v>4.1265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SHT0010904</vt:lpstr>
      <vt:lpstr>SHT0016905</vt:lpstr>
      <vt:lpstr>SHT0017376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哿 偉</cp:lastModifiedBy>
  <dcterms:created xsi:type="dcterms:W3CDTF">2006-09-16T00:00:00Z</dcterms:created>
  <dcterms:modified xsi:type="dcterms:W3CDTF">2024-09-25T07:04:09Z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795CBAA08AD24D4889B0024B5D2F2B1F_12</vt:lpwstr>
  </property>
  <property fmtid="{D5CDD505-2E9C-101B-9397-08002B2CF9AE}" pid="3" name="KSOProductBuildVer">
    <vt:lpwstr>2052-12.1.0.17827</vt:lpwstr>
  </property>
</Properties>
</file>