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 activeTab="1"/>
  </bookViews>
  <sheets>
    <sheet name="2024-8-9月" sheetId="3" r:id="rId1"/>
    <sheet name="2024-8-9月核对" sheetId="2" r:id="rId2"/>
    <sheet name="汇总" sheetId="1" r:id="rId3"/>
  </sheets>
  <definedNames>
    <definedName name="_xlnm._FilterDatabase" localSheetId="0" hidden="1">'2024-8-9月'!$A$4:$J$38</definedName>
    <definedName name="_xlnm._FilterDatabase" localSheetId="1" hidden="1">'2024-8-9月核对'!$A$4:$K$38</definedName>
    <definedName name="_xlnm.Print_Area" localSheetId="0">'2024-8-9月'!$B$1:$J$49</definedName>
    <definedName name="_xlnm.Print_Area" localSheetId="1">'2024-8-9月核对'!$B$1:$J$49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3" l="1"/>
  <c r="I40" i="3"/>
  <c r="I39" i="3"/>
  <c r="I39" i="2"/>
  <c r="I40" i="2"/>
  <c r="I41" i="2"/>
  <c r="G3" i="1" l="1"/>
  <c r="H3" i="1" s="1"/>
  <c r="G4" i="1"/>
  <c r="H4" i="1" s="1"/>
  <c r="G5" i="1"/>
  <c r="H5" i="1" s="1"/>
  <c r="G6" i="1"/>
  <c r="H6" i="1" s="1"/>
  <c r="G7" i="1"/>
  <c r="H7" i="1" s="1"/>
  <c r="I7" i="1" s="1"/>
  <c r="G8" i="1"/>
  <c r="H8" i="1" s="1"/>
  <c r="G9" i="1"/>
  <c r="H9" i="1" s="1"/>
  <c r="G10" i="1"/>
  <c r="H10" i="1" s="1"/>
  <c r="G21" i="1"/>
  <c r="H21" i="1" s="1"/>
  <c r="G14" i="1"/>
  <c r="H14" i="1" s="1"/>
  <c r="G11" i="1"/>
  <c r="H11" i="1" s="1"/>
  <c r="G12" i="1"/>
  <c r="H12" i="1" s="1"/>
  <c r="G13" i="1"/>
  <c r="H13" i="1" s="1"/>
  <c r="G15" i="1"/>
  <c r="H15" i="1" s="1"/>
  <c r="G22" i="1"/>
  <c r="H22" i="1" s="1"/>
  <c r="G23" i="1"/>
  <c r="G24" i="1"/>
  <c r="H24" i="1" s="1"/>
  <c r="G16" i="1"/>
  <c r="H16" i="1" s="1"/>
  <c r="G17" i="1"/>
  <c r="H17" i="1" s="1"/>
  <c r="G18" i="1"/>
  <c r="H18" i="1" s="1"/>
  <c r="G19" i="1"/>
  <c r="H19" i="1" s="1"/>
  <c r="I19" i="1" s="1"/>
  <c r="G20" i="1"/>
  <c r="H20" i="1" s="1"/>
  <c r="G25" i="1"/>
  <c r="H25" i="1" s="1"/>
  <c r="G26" i="1"/>
  <c r="G27" i="1"/>
  <c r="H27" i="1" s="1"/>
  <c r="G28" i="1"/>
  <c r="H28" i="1" s="1"/>
  <c r="G30" i="1"/>
  <c r="H30" i="1" s="1"/>
  <c r="G29" i="1"/>
  <c r="H29" i="1" s="1"/>
  <c r="G31" i="1"/>
  <c r="H31" i="1" s="1"/>
  <c r="G2" i="1"/>
  <c r="I21" i="1" l="1"/>
  <c r="I28" i="1"/>
  <c r="I4" i="1"/>
  <c r="I27" i="1"/>
  <c r="I16" i="1"/>
  <c r="I15" i="1"/>
  <c r="I13" i="1"/>
  <c r="I14" i="1"/>
  <c r="I31" i="1"/>
  <c r="H2" i="1"/>
  <c r="I2" i="1" s="1"/>
  <c r="I20" i="1"/>
  <c r="I24" i="1"/>
  <c r="I8" i="1"/>
  <c r="I3" i="1"/>
  <c r="I29" i="1"/>
  <c r="H26" i="1"/>
  <c r="I26" i="1" s="1"/>
  <c r="I12" i="1"/>
  <c r="I10" i="1"/>
  <c r="I18" i="1"/>
  <c r="H23" i="1"/>
  <c r="I6" i="1"/>
  <c r="I30" i="1"/>
  <c r="I25" i="1"/>
  <c r="I17" i="1"/>
  <c r="I22" i="1"/>
  <c r="I11" i="1"/>
  <c r="I9" i="1"/>
  <c r="I5" i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5" i="2"/>
  <c r="G32" i="1"/>
  <c r="E32" i="1"/>
  <c r="H32" i="1" l="1"/>
  <c r="I23" i="1"/>
  <c r="I32" i="1" s="1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5" i="2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38" i="2" l="1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</calcChain>
</file>

<file path=xl/sharedStrings.xml><?xml version="1.0" encoding="utf-8"?>
<sst xmlns="http://schemas.openxmlformats.org/spreadsheetml/2006/main" count="470" uniqueCount="133">
  <si>
    <t>上海绽奇汽车部件有限公司</t>
  </si>
  <si>
    <t>2024年8-9月对帐单</t>
  </si>
  <si>
    <t>接单日期</t>
  </si>
  <si>
    <t>发货日期</t>
  </si>
  <si>
    <t>零件号</t>
  </si>
  <si>
    <t>辅料品名</t>
  </si>
  <si>
    <t>规格</t>
  </si>
  <si>
    <t>单位</t>
  </si>
  <si>
    <t>数量</t>
  </si>
  <si>
    <t>价格（未税）</t>
  </si>
  <si>
    <t>金额（未税）</t>
  </si>
  <si>
    <t>备注</t>
  </si>
  <si>
    <t>TSY0010116</t>
  </si>
  <si>
    <t>勾条（JYG38-2）</t>
  </si>
  <si>
    <t>130</t>
  </si>
  <si>
    <t>根</t>
  </si>
  <si>
    <t>发山东金达</t>
  </si>
  <si>
    <t>TSY0010930</t>
  </si>
  <si>
    <t>165</t>
  </si>
  <si>
    <t>TSY0010931</t>
  </si>
  <si>
    <t>40</t>
  </si>
  <si>
    <t>TSY0010932</t>
  </si>
  <si>
    <t>箭型条</t>
  </si>
  <si>
    <t>320</t>
  </si>
  <si>
    <t>福田A6座椅项目（ZY2248）</t>
  </si>
  <si>
    <t>TSY0010190</t>
  </si>
  <si>
    <t>410</t>
  </si>
  <si>
    <t>TSY0010193</t>
  </si>
  <si>
    <t>290</t>
  </si>
  <si>
    <t>TSY0010978</t>
  </si>
  <si>
    <t>KT-40扣条</t>
  </si>
  <si>
    <t>260</t>
  </si>
  <si>
    <t>TSY0010979</t>
  </si>
  <si>
    <t>120</t>
  </si>
  <si>
    <t>TSY0010981</t>
  </si>
  <si>
    <t>25</t>
  </si>
  <si>
    <t>TSY0010264</t>
  </si>
  <si>
    <t>500mm黑色反穿拉链</t>
  </si>
  <si>
    <t>500mm</t>
  </si>
  <si>
    <t>条</t>
  </si>
  <si>
    <t>TSY0010174</t>
  </si>
  <si>
    <t>1100mm黑色反穿拉链</t>
  </si>
  <si>
    <t>1100mm</t>
  </si>
  <si>
    <t>TSY0010984</t>
  </si>
  <si>
    <t>180</t>
  </si>
  <si>
    <t>TSY0010985</t>
  </si>
  <si>
    <t>TSY0010987</t>
  </si>
  <si>
    <t>KT-17</t>
  </si>
  <si>
    <t>KT-16</t>
  </si>
  <si>
    <t>SHT0016397</t>
  </si>
  <si>
    <t>刺毛条 474mm*9mm</t>
  </si>
  <si>
    <t>474</t>
  </si>
  <si>
    <t>发河北光华荣昌</t>
  </si>
  <si>
    <t>SHT0016398</t>
  </si>
  <si>
    <t>刺毛条 212mm*9mm</t>
  </si>
  <si>
    <t>212</t>
  </si>
  <si>
    <t>SHT0016399</t>
  </si>
  <si>
    <t>刺毛条 152mm*9mm</t>
  </si>
  <si>
    <t>152</t>
  </si>
  <si>
    <t>SHT0016400</t>
  </si>
  <si>
    <t>刺毛条 197mm*9mm</t>
  </si>
  <si>
    <t>197</t>
  </si>
  <si>
    <t>SHT0016401</t>
  </si>
  <si>
    <t>刺毛条 311mm*9mm</t>
  </si>
  <si>
    <t>311</t>
  </si>
  <si>
    <t>SHT0016412</t>
  </si>
  <si>
    <t>刺毛条 50mm*9mm</t>
  </si>
  <si>
    <t>50</t>
  </si>
  <si>
    <t>SHT0016413</t>
  </si>
  <si>
    <t>刺毛条 454mm*9mm</t>
  </si>
  <si>
    <t>454</t>
  </si>
  <si>
    <t>SHT0017220</t>
  </si>
  <si>
    <t>刺毛条 167mm*9mm</t>
  </si>
  <si>
    <t>167</t>
  </si>
  <si>
    <t>TSY0010051</t>
    <phoneticPr fontId="3" type="noConversion"/>
  </si>
  <si>
    <t>绒布+勾条250*70</t>
    <phoneticPr fontId="3" type="noConversion"/>
  </si>
  <si>
    <t>250</t>
    <phoneticPr fontId="3" type="noConversion"/>
  </si>
  <si>
    <t>件</t>
    <phoneticPr fontId="3" type="noConversion"/>
  </si>
  <si>
    <t>借用H6产品</t>
    <phoneticPr fontId="3" type="noConversion"/>
  </si>
  <si>
    <t>客户名称：北京光华荣昌汽车部件有限公司     　                                                         对帐日期：2024-9-23</t>
    <phoneticPr fontId="3" type="noConversion"/>
  </si>
  <si>
    <t>毛巾条</t>
    <phoneticPr fontId="3" type="noConversion"/>
  </si>
  <si>
    <t>米</t>
    <phoneticPr fontId="3" type="noConversion"/>
  </si>
  <si>
    <t>KT-16扣条</t>
    <phoneticPr fontId="3" type="noConversion"/>
  </si>
  <si>
    <t>KT-40扣条</t>
    <phoneticPr fontId="3" type="noConversion"/>
  </si>
  <si>
    <t>1100mm黑色反穿5#拉链</t>
  </si>
  <si>
    <t>500mm黑色反穿5#拉链</t>
  </si>
  <si>
    <t>TSY0010050</t>
  </si>
  <si>
    <t>米</t>
  </si>
  <si>
    <t>件</t>
  </si>
  <si>
    <t>TSY0010051</t>
  </si>
  <si>
    <t>规格型号</t>
  </si>
  <si>
    <t>130mm勾条</t>
  </si>
  <si>
    <t>165mm勾条</t>
  </si>
  <si>
    <t>40mm勾条</t>
  </si>
  <si>
    <t>320mm箭型条</t>
  </si>
  <si>
    <t>410mm箭型条</t>
  </si>
  <si>
    <t>290mm箭型条</t>
  </si>
  <si>
    <t>宽38mm毛巾条</t>
  </si>
  <si>
    <t>180mm勾条</t>
  </si>
  <si>
    <t>70mm勾条</t>
  </si>
  <si>
    <t>50mm勾条</t>
  </si>
  <si>
    <t>250mm勾条</t>
  </si>
  <si>
    <t>390mm勾条</t>
  </si>
  <si>
    <t>474mm刺毛条1</t>
  </si>
  <si>
    <t>212mm刺毛条2</t>
  </si>
  <si>
    <t>152mm刺毛条3</t>
  </si>
  <si>
    <t>197mm刺毛条4</t>
  </si>
  <si>
    <t>311mm刺毛条5</t>
  </si>
  <si>
    <t>50mm刺毛条8</t>
  </si>
  <si>
    <t>454mm刺毛条9</t>
  </si>
  <si>
    <t>167mm刺毛条10</t>
  </si>
  <si>
    <t>260mm箭型条</t>
  </si>
  <si>
    <t>250mm吊紧带（绒布+勾条）</t>
  </si>
  <si>
    <t>260mmKT-17扣条</t>
  </si>
  <si>
    <t>120mmKT-16扣条</t>
  </si>
  <si>
    <t>25mmKT-17扣条</t>
  </si>
  <si>
    <t>总计</t>
  </si>
  <si>
    <t>260mmKT-40扣条</t>
  </si>
  <si>
    <t>25mmKT-40扣条</t>
  </si>
  <si>
    <t>名称</t>
  </si>
  <si>
    <t>未税单价（元）</t>
  </si>
  <si>
    <t>未税金额（元）</t>
  </si>
  <si>
    <t>增值税税额（元）</t>
  </si>
  <si>
    <t>含税总价（元）</t>
  </si>
  <si>
    <t>序号</t>
    <phoneticPr fontId="3" type="noConversion"/>
  </si>
  <si>
    <t>ZY2248</t>
    <phoneticPr fontId="3" type="noConversion"/>
  </si>
  <si>
    <t>ZY1707</t>
    <phoneticPr fontId="3" type="noConversion"/>
  </si>
  <si>
    <t>120mm勾条</t>
    <phoneticPr fontId="3" type="noConversion"/>
  </si>
  <si>
    <t>合计</t>
    <phoneticPr fontId="3" type="noConversion"/>
  </si>
  <si>
    <t>9mm刺毛条按4.08元/米核算，勾
条按1.47元/米核算，箭型条按0.8154
元/米,KT-40扣条按2.1858元/米，KT-16扣条按1.1383元/米，KT-17扣条按2.2062元/米核算。</t>
    <phoneticPr fontId="3" type="noConversion"/>
  </si>
  <si>
    <t>核对单价</t>
    <phoneticPr fontId="3" type="noConversion"/>
  </si>
  <si>
    <t>价格差</t>
    <phoneticPr fontId="3" type="noConversion"/>
  </si>
  <si>
    <t>合计总金额（未税）：4411.15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</si>
</sst>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00_ "/>
    <numFmt numFmtId="178" formatCode="0.00_ "/>
    <numFmt numFmtId="179" formatCode="0.00000_ "/>
  </numFmts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u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rgb="FF000000"/>
      <name val="仿宋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72">
    <xf numFmtId="0" fontId="0" fillId="0" borderId="0" xfId="0"/>
    <xf numFmtId="0" fontId="2" fillId="0" borderId="0" xfId="1" applyFont="1">
      <alignment vertical="center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/>
    </xf>
    <xf numFmtId="14" fontId="6" fillId="0" borderId="1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horizontal="center" vertical="center"/>
    </xf>
    <xf numFmtId="177" fontId="5" fillId="2" borderId="1" xfId="1" applyNumberFormat="1" applyFont="1" applyFill="1" applyBorder="1" applyAlignment="1">
      <alignment horizontal="center" vertical="center"/>
    </xf>
    <xf numFmtId="178" fontId="5" fillId="2" borderId="1" xfId="1" applyNumberFormat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179" fontId="5" fillId="2" borderId="1" xfId="1" applyNumberFormat="1" applyFont="1" applyFill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5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49" fontId="7" fillId="0" borderId="3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177" fontId="2" fillId="0" borderId="0" xfId="1" applyNumberFormat="1" applyFont="1">
      <alignment vertical="center"/>
    </xf>
    <xf numFmtId="49" fontId="2" fillId="0" borderId="0" xfId="1" applyNumberFormat="1" applyFont="1">
      <alignment vertical="center"/>
    </xf>
    <xf numFmtId="49" fontId="7" fillId="0" borderId="1" xfId="1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 wrapText="1"/>
    </xf>
    <xf numFmtId="177" fontId="5" fillId="6" borderId="1" xfId="1" applyNumberFormat="1" applyFont="1" applyFill="1" applyBorder="1" applyAlignment="1">
      <alignment horizontal="center" vertical="center"/>
    </xf>
    <xf numFmtId="177" fontId="6" fillId="3" borderId="0" xfId="1" applyNumberFormat="1" applyFont="1" applyFill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0" xfId="1" applyFont="1" applyFill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/>
    </xf>
    <xf numFmtId="178" fontId="5" fillId="0" borderId="1" xfId="1" applyNumberFormat="1" applyFont="1" applyFill="1" applyBorder="1" applyAlignment="1">
      <alignment horizontal="center" vertical="center"/>
    </xf>
    <xf numFmtId="179" fontId="5" fillId="0" borderId="1" xfId="1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 wrapText="1"/>
    </xf>
    <xf numFmtId="49" fontId="7" fillId="0" borderId="4" xfId="1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>
      <alignment vertical="center"/>
    </xf>
    <xf numFmtId="0" fontId="2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177" fontId="2" fillId="6" borderId="0" xfId="1" applyNumberFormat="1" applyFont="1" applyFill="1">
      <alignment vertical="center"/>
    </xf>
    <xf numFmtId="0" fontId="5" fillId="5" borderId="1" xfId="2" applyNumberFormat="1" applyFont="1" applyFill="1" applyBorder="1" applyAlignment="1">
      <alignment horizontal="center" vertical="center"/>
    </xf>
  </cellXfs>
  <cellStyles count="3">
    <cellStyle name="_x000a_mouse.drv=lm" xfId="2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16" workbookViewId="0">
      <selection activeCell="N37" sqref="N37"/>
    </sheetView>
  </sheetViews>
  <sheetFormatPr defaultColWidth="9" defaultRowHeight="14.25" x14ac:dyDescent="0.2"/>
  <cols>
    <col min="1" max="1" width="9" style="41"/>
    <col min="2" max="2" width="8.875" style="41" customWidth="1"/>
    <col min="3" max="3" width="9.875" style="41" customWidth="1"/>
    <col min="4" max="4" width="18.125" style="41" customWidth="1"/>
    <col min="5" max="5" width="7.75" style="41" customWidth="1"/>
    <col min="6" max="6" width="5.25" style="41" customWidth="1"/>
    <col min="7" max="7" width="5.125" style="41" customWidth="1"/>
    <col min="8" max="8" width="13" style="41" customWidth="1"/>
    <col min="9" max="9" width="12.25" style="41" customWidth="1"/>
    <col min="10" max="10" width="20.625" style="41" customWidth="1"/>
    <col min="11" max="16384" width="9" style="41"/>
  </cols>
  <sheetData>
    <row r="1" spans="1:10" ht="2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3.1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5" customHeight="1" x14ac:dyDescent="0.2">
      <c r="A3" s="60" t="s">
        <v>79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24.6" customHeight="1" x14ac:dyDescent="0.2">
      <c r="A4" s="32" t="s">
        <v>2</v>
      </c>
      <c r="B4" s="42" t="s">
        <v>3</v>
      </c>
      <c r="C4" s="42" t="s">
        <v>4</v>
      </c>
      <c r="D4" s="42" t="s">
        <v>5</v>
      </c>
      <c r="E4" s="43" t="s">
        <v>6</v>
      </c>
      <c r="F4" s="42" t="s">
        <v>7</v>
      </c>
      <c r="G4" s="42" t="s">
        <v>8</v>
      </c>
      <c r="H4" s="42" t="s">
        <v>9</v>
      </c>
      <c r="I4" s="42" t="s">
        <v>10</v>
      </c>
      <c r="J4" s="42" t="s">
        <v>11</v>
      </c>
    </row>
    <row r="5" spans="1:10" ht="16.149999999999999" customHeight="1" x14ac:dyDescent="0.2">
      <c r="A5" s="44">
        <v>45520</v>
      </c>
      <c r="B5" s="45">
        <v>45522</v>
      </c>
      <c r="C5" s="30" t="s">
        <v>12</v>
      </c>
      <c r="D5" s="32" t="s">
        <v>13</v>
      </c>
      <c r="E5" s="35" t="s">
        <v>14</v>
      </c>
      <c r="F5" s="46" t="s">
        <v>15</v>
      </c>
      <c r="G5" s="32">
        <v>35</v>
      </c>
      <c r="H5" s="47">
        <v>0.19109999999999999</v>
      </c>
      <c r="I5" s="48">
        <f>H5*G5</f>
        <v>6.6884999999999994</v>
      </c>
      <c r="J5" s="32" t="s">
        <v>16</v>
      </c>
    </row>
    <row r="6" spans="1:10" ht="16.149999999999999" customHeight="1" x14ac:dyDescent="0.2">
      <c r="A6" s="44">
        <v>45520</v>
      </c>
      <c r="B6" s="45">
        <v>45522</v>
      </c>
      <c r="C6" s="30" t="s">
        <v>17</v>
      </c>
      <c r="D6" s="32" t="s">
        <v>13</v>
      </c>
      <c r="E6" s="35" t="s">
        <v>18</v>
      </c>
      <c r="F6" s="46" t="s">
        <v>15</v>
      </c>
      <c r="G6" s="32">
        <v>20</v>
      </c>
      <c r="H6" s="47">
        <v>0.24260000000000001</v>
      </c>
      <c r="I6" s="48">
        <f t="shared" ref="I6:I41" si="0">H6*G6</f>
        <v>4.8520000000000003</v>
      </c>
      <c r="J6" s="32" t="s">
        <v>16</v>
      </c>
    </row>
    <row r="7" spans="1:10" ht="16.149999999999999" customHeight="1" x14ac:dyDescent="0.2">
      <c r="A7" s="44">
        <v>45520</v>
      </c>
      <c r="B7" s="45">
        <v>45522</v>
      </c>
      <c r="C7" s="30" t="s">
        <v>19</v>
      </c>
      <c r="D7" s="32" t="s">
        <v>13</v>
      </c>
      <c r="E7" s="35" t="s">
        <v>20</v>
      </c>
      <c r="F7" s="46" t="s">
        <v>15</v>
      </c>
      <c r="G7" s="32">
        <v>20</v>
      </c>
      <c r="H7" s="49">
        <v>5.8799999999999998E-2</v>
      </c>
      <c r="I7" s="48">
        <f t="shared" si="0"/>
        <v>1.1759999999999999</v>
      </c>
      <c r="J7" s="32" t="s">
        <v>16</v>
      </c>
    </row>
    <row r="8" spans="1:10" ht="16.149999999999999" customHeight="1" x14ac:dyDescent="0.2">
      <c r="A8" s="44">
        <v>45520</v>
      </c>
      <c r="B8" s="45">
        <v>45522</v>
      </c>
      <c r="C8" s="30" t="s">
        <v>21</v>
      </c>
      <c r="D8" s="35" t="s">
        <v>22</v>
      </c>
      <c r="E8" s="50" t="s">
        <v>23</v>
      </c>
      <c r="F8" s="46" t="s">
        <v>15</v>
      </c>
      <c r="G8" s="32">
        <v>10</v>
      </c>
      <c r="H8" s="47">
        <v>0.26100000000000001</v>
      </c>
      <c r="I8" s="48">
        <f t="shared" si="0"/>
        <v>2.6100000000000003</v>
      </c>
      <c r="J8" s="32" t="s">
        <v>24</v>
      </c>
    </row>
    <row r="9" spans="1:10" ht="16.149999999999999" customHeight="1" x14ac:dyDescent="0.2">
      <c r="A9" s="44">
        <v>45520</v>
      </c>
      <c r="B9" s="45">
        <v>45522</v>
      </c>
      <c r="C9" s="30" t="s">
        <v>25</v>
      </c>
      <c r="D9" s="35" t="s">
        <v>22</v>
      </c>
      <c r="E9" s="50" t="s">
        <v>26</v>
      </c>
      <c r="F9" s="46" t="s">
        <v>15</v>
      </c>
      <c r="G9" s="32">
        <v>15</v>
      </c>
      <c r="H9" s="47">
        <v>0.33439999999999998</v>
      </c>
      <c r="I9" s="48">
        <f t="shared" si="0"/>
        <v>5.016</v>
      </c>
      <c r="J9" s="32" t="s">
        <v>24</v>
      </c>
    </row>
    <row r="10" spans="1:10" ht="16.149999999999999" customHeight="1" x14ac:dyDescent="0.2">
      <c r="A10" s="44">
        <v>45520</v>
      </c>
      <c r="B10" s="45">
        <v>45522</v>
      </c>
      <c r="C10" s="30" t="s">
        <v>27</v>
      </c>
      <c r="D10" s="35" t="s">
        <v>22</v>
      </c>
      <c r="E10" s="50" t="s">
        <v>28</v>
      </c>
      <c r="F10" s="46" t="s">
        <v>15</v>
      </c>
      <c r="G10" s="32">
        <v>10</v>
      </c>
      <c r="H10" s="47">
        <v>0.2366</v>
      </c>
      <c r="I10" s="48">
        <f t="shared" si="0"/>
        <v>2.3660000000000001</v>
      </c>
      <c r="J10" s="32" t="s">
        <v>24</v>
      </c>
    </row>
    <row r="11" spans="1:10" ht="16.149999999999999" customHeight="1" x14ac:dyDescent="0.2">
      <c r="A11" s="44">
        <v>45520</v>
      </c>
      <c r="B11" s="45">
        <v>45522</v>
      </c>
      <c r="C11" s="30" t="s">
        <v>29</v>
      </c>
      <c r="D11" s="35" t="s">
        <v>83</v>
      </c>
      <c r="E11" s="50" t="s">
        <v>31</v>
      </c>
      <c r="F11" s="46" t="s">
        <v>15</v>
      </c>
      <c r="G11" s="32">
        <v>10</v>
      </c>
      <c r="H11" s="47">
        <v>0.56830000000000003</v>
      </c>
      <c r="I11" s="48">
        <f t="shared" si="0"/>
        <v>5.6829999999999998</v>
      </c>
      <c r="J11" s="32" t="s">
        <v>24</v>
      </c>
    </row>
    <row r="12" spans="1:10" ht="16.149999999999999" customHeight="1" x14ac:dyDescent="0.2">
      <c r="A12" s="44">
        <v>45520</v>
      </c>
      <c r="B12" s="45">
        <v>45522</v>
      </c>
      <c r="C12" s="30" t="s">
        <v>32</v>
      </c>
      <c r="D12" s="35" t="s">
        <v>82</v>
      </c>
      <c r="E12" s="50" t="s">
        <v>33</v>
      </c>
      <c r="F12" s="46" t="s">
        <v>15</v>
      </c>
      <c r="G12" s="32">
        <v>20</v>
      </c>
      <c r="H12" s="47">
        <v>0.1366</v>
      </c>
      <c r="I12" s="48">
        <f t="shared" si="0"/>
        <v>2.7320000000000002</v>
      </c>
      <c r="J12" s="32" t="s">
        <v>24</v>
      </c>
    </row>
    <row r="13" spans="1:10" ht="16.149999999999999" customHeight="1" x14ac:dyDescent="0.2">
      <c r="A13" s="44">
        <v>45520</v>
      </c>
      <c r="B13" s="45">
        <v>45522</v>
      </c>
      <c r="C13" s="30" t="s">
        <v>34</v>
      </c>
      <c r="D13" s="35" t="s">
        <v>30</v>
      </c>
      <c r="E13" s="50" t="s">
        <v>35</v>
      </c>
      <c r="F13" s="46" t="s">
        <v>15</v>
      </c>
      <c r="G13" s="32">
        <v>20</v>
      </c>
      <c r="H13" s="47">
        <v>5.4600000000000003E-2</v>
      </c>
      <c r="I13" s="48">
        <f t="shared" si="0"/>
        <v>1.0920000000000001</v>
      </c>
      <c r="J13" s="32" t="s">
        <v>24</v>
      </c>
    </row>
    <row r="14" spans="1:10" ht="16.149999999999999" customHeight="1" x14ac:dyDescent="0.2">
      <c r="A14" s="44">
        <v>45520</v>
      </c>
      <c r="B14" s="44">
        <v>45521</v>
      </c>
      <c r="C14" s="30" t="s">
        <v>36</v>
      </c>
      <c r="D14" s="31" t="s">
        <v>37</v>
      </c>
      <c r="E14" s="50" t="s">
        <v>38</v>
      </c>
      <c r="F14" s="46" t="s">
        <v>39</v>
      </c>
      <c r="G14" s="32">
        <v>20</v>
      </c>
      <c r="H14" s="47">
        <v>0.66</v>
      </c>
      <c r="I14" s="48">
        <f t="shared" si="0"/>
        <v>13.200000000000001</v>
      </c>
      <c r="J14" s="32" t="s">
        <v>16</v>
      </c>
    </row>
    <row r="15" spans="1:10" ht="16.149999999999999" customHeight="1" x14ac:dyDescent="0.2">
      <c r="A15" s="44">
        <v>45520</v>
      </c>
      <c r="B15" s="44">
        <v>45521</v>
      </c>
      <c r="C15" s="30" t="s">
        <v>40</v>
      </c>
      <c r="D15" s="31" t="s">
        <v>41</v>
      </c>
      <c r="E15" s="50" t="s">
        <v>42</v>
      </c>
      <c r="F15" s="46" t="s">
        <v>39</v>
      </c>
      <c r="G15" s="32">
        <v>20</v>
      </c>
      <c r="H15" s="47">
        <v>1.43</v>
      </c>
      <c r="I15" s="48">
        <f t="shared" si="0"/>
        <v>28.599999999999998</v>
      </c>
      <c r="J15" s="32" t="s">
        <v>16</v>
      </c>
    </row>
    <row r="16" spans="1:10" ht="16.149999999999999" customHeight="1" x14ac:dyDescent="0.2">
      <c r="A16" s="44">
        <v>45527</v>
      </c>
      <c r="B16" s="44">
        <v>45528</v>
      </c>
      <c r="C16" s="30" t="s">
        <v>12</v>
      </c>
      <c r="D16" s="36" t="s">
        <v>13</v>
      </c>
      <c r="E16" s="51" t="s">
        <v>14</v>
      </c>
      <c r="F16" s="46" t="s">
        <v>15</v>
      </c>
      <c r="G16" s="32">
        <v>80</v>
      </c>
      <c r="H16" s="47">
        <v>0.19109999999999999</v>
      </c>
      <c r="I16" s="48">
        <f t="shared" si="0"/>
        <v>15.288</v>
      </c>
      <c r="J16" s="32" t="s">
        <v>16</v>
      </c>
    </row>
    <row r="17" spans="1:10" ht="16.149999999999999" customHeight="1" x14ac:dyDescent="0.2">
      <c r="A17" s="44">
        <v>45527</v>
      </c>
      <c r="B17" s="44">
        <v>45528</v>
      </c>
      <c r="C17" s="30" t="s">
        <v>43</v>
      </c>
      <c r="D17" s="36" t="s">
        <v>13</v>
      </c>
      <c r="E17" s="51" t="s">
        <v>44</v>
      </c>
      <c r="F17" s="46" t="s">
        <v>15</v>
      </c>
      <c r="G17" s="32">
        <v>30</v>
      </c>
      <c r="H17" s="47">
        <v>0.2646</v>
      </c>
      <c r="I17" s="48">
        <f t="shared" si="0"/>
        <v>7.9379999999999997</v>
      </c>
      <c r="J17" s="32" t="s">
        <v>16</v>
      </c>
    </row>
    <row r="18" spans="1:10" ht="16.149999999999999" customHeight="1" x14ac:dyDescent="0.2">
      <c r="A18" s="44">
        <v>45527</v>
      </c>
      <c r="B18" s="44">
        <v>45528</v>
      </c>
      <c r="C18" s="30" t="s">
        <v>45</v>
      </c>
      <c r="D18" s="36" t="s">
        <v>13</v>
      </c>
      <c r="E18" s="30">
        <v>70</v>
      </c>
      <c r="F18" s="46" t="s">
        <v>15</v>
      </c>
      <c r="G18" s="32">
        <v>30</v>
      </c>
      <c r="H18" s="47">
        <v>0.10290000000000001</v>
      </c>
      <c r="I18" s="48">
        <f t="shared" si="0"/>
        <v>3.0870000000000002</v>
      </c>
      <c r="J18" s="32" t="s">
        <v>16</v>
      </c>
    </row>
    <row r="19" spans="1:10" ht="16.149999999999999" customHeight="1" x14ac:dyDescent="0.2">
      <c r="A19" s="44">
        <v>45527</v>
      </c>
      <c r="B19" s="44">
        <v>45528</v>
      </c>
      <c r="C19" s="30" t="s">
        <v>19</v>
      </c>
      <c r="D19" s="36" t="s">
        <v>13</v>
      </c>
      <c r="E19" s="30">
        <v>50</v>
      </c>
      <c r="F19" s="46" t="s">
        <v>15</v>
      </c>
      <c r="G19" s="32">
        <v>30</v>
      </c>
      <c r="H19" s="47">
        <v>7.3499999999999996E-2</v>
      </c>
      <c r="I19" s="48">
        <f t="shared" si="0"/>
        <v>2.2050000000000001</v>
      </c>
      <c r="J19" s="32" t="s">
        <v>16</v>
      </c>
    </row>
    <row r="20" spans="1:10" ht="16.149999999999999" customHeight="1" x14ac:dyDescent="0.2">
      <c r="A20" s="44">
        <v>45527</v>
      </c>
      <c r="B20" s="44">
        <v>45528</v>
      </c>
      <c r="C20" s="30" t="s">
        <v>46</v>
      </c>
      <c r="D20" s="36" t="s">
        <v>13</v>
      </c>
      <c r="E20" s="30">
        <v>250</v>
      </c>
      <c r="F20" s="46" t="s">
        <v>15</v>
      </c>
      <c r="G20" s="32">
        <v>40</v>
      </c>
      <c r="H20" s="47">
        <v>0.36749999999999999</v>
      </c>
      <c r="I20" s="48">
        <f t="shared" si="0"/>
        <v>14.7</v>
      </c>
      <c r="J20" s="32" t="s">
        <v>16</v>
      </c>
    </row>
    <row r="21" spans="1:10" ht="16.149999999999999" customHeight="1" x14ac:dyDescent="0.2">
      <c r="A21" s="44">
        <v>45527</v>
      </c>
      <c r="B21" s="44">
        <v>45528</v>
      </c>
      <c r="C21" s="30" t="s">
        <v>21</v>
      </c>
      <c r="D21" s="36" t="s">
        <v>22</v>
      </c>
      <c r="E21" s="30">
        <v>320</v>
      </c>
      <c r="F21" s="46" t="s">
        <v>15</v>
      </c>
      <c r="G21" s="32">
        <v>30</v>
      </c>
      <c r="H21" s="47">
        <v>0.41599999999999998</v>
      </c>
      <c r="I21" s="48">
        <f t="shared" si="0"/>
        <v>12.479999999999999</v>
      </c>
      <c r="J21" s="32" t="s">
        <v>16</v>
      </c>
    </row>
    <row r="22" spans="1:10" ht="16.149999999999999" customHeight="1" x14ac:dyDescent="0.2">
      <c r="A22" s="44">
        <v>45527</v>
      </c>
      <c r="B22" s="44">
        <v>45528</v>
      </c>
      <c r="C22" s="30" t="s">
        <v>25</v>
      </c>
      <c r="D22" s="36" t="s">
        <v>22</v>
      </c>
      <c r="E22" s="30">
        <v>410</v>
      </c>
      <c r="F22" s="46" t="s">
        <v>15</v>
      </c>
      <c r="G22" s="32">
        <v>50</v>
      </c>
      <c r="H22" s="47">
        <v>0.53300000000000003</v>
      </c>
      <c r="I22" s="48">
        <f t="shared" si="0"/>
        <v>26.650000000000002</v>
      </c>
      <c r="J22" s="32" t="s">
        <v>16</v>
      </c>
    </row>
    <row r="23" spans="1:10" ht="16.149999999999999" customHeight="1" x14ac:dyDescent="0.2">
      <c r="A23" s="44">
        <v>45527</v>
      </c>
      <c r="B23" s="44">
        <v>45528</v>
      </c>
      <c r="C23" s="30" t="s">
        <v>27</v>
      </c>
      <c r="D23" s="36" t="s">
        <v>22</v>
      </c>
      <c r="E23" s="30">
        <v>290</v>
      </c>
      <c r="F23" s="46" t="s">
        <v>15</v>
      </c>
      <c r="G23" s="32">
        <v>30</v>
      </c>
      <c r="H23" s="47">
        <v>0.377</v>
      </c>
      <c r="I23" s="48">
        <f t="shared" si="0"/>
        <v>11.31</v>
      </c>
      <c r="J23" s="32" t="s">
        <v>16</v>
      </c>
    </row>
    <row r="24" spans="1:10" ht="16.149999999999999" customHeight="1" x14ac:dyDescent="0.2">
      <c r="A24" s="44">
        <v>45527</v>
      </c>
      <c r="B24" s="44">
        <v>45528</v>
      </c>
      <c r="C24" s="30" t="s">
        <v>29</v>
      </c>
      <c r="D24" s="36" t="s">
        <v>47</v>
      </c>
      <c r="E24" s="30">
        <v>260</v>
      </c>
      <c r="F24" s="46" t="s">
        <v>15</v>
      </c>
      <c r="G24" s="32">
        <v>40</v>
      </c>
      <c r="H24" s="47">
        <v>0.5736</v>
      </c>
      <c r="I24" s="48">
        <f t="shared" si="0"/>
        <v>22.943999999999999</v>
      </c>
      <c r="J24" s="32" t="s">
        <v>16</v>
      </c>
    </row>
    <row r="25" spans="1:10" ht="16.149999999999999" customHeight="1" x14ac:dyDescent="0.2">
      <c r="A25" s="44">
        <v>45527</v>
      </c>
      <c r="B25" s="44">
        <v>45528</v>
      </c>
      <c r="C25" s="30" t="s">
        <v>32</v>
      </c>
      <c r="D25" s="36" t="s">
        <v>48</v>
      </c>
      <c r="E25" s="30">
        <v>120</v>
      </c>
      <c r="F25" s="46" t="s">
        <v>15</v>
      </c>
      <c r="G25" s="32">
        <v>80</v>
      </c>
      <c r="H25" s="47">
        <v>0.1366</v>
      </c>
      <c r="I25" s="48">
        <f t="shared" si="0"/>
        <v>10.928000000000001</v>
      </c>
      <c r="J25" s="32" t="s">
        <v>16</v>
      </c>
    </row>
    <row r="26" spans="1:10" ht="16.149999999999999" customHeight="1" x14ac:dyDescent="0.2">
      <c r="A26" s="44">
        <v>45527</v>
      </c>
      <c r="B26" s="44">
        <v>45528</v>
      </c>
      <c r="C26" s="30" t="s">
        <v>34</v>
      </c>
      <c r="D26" s="36" t="s">
        <v>47</v>
      </c>
      <c r="E26" s="30">
        <v>25</v>
      </c>
      <c r="F26" s="46" t="s">
        <v>15</v>
      </c>
      <c r="G26" s="32">
        <v>80</v>
      </c>
      <c r="H26" s="47">
        <v>5.5199999999999999E-2</v>
      </c>
      <c r="I26" s="48">
        <f t="shared" si="0"/>
        <v>4.4160000000000004</v>
      </c>
      <c r="J26" s="32" t="s">
        <v>16</v>
      </c>
    </row>
    <row r="27" spans="1:10" ht="16.149999999999999" customHeight="1" x14ac:dyDescent="0.2">
      <c r="A27" s="44">
        <v>45527</v>
      </c>
      <c r="B27" s="44">
        <v>45528</v>
      </c>
      <c r="C27" s="44"/>
      <c r="D27" s="52" t="s">
        <v>13</v>
      </c>
      <c r="E27" s="30">
        <v>390</v>
      </c>
      <c r="F27" s="46" t="s">
        <v>15</v>
      </c>
      <c r="G27" s="32">
        <v>50</v>
      </c>
      <c r="H27" s="47">
        <v>0.57330000000000003</v>
      </c>
      <c r="I27" s="48">
        <f t="shared" si="0"/>
        <v>28.665000000000003</v>
      </c>
      <c r="J27" s="32" t="s">
        <v>16</v>
      </c>
    </row>
    <row r="28" spans="1:10" ht="16.149999999999999" customHeight="1" x14ac:dyDescent="0.2">
      <c r="A28" s="44">
        <v>45535</v>
      </c>
      <c r="B28" s="44">
        <v>45544</v>
      </c>
      <c r="C28" s="32" t="s">
        <v>49</v>
      </c>
      <c r="D28" s="31" t="s">
        <v>50</v>
      </c>
      <c r="E28" s="50" t="s">
        <v>51</v>
      </c>
      <c r="F28" s="46" t="s">
        <v>15</v>
      </c>
      <c r="G28" s="32">
        <v>600</v>
      </c>
      <c r="H28" s="47">
        <v>1.9339</v>
      </c>
      <c r="I28" s="48">
        <f t="shared" si="0"/>
        <v>1160.3399999999999</v>
      </c>
      <c r="J28" s="32" t="s">
        <v>52</v>
      </c>
    </row>
    <row r="29" spans="1:10" ht="16.149999999999999" customHeight="1" x14ac:dyDescent="0.2">
      <c r="A29" s="44">
        <v>45535</v>
      </c>
      <c r="B29" s="44">
        <v>45544</v>
      </c>
      <c r="C29" s="32" t="s">
        <v>53</v>
      </c>
      <c r="D29" s="31" t="s">
        <v>54</v>
      </c>
      <c r="E29" s="50" t="s">
        <v>55</v>
      </c>
      <c r="F29" s="46" t="s">
        <v>15</v>
      </c>
      <c r="G29" s="32">
        <v>400</v>
      </c>
      <c r="H29" s="47">
        <v>0.86499999999999999</v>
      </c>
      <c r="I29" s="48">
        <f t="shared" si="0"/>
        <v>346</v>
      </c>
      <c r="J29" s="32" t="s">
        <v>52</v>
      </c>
    </row>
    <row r="30" spans="1:10" ht="16.149999999999999" customHeight="1" x14ac:dyDescent="0.2">
      <c r="A30" s="44">
        <v>45535</v>
      </c>
      <c r="B30" s="44">
        <v>45544</v>
      </c>
      <c r="C30" s="32" t="s">
        <v>56</v>
      </c>
      <c r="D30" s="31" t="s">
        <v>57</v>
      </c>
      <c r="E30" s="50" t="s">
        <v>58</v>
      </c>
      <c r="F30" s="46" t="s">
        <v>15</v>
      </c>
      <c r="G30" s="32">
        <v>400</v>
      </c>
      <c r="H30" s="47">
        <v>0.62019999999999997</v>
      </c>
      <c r="I30" s="48">
        <f t="shared" si="0"/>
        <v>248.07999999999998</v>
      </c>
      <c r="J30" s="32" t="s">
        <v>52</v>
      </c>
    </row>
    <row r="31" spans="1:10" ht="16.149999999999999" customHeight="1" x14ac:dyDescent="0.2">
      <c r="A31" s="44">
        <v>45535</v>
      </c>
      <c r="B31" s="44">
        <v>45544</v>
      </c>
      <c r="C31" s="32" t="s">
        <v>59</v>
      </c>
      <c r="D31" s="31" t="s">
        <v>60</v>
      </c>
      <c r="E31" s="50" t="s">
        <v>61</v>
      </c>
      <c r="F31" s="46" t="s">
        <v>15</v>
      </c>
      <c r="G31" s="32">
        <v>400</v>
      </c>
      <c r="H31" s="47">
        <v>0.80379999999999996</v>
      </c>
      <c r="I31" s="48">
        <f t="shared" si="0"/>
        <v>321.52</v>
      </c>
      <c r="J31" s="32" t="s">
        <v>52</v>
      </c>
    </row>
    <row r="32" spans="1:10" ht="16.149999999999999" customHeight="1" x14ac:dyDescent="0.2">
      <c r="A32" s="44">
        <v>45535</v>
      </c>
      <c r="B32" s="44">
        <v>45544</v>
      </c>
      <c r="C32" s="32" t="s">
        <v>62</v>
      </c>
      <c r="D32" s="31" t="s">
        <v>63</v>
      </c>
      <c r="E32" s="31" t="s">
        <v>64</v>
      </c>
      <c r="F32" s="46" t="s">
        <v>15</v>
      </c>
      <c r="G32" s="32">
        <v>400</v>
      </c>
      <c r="H32" s="47">
        <v>1.2688999999999999</v>
      </c>
      <c r="I32" s="48">
        <f t="shared" si="0"/>
        <v>507.55999999999995</v>
      </c>
      <c r="J32" s="32" t="s">
        <v>52</v>
      </c>
    </row>
    <row r="33" spans="1:10" ht="16.149999999999999" customHeight="1" x14ac:dyDescent="0.2">
      <c r="A33" s="44">
        <v>45535</v>
      </c>
      <c r="B33" s="44">
        <v>45544</v>
      </c>
      <c r="C33" s="32" t="s">
        <v>65</v>
      </c>
      <c r="D33" s="31" t="s">
        <v>66</v>
      </c>
      <c r="E33" s="50" t="s">
        <v>67</v>
      </c>
      <c r="F33" s="46" t="s">
        <v>15</v>
      </c>
      <c r="G33" s="32">
        <v>800</v>
      </c>
      <c r="H33" s="47">
        <v>0.20399999999999999</v>
      </c>
      <c r="I33" s="48">
        <f t="shared" si="0"/>
        <v>163.19999999999999</v>
      </c>
      <c r="J33" s="32" t="s">
        <v>52</v>
      </c>
    </row>
    <row r="34" spans="1:10" ht="16.149999999999999" customHeight="1" x14ac:dyDescent="0.2">
      <c r="A34" s="44">
        <v>45535</v>
      </c>
      <c r="B34" s="44">
        <v>45544</v>
      </c>
      <c r="C34" s="32" t="s">
        <v>68</v>
      </c>
      <c r="D34" s="31" t="s">
        <v>69</v>
      </c>
      <c r="E34" s="50" t="s">
        <v>70</v>
      </c>
      <c r="F34" s="46" t="s">
        <v>15</v>
      </c>
      <c r="G34" s="32">
        <v>400</v>
      </c>
      <c r="H34" s="47">
        <v>1.8523000000000001</v>
      </c>
      <c r="I34" s="48">
        <f t="shared" si="0"/>
        <v>740.92000000000007</v>
      </c>
      <c r="J34" s="32" t="s">
        <v>52</v>
      </c>
    </row>
    <row r="35" spans="1:10" ht="16.149999999999999" customHeight="1" x14ac:dyDescent="0.2">
      <c r="A35" s="44">
        <v>45535</v>
      </c>
      <c r="B35" s="44">
        <v>45544</v>
      </c>
      <c r="C35" s="53" t="s">
        <v>71</v>
      </c>
      <c r="D35" s="31" t="s">
        <v>72</v>
      </c>
      <c r="E35" s="50" t="s">
        <v>73</v>
      </c>
      <c r="F35" s="46" t="s">
        <v>15</v>
      </c>
      <c r="G35" s="32">
        <v>200</v>
      </c>
      <c r="H35" s="47">
        <v>0.68140000000000001</v>
      </c>
      <c r="I35" s="48">
        <f t="shared" si="0"/>
        <v>136.28</v>
      </c>
      <c r="J35" s="32" t="s">
        <v>52</v>
      </c>
    </row>
    <row r="36" spans="1:10" ht="16.149999999999999" customHeight="1" x14ac:dyDescent="0.2">
      <c r="A36" s="44">
        <v>45544</v>
      </c>
      <c r="B36" s="44">
        <v>45547</v>
      </c>
      <c r="C36" s="32"/>
      <c r="D36" s="52" t="s">
        <v>13</v>
      </c>
      <c r="E36" s="30">
        <v>120</v>
      </c>
      <c r="F36" s="46" t="s">
        <v>15</v>
      </c>
      <c r="G36" s="32">
        <v>80</v>
      </c>
      <c r="H36" s="47">
        <v>0.1176</v>
      </c>
      <c r="I36" s="48">
        <f t="shared" si="0"/>
        <v>9.4079999999999995</v>
      </c>
      <c r="J36" s="32" t="s">
        <v>16</v>
      </c>
    </row>
    <row r="37" spans="1:10" ht="16.149999999999999" customHeight="1" x14ac:dyDescent="0.2">
      <c r="A37" s="44">
        <v>45544</v>
      </c>
      <c r="B37" s="44">
        <v>45547</v>
      </c>
      <c r="C37" s="32"/>
      <c r="D37" s="36" t="s">
        <v>22</v>
      </c>
      <c r="E37" s="30">
        <v>260</v>
      </c>
      <c r="F37" s="46" t="s">
        <v>15</v>
      </c>
      <c r="G37" s="32">
        <v>40</v>
      </c>
      <c r="H37" s="47">
        <v>0.33800000000000002</v>
      </c>
      <c r="I37" s="48">
        <f t="shared" si="0"/>
        <v>13.520000000000001</v>
      </c>
      <c r="J37" s="32" t="s">
        <v>16</v>
      </c>
    </row>
    <row r="38" spans="1:10" ht="16.149999999999999" customHeight="1" x14ac:dyDescent="0.2">
      <c r="A38" s="44">
        <v>45554</v>
      </c>
      <c r="B38" s="44">
        <v>45556</v>
      </c>
      <c r="C38" s="32" t="s">
        <v>74</v>
      </c>
      <c r="D38" s="31" t="s">
        <v>75</v>
      </c>
      <c r="E38" s="50" t="s">
        <v>76</v>
      </c>
      <c r="F38" s="46" t="s">
        <v>77</v>
      </c>
      <c r="G38" s="32">
        <v>100</v>
      </c>
      <c r="H38" s="47">
        <v>2.7930000000000001</v>
      </c>
      <c r="I38" s="48">
        <f t="shared" si="0"/>
        <v>279.3</v>
      </c>
      <c r="J38" s="32" t="s">
        <v>78</v>
      </c>
    </row>
    <row r="39" spans="1:10" ht="16.149999999999999" customHeight="1" x14ac:dyDescent="0.2">
      <c r="A39" s="44">
        <v>45527</v>
      </c>
      <c r="B39" s="44">
        <v>45528</v>
      </c>
      <c r="C39" s="30" t="s">
        <v>40</v>
      </c>
      <c r="D39" s="31" t="s">
        <v>41</v>
      </c>
      <c r="E39" s="50" t="s">
        <v>42</v>
      </c>
      <c r="F39" s="46" t="s">
        <v>39</v>
      </c>
      <c r="G39" s="54">
        <v>40</v>
      </c>
      <c r="H39" s="47">
        <v>1.43</v>
      </c>
      <c r="I39" s="48">
        <f t="shared" si="0"/>
        <v>57.199999999999996</v>
      </c>
      <c r="J39" s="32" t="s">
        <v>16</v>
      </c>
    </row>
    <row r="40" spans="1:10" ht="16.149999999999999" customHeight="1" x14ac:dyDescent="0.2">
      <c r="A40" s="44">
        <v>45527</v>
      </c>
      <c r="B40" s="44">
        <v>45528</v>
      </c>
      <c r="C40" s="30" t="s">
        <v>36</v>
      </c>
      <c r="D40" s="31" t="s">
        <v>37</v>
      </c>
      <c r="E40" s="50" t="s">
        <v>38</v>
      </c>
      <c r="F40" s="46" t="s">
        <v>39</v>
      </c>
      <c r="G40" s="32">
        <v>20</v>
      </c>
      <c r="H40" s="47">
        <v>0.66</v>
      </c>
      <c r="I40" s="48">
        <f t="shared" si="0"/>
        <v>13.200000000000001</v>
      </c>
      <c r="J40" s="32" t="s">
        <v>16</v>
      </c>
    </row>
    <row r="41" spans="1:10" ht="16.149999999999999" customHeight="1" x14ac:dyDescent="0.2">
      <c r="A41" s="44">
        <v>45527</v>
      </c>
      <c r="B41" s="44">
        <v>45528</v>
      </c>
      <c r="C41" s="32"/>
      <c r="D41" s="31" t="s">
        <v>80</v>
      </c>
      <c r="E41" s="50"/>
      <c r="F41" s="46" t="s">
        <v>81</v>
      </c>
      <c r="G41" s="32">
        <v>200</v>
      </c>
      <c r="H41" s="47">
        <v>0.9</v>
      </c>
      <c r="I41" s="48">
        <f t="shared" si="0"/>
        <v>180</v>
      </c>
      <c r="J41" s="32" t="s">
        <v>16</v>
      </c>
    </row>
    <row r="42" spans="1:10" ht="16.149999999999999" customHeight="1" x14ac:dyDescent="0.2">
      <c r="A42" s="44"/>
      <c r="B42" s="44"/>
      <c r="C42" s="32"/>
      <c r="D42" s="31"/>
      <c r="E42" s="50"/>
      <c r="F42" s="46"/>
      <c r="G42" s="32"/>
      <c r="H42" s="47"/>
      <c r="I42" s="48"/>
      <c r="J42" s="32"/>
    </row>
    <row r="43" spans="1:10" ht="16.149999999999999" customHeight="1" x14ac:dyDescent="0.2">
      <c r="A43" s="44"/>
      <c r="B43" s="44"/>
      <c r="C43" s="53"/>
      <c r="D43" s="31"/>
      <c r="E43" s="50"/>
      <c r="F43" s="46"/>
      <c r="G43" s="32"/>
      <c r="H43" s="47"/>
      <c r="I43" s="48"/>
      <c r="J43" s="32"/>
    </row>
    <row r="44" spans="1:10" ht="16.149999999999999" customHeight="1" x14ac:dyDescent="0.2">
      <c r="A44" s="44"/>
      <c r="B44" s="44"/>
      <c r="C44" s="30"/>
      <c r="D44" s="31"/>
      <c r="E44" s="50"/>
      <c r="F44" s="46"/>
      <c r="G44" s="32"/>
      <c r="H44" s="47"/>
      <c r="I44" s="48"/>
      <c r="J44" s="32"/>
    </row>
    <row r="45" spans="1:10" ht="16.149999999999999" customHeight="1" x14ac:dyDescent="0.2">
      <c r="A45" s="44"/>
      <c r="B45" s="44"/>
      <c r="C45" s="30"/>
      <c r="D45" s="31"/>
      <c r="E45" s="50"/>
      <c r="F45" s="46"/>
      <c r="G45" s="32"/>
      <c r="H45" s="47"/>
      <c r="I45" s="48"/>
      <c r="J45" s="32"/>
    </row>
    <row r="46" spans="1:10" ht="16.149999999999999" customHeight="1" x14ac:dyDescent="0.2">
      <c r="A46" s="44"/>
      <c r="B46" s="44"/>
      <c r="C46" s="30"/>
      <c r="D46" s="31"/>
      <c r="E46" s="50"/>
      <c r="F46" s="46"/>
      <c r="G46" s="32"/>
      <c r="H46" s="47"/>
      <c r="I46" s="48"/>
      <c r="J46" s="32"/>
    </row>
    <row r="47" spans="1:10" ht="16.149999999999999" customHeight="1" x14ac:dyDescent="0.2">
      <c r="A47" s="44"/>
      <c r="B47" s="44"/>
      <c r="C47" s="30"/>
      <c r="D47" s="31"/>
      <c r="E47" s="50"/>
      <c r="F47" s="46"/>
      <c r="G47" s="32"/>
      <c r="H47" s="47"/>
      <c r="I47" s="48"/>
      <c r="J47" s="32"/>
    </row>
    <row r="48" spans="1:10" ht="16.149999999999999" customHeight="1" x14ac:dyDescent="0.2">
      <c r="A48" s="55" t="s">
        <v>132</v>
      </c>
      <c r="B48" s="55"/>
      <c r="C48" s="55"/>
      <c r="D48" s="55"/>
      <c r="E48" s="55"/>
      <c r="F48" s="55"/>
      <c r="G48" s="55"/>
      <c r="H48" s="55"/>
      <c r="I48" s="55"/>
      <c r="J48" s="55"/>
    </row>
    <row r="49" spans="1:10" ht="15" customHeight="1" x14ac:dyDescent="0.2">
      <c r="A49" s="56" t="s">
        <v>0</v>
      </c>
      <c r="B49" s="56"/>
      <c r="C49" s="56"/>
      <c r="D49" s="57"/>
      <c r="E49" s="57"/>
      <c r="F49" s="57"/>
      <c r="G49" s="57"/>
      <c r="H49" s="57"/>
      <c r="I49" s="57"/>
      <c r="J49" s="57"/>
    </row>
  </sheetData>
  <autoFilter ref="A4:J38"/>
  <mergeCells count="3">
    <mergeCell ref="A1:J1"/>
    <mergeCell ref="A2:J2"/>
    <mergeCell ref="A3:J3"/>
  </mergeCells>
  <phoneticPr fontId="3" type="noConversion"/>
  <pageMargins left="0.35" right="0" top="0.59027777777777801" bottom="0" header="0.468055555555556" footer="0.118055555555556"/>
  <pageSetup paperSize="9" scale="97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workbookViewId="0">
      <selection activeCell="E28" sqref="E28"/>
    </sheetView>
  </sheetViews>
  <sheetFormatPr defaultColWidth="9" defaultRowHeight="14.25" x14ac:dyDescent="0.2"/>
  <cols>
    <col min="1" max="1" width="9" style="1"/>
    <col min="2" max="2" width="8.875" style="1" customWidth="1"/>
    <col min="3" max="3" width="9.875" style="1" customWidth="1"/>
    <col min="4" max="4" width="18.125" style="1" customWidth="1"/>
    <col min="5" max="5" width="7.75" style="1" customWidth="1"/>
    <col min="6" max="6" width="5.25" style="1" customWidth="1"/>
    <col min="7" max="7" width="5.125" style="1" customWidth="1"/>
    <col min="8" max="8" width="13" style="1" customWidth="1"/>
    <col min="9" max="9" width="12.25" style="1" customWidth="1"/>
    <col min="10" max="10" width="20.625" style="1" customWidth="1"/>
    <col min="11" max="11" width="11.25" style="1" customWidth="1"/>
    <col min="12" max="16384" width="9" style="1"/>
  </cols>
  <sheetData>
    <row r="1" spans="1:17" ht="2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7" ht="13.15" customHeight="1" x14ac:dyDescent="0.2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</row>
    <row r="3" spans="1:17" ht="15" customHeight="1" x14ac:dyDescent="0.2">
      <c r="A3" s="63" t="s">
        <v>79</v>
      </c>
      <c r="B3" s="63"/>
      <c r="C3" s="63"/>
      <c r="D3" s="63"/>
      <c r="E3" s="63"/>
      <c r="F3" s="63"/>
      <c r="G3" s="63"/>
      <c r="H3" s="63"/>
      <c r="I3" s="63"/>
      <c r="J3" s="63"/>
    </row>
    <row r="4" spans="1:17" ht="24.6" customHeight="1" x14ac:dyDescent="0.2">
      <c r="A4" s="2" t="s">
        <v>2</v>
      </c>
      <c r="B4" s="3" t="s">
        <v>3</v>
      </c>
      <c r="C4" s="3" t="s">
        <v>4</v>
      </c>
      <c r="D4" s="3" t="s">
        <v>5</v>
      </c>
      <c r="E4" s="4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5" t="s">
        <v>11</v>
      </c>
      <c r="K4" s="6" t="s">
        <v>130</v>
      </c>
      <c r="L4" s="1" t="s">
        <v>131</v>
      </c>
      <c r="M4" s="1" t="s">
        <v>128</v>
      </c>
    </row>
    <row r="5" spans="1:17" ht="16.149999999999999" customHeight="1" x14ac:dyDescent="0.2">
      <c r="A5" s="7">
        <v>45520</v>
      </c>
      <c r="B5" s="8">
        <v>45522</v>
      </c>
      <c r="C5" s="30" t="s">
        <v>12</v>
      </c>
      <c r="D5" s="32" t="s">
        <v>13</v>
      </c>
      <c r="E5" s="10" t="s">
        <v>14</v>
      </c>
      <c r="F5" s="11" t="s">
        <v>15</v>
      </c>
      <c r="G5" s="29">
        <v>35</v>
      </c>
      <c r="H5" s="12">
        <v>0.19109999999999999</v>
      </c>
      <c r="I5" s="13">
        <f>H5*G5</f>
        <v>6.6884999999999994</v>
      </c>
      <c r="J5" s="9" t="s">
        <v>16</v>
      </c>
      <c r="K5" s="6">
        <v>0.19109999999999999</v>
      </c>
      <c r="L5" s="33">
        <f>H5-K5</f>
        <v>0</v>
      </c>
      <c r="M5" s="1">
        <f>K5*G5</f>
        <v>6.6884999999999994</v>
      </c>
    </row>
    <row r="6" spans="1:17" ht="16.149999999999999" customHeight="1" x14ac:dyDescent="0.2">
      <c r="A6" s="7">
        <v>45520</v>
      </c>
      <c r="B6" s="8">
        <v>45522</v>
      </c>
      <c r="C6" s="30" t="s">
        <v>17</v>
      </c>
      <c r="D6" s="32" t="s">
        <v>13</v>
      </c>
      <c r="E6" s="10" t="s">
        <v>18</v>
      </c>
      <c r="F6" s="11" t="s">
        <v>15</v>
      </c>
      <c r="G6" s="29">
        <v>20</v>
      </c>
      <c r="H6" s="12">
        <v>0.24260000000000001</v>
      </c>
      <c r="I6" s="13">
        <f t="shared" ref="I6:I41" si="0">H6*G6</f>
        <v>4.8520000000000003</v>
      </c>
      <c r="J6" s="9" t="s">
        <v>16</v>
      </c>
      <c r="K6" s="14">
        <v>0.24260000000000001</v>
      </c>
      <c r="L6" s="33">
        <f t="shared" ref="L6:L41" si="1">H6-K6</f>
        <v>0</v>
      </c>
      <c r="M6" s="1">
        <f t="shared" ref="M6:M41" si="2">K6*G6</f>
        <v>4.8520000000000003</v>
      </c>
    </row>
    <row r="7" spans="1:17" ht="16.149999999999999" customHeight="1" x14ac:dyDescent="0.2">
      <c r="A7" s="7">
        <v>45520</v>
      </c>
      <c r="B7" s="8">
        <v>45522</v>
      </c>
      <c r="C7" s="30" t="s">
        <v>19</v>
      </c>
      <c r="D7" s="32" t="s">
        <v>13</v>
      </c>
      <c r="E7" s="10" t="s">
        <v>20</v>
      </c>
      <c r="F7" s="11" t="s">
        <v>15</v>
      </c>
      <c r="G7" s="29">
        <v>20</v>
      </c>
      <c r="H7" s="15">
        <v>5.8799999999999998E-2</v>
      </c>
      <c r="I7" s="13">
        <f t="shared" si="0"/>
        <v>1.1759999999999999</v>
      </c>
      <c r="J7" s="9" t="s">
        <v>16</v>
      </c>
      <c r="K7" s="14">
        <v>5.8799999999999998E-2</v>
      </c>
      <c r="L7" s="33">
        <f t="shared" si="1"/>
        <v>0</v>
      </c>
      <c r="M7" s="1">
        <f t="shared" si="2"/>
        <v>1.1759999999999999</v>
      </c>
    </row>
    <row r="8" spans="1:17" ht="16.149999999999999" customHeight="1" x14ac:dyDescent="0.2">
      <c r="A8" s="7">
        <v>45520</v>
      </c>
      <c r="B8" s="8">
        <v>45522</v>
      </c>
      <c r="C8" s="30" t="s">
        <v>21</v>
      </c>
      <c r="D8" s="35" t="s">
        <v>22</v>
      </c>
      <c r="E8" s="16" t="s">
        <v>23</v>
      </c>
      <c r="F8" s="11" t="s">
        <v>15</v>
      </c>
      <c r="G8" s="29">
        <v>10</v>
      </c>
      <c r="H8" s="12">
        <v>0.26100000000000001</v>
      </c>
      <c r="I8" s="13">
        <f t="shared" si="0"/>
        <v>2.6100000000000003</v>
      </c>
      <c r="J8" s="2" t="s">
        <v>24</v>
      </c>
      <c r="K8" s="38">
        <v>0.26090000000000002</v>
      </c>
      <c r="L8" s="33">
        <f t="shared" si="1"/>
        <v>9.9999999999988987E-5</v>
      </c>
      <c r="M8" s="1">
        <f t="shared" si="2"/>
        <v>2.609</v>
      </c>
    </row>
    <row r="9" spans="1:17" ht="16.149999999999999" customHeight="1" x14ac:dyDescent="0.2">
      <c r="A9" s="7">
        <v>45520</v>
      </c>
      <c r="B9" s="8">
        <v>45522</v>
      </c>
      <c r="C9" s="30" t="s">
        <v>25</v>
      </c>
      <c r="D9" s="35" t="s">
        <v>22</v>
      </c>
      <c r="E9" s="16" t="s">
        <v>26</v>
      </c>
      <c r="F9" s="11" t="s">
        <v>15</v>
      </c>
      <c r="G9" s="29">
        <v>15</v>
      </c>
      <c r="H9" s="12">
        <v>0.33439999999999998</v>
      </c>
      <c r="I9" s="13">
        <f t="shared" si="0"/>
        <v>5.016</v>
      </c>
      <c r="J9" s="2" t="s">
        <v>24</v>
      </c>
      <c r="K9" s="17">
        <v>0.33439999999999998</v>
      </c>
      <c r="L9" s="33">
        <f t="shared" si="1"/>
        <v>0</v>
      </c>
      <c r="M9" s="1">
        <f t="shared" si="2"/>
        <v>5.016</v>
      </c>
    </row>
    <row r="10" spans="1:17" ht="16.149999999999999" customHeight="1" x14ac:dyDescent="0.2">
      <c r="A10" s="7">
        <v>45520</v>
      </c>
      <c r="B10" s="8">
        <v>45522</v>
      </c>
      <c r="C10" s="30" t="s">
        <v>27</v>
      </c>
      <c r="D10" s="35" t="s">
        <v>22</v>
      </c>
      <c r="E10" s="16" t="s">
        <v>28</v>
      </c>
      <c r="F10" s="11" t="s">
        <v>15</v>
      </c>
      <c r="G10" s="29">
        <v>10</v>
      </c>
      <c r="H10" s="12">
        <v>0.2366</v>
      </c>
      <c r="I10" s="13">
        <f t="shared" si="0"/>
        <v>2.3660000000000001</v>
      </c>
      <c r="J10" s="2" t="s">
        <v>24</v>
      </c>
      <c r="K10" s="17">
        <v>0.2366</v>
      </c>
      <c r="L10" s="33">
        <f t="shared" si="1"/>
        <v>0</v>
      </c>
      <c r="M10" s="1">
        <f t="shared" si="2"/>
        <v>2.3660000000000001</v>
      </c>
    </row>
    <row r="11" spans="1:17" ht="16.149999999999999" customHeight="1" x14ac:dyDescent="0.2">
      <c r="A11" s="7">
        <v>45520</v>
      </c>
      <c r="B11" s="8">
        <v>45522</v>
      </c>
      <c r="C11" s="30" t="s">
        <v>29</v>
      </c>
      <c r="D11" s="35" t="s">
        <v>83</v>
      </c>
      <c r="E11" s="16" t="s">
        <v>31</v>
      </c>
      <c r="F11" s="11" t="s">
        <v>15</v>
      </c>
      <c r="G11" s="29">
        <v>10</v>
      </c>
      <c r="H11" s="12">
        <v>0.56830000000000003</v>
      </c>
      <c r="I11" s="13">
        <f t="shared" si="0"/>
        <v>5.6829999999999998</v>
      </c>
      <c r="J11" s="2" t="s">
        <v>24</v>
      </c>
      <c r="K11" s="17">
        <v>0.56830000000000003</v>
      </c>
      <c r="L11" s="33">
        <f t="shared" si="1"/>
        <v>0</v>
      </c>
      <c r="M11" s="1">
        <f t="shared" si="2"/>
        <v>5.6829999999999998</v>
      </c>
      <c r="N11" s="34"/>
    </row>
    <row r="12" spans="1:17" ht="16.149999999999999" customHeight="1" x14ac:dyDescent="0.2">
      <c r="A12" s="7">
        <v>45520</v>
      </c>
      <c r="B12" s="8">
        <v>45522</v>
      </c>
      <c r="C12" s="30" t="s">
        <v>32</v>
      </c>
      <c r="D12" s="35" t="s">
        <v>82</v>
      </c>
      <c r="E12" s="16" t="s">
        <v>33</v>
      </c>
      <c r="F12" s="11" t="s">
        <v>15</v>
      </c>
      <c r="G12" s="29">
        <v>20</v>
      </c>
      <c r="H12" s="12">
        <v>0.1366</v>
      </c>
      <c r="I12" s="13">
        <f t="shared" si="0"/>
        <v>2.7320000000000002</v>
      </c>
      <c r="J12" s="2" t="s">
        <v>24</v>
      </c>
      <c r="K12" s="14">
        <v>0.1366</v>
      </c>
      <c r="L12" s="33">
        <f t="shared" si="1"/>
        <v>0</v>
      </c>
      <c r="M12" s="1">
        <f t="shared" si="2"/>
        <v>2.7320000000000002</v>
      </c>
      <c r="N12" s="34"/>
    </row>
    <row r="13" spans="1:17" ht="16.149999999999999" customHeight="1" x14ac:dyDescent="0.2">
      <c r="A13" s="7">
        <v>45520</v>
      </c>
      <c r="B13" s="8">
        <v>45522</v>
      </c>
      <c r="C13" s="30" t="s">
        <v>34</v>
      </c>
      <c r="D13" s="35" t="s">
        <v>30</v>
      </c>
      <c r="E13" s="16" t="s">
        <v>35</v>
      </c>
      <c r="F13" s="11" t="s">
        <v>15</v>
      </c>
      <c r="G13" s="29">
        <v>20</v>
      </c>
      <c r="H13" s="12">
        <v>5.4600000000000003E-2</v>
      </c>
      <c r="I13" s="13">
        <f t="shared" si="0"/>
        <v>1.0920000000000001</v>
      </c>
      <c r="J13" s="2" t="s">
        <v>24</v>
      </c>
      <c r="K13" s="17">
        <v>5.4600000000000003E-2</v>
      </c>
      <c r="L13" s="33">
        <f t="shared" si="1"/>
        <v>0</v>
      </c>
      <c r="M13" s="1">
        <f t="shared" si="2"/>
        <v>1.0920000000000001</v>
      </c>
      <c r="N13" s="34"/>
    </row>
    <row r="14" spans="1:17" ht="16.149999999999999" customHeight="1" x14ac:dyDescent="0.2">
      <c r="A14" s="7">
        <v>45520</v>
      </c>
      <c r="B14" s="18">
        <v>45521</v>
      </c>
      <c r="C14" s="30" t="s">
        <v>36</v>
      </c>
      <c r="D14" s="31" t="s">
        <v>37</v>
      </c>
      <c r="E14" s="16" t="s">
        <v>38</v>
      </c>
      <c r="F14" s="11" t="s">
        <v>39</v>
      </c>
      <c r="G14" s="29">
        <v>20</v>
      </c>
      <c r="H14" s="12">
        <v>0.66</v>
      </c>
      <c r="I14" s="13">
        <f t="shared" si="0"/>
        <v>13.200000000000001</v>
      </c>
      <c r="J14" s="9" t="s">
        <v>16</v>
      </c>
      <c r="K14" s="17">
        <v>0.66</v>
      </c>
      <c r="L14" s="33">
        <f t="shared" si="1"/>
        <v>0</v>
      </c>
      <c r="M14" s="1">
        <f t="shared" si="2"/>
        <v>13.200000000000001</v>
      </c>
      <c r="N14" s="34"/>
    </row>
    <row r="15" spans="1:17" ht="16.149999999999999" customHeight="1" x14ac:dyDescent="0.2">
      <c r="A15" s="7">
        <v>45520</v>
      </c>
      <c r="B15" s="18">
        <v>45521</v>
      </c>
      <c r="C15" s="30" t="s">
        <v>40</v>
      </c>
      <c r="D15" s="31" t="s">
        <v>41</v>
      </c>
      <c r="E15" s="16" t="s">
        <v>42</v>
      </c>
      <c r="F15" s="11" t="s">
        <v>39</v>
      </c>
      <c r="G15" s="29">
        <v>20</v>
      </c>
      <c r="H15" s="12">
        <v>1.43</v>
      </c>
      <c r="I15" s="13">
        <f t="shared" si="0"/>
        <v>28.599999999999998</v>
      </c>
      <c r="J15" s="9" t="s">
        <v>16</v>
      </c>
      <c r="K15" s="17">
        <v>1.43</v>
      </c>
      <c r="L15" s="33">
        <f t="shared" si="1"/>
        <v>0</v>
      </c>
      <c r="M15" s="1">
        <f t="shared" si="2"/>
        <v>28.599999999999998</v>
      </c>
    </row>
    <row r="16" spans="1:17" ht="16.149999999999999" customHeight="1" x14ac:dyDescent="0.2">
      <c r="A16" s="18">
        <v>45527</v>
      </c>
      <c r="B16" s="18">
        <v>45528</v>
      </c>
      <c r="C16" s="30" t="s">
        <v>12</v>
      </c>
      <c r="D16" s="36" t="s">
        <v>13</v>
      </c>
      <c r="E16" s="22" t="s">
        <v>14</v>
      </c>
      <c r="F16" s="11" t="s">
        <v>15</v>
      </c>
      <c r="G16" s="29">
        <v>80</v>
      </c>
      <c r="H16" s="12">
        <v>0.19109999999999999</v>
      </c>
      <c r="I16" s="13">
        <f t="shared" si="0"/>
        <v>15.288</v>
      </c>
      <c r="J16" s="9" t="s">
        <v>16</v>
      </c>
      <c r="K16" s="17">
        <v>0.19109999999999999</v>
      </c>
      <c r="L16" s="33">
        <f t="shared" si="1"/>
        <v>0</v>
      </c>
      <c r="M16" s="1">
        <f t="shared" si="2"/>
        <v>15.288</v>
      </c>
      <c r="N16" s="64" t="s">
        <v>129</v>
      </c>
      <c r="O16" s="64"/>
      <c r="P16" s="64"/>
      <c r="Q16" s="64"/>
    </row>
    <row r="17" spans="1:17" ht="16.149999999999999" customHeight="1" x14ac:dyDescent="0.2">
      <c r="A17" s="18">
        <v>45527</v>
      </c>
      <c r="B17" s="18">
        <v>45528</v>
      </c>
      <c r="C17" s="19" t="s">
        <v>43</v>
      </c>
      <c r="D17" s="21" t="s">
        <v>13</v>
      </c>
      <c r="E17" s="22" t="s">
        <v>44</v>
      </c>
      <c r="F17" s="11" t="s">
        <v>15</v>
      </c>
      <c r="G17" s="29">
        <v>30</v>
      </c>
      <c r="H17" s="12">
        <v>0.2646</v>
      </c>
      <c r="I17" s="13">
        <f t="shared" si="0"/>
        <v>7.9379999999999997</v>
      </c>
      <c r="J17" s="9" t="s">
        <v>16</v>
      </c>
      <c r="K17" s="17">
        <v>0.2646</v>
      </c>
      <c r="L17" s="33">
        <f t="shared" si="1"/>
        <v>0</v>
      </c>
      <c r="M17" s="1">
        <f t="shared" si="2"/>
        <v>7.9379999999999997</v>
      </c>
      <c r="N17" s="64"/>
      <c r="O17" s="64"/>
      <c r="P17" s="64"/>
      <c r="Q17" s="64"/>
    </row>
    <row r="18" spans="1:17" ht="16.149999999999999" customHeight="1" x14ac:dyDescent="0.2">
      <c r="A18" s="18">
        <v>45527</v>
      </c>
      <c r="B18" s="18">
        <v>45528</v>
      </c>
      <c r="C18" s="19" t="s">
        <v>45</v>
      </c>
      <c r="D18" s="21" t="s">
        <v>13</v>
      </c>
      <c r="E18" s="19">
        <v>70</v>
      </c>
      <c r="F18" s="11" t="s">
        <v>15</v>
      </c>
      <c r="G18" s="29">
        <v>30</v>
      </c>
      <c r="H18" s="12">
        <v>0.10290000000000001</v>
      </c>
      <c r="I18" s="13">
        <f t="shared" si="0"/>
        <v>3.0870000000000002</v>
      </c>
      <c r="J18" s="9" t="s">
        <v>16</v>
      </c>
      <c r="K18" s="17">
        <v>0.10290000000000001</v>
      </c>
      <c r="L18" s="33">
        <f t="shared" si="1"/>
        <v>0</v>
      </c>
      <c r="M18" s="1">
        <f t="shared" si="2"/>
        <v>3.0870000000000002</v>
      </c>
      <c r="N18" s="64"/>
      <c r="O18" s="64"/>
      <c r="P18" s="64"/>
      <c r="Q18" s="64"/>
    </row>
    <row r="19" spans="1:17" ht="16.149999999999999" customHeight="1" x14ac:dyDescent="0.2">
      <c r="A19" s="18">
        <v>45527</v>
      </c>
      <c r="B19" s="18">
        <v>45528</v>
      </c>
      <c r="C19" s="19" t="s">
        <v>19</v>
      </c>
      <c r="D19" s="21" t="s">
        <v>13</v>
      </c>
      <c r="E19" s="19">
        <v>50</v>
      </c>
      <c r="F19" s="11" t="s">
        <v>15</v>
      </c>
      <c r="G19" s="29">
        <v>30</v>
      </c>
      <c r="H19" s="12">
        <v>7.3499999999999996E-2</v>
      </c>
      <c r="I19" s="13">
        <f t="shared" si="0"/>
        <v>2.2050000000000001</v>
      </c>
      <c r="J19" s="9" t="s">
        <v>16</v>
      </c>
      <c r="K19" s="17">
        <v>7.3499999999999996E-2</v>
      </c>
      <c r="L19" s="33">
        <f t="shared" si="1"/>
        <v>0</v>
      </c>
      <c r="M19" s="1">
        <f t="shared" si="2"/>
        <v>2.2050000000000001</v>
      </c>
      <c r="N19" s="64"/>
      <c r="O19" s="64"/>
      <c r="P19" s="64"/>
      <c r="Q19" s="64"/>
    </row>
    <row r="20" spans="1:17" ht="16.149999999999999" customHeight="1" x14ac:dyDescent="0.2">
      <c r="A20" s="18">
        <v>45527</v>
      </c>
      <c r="B20" s="18">
        <v>45528</v>
      </c>
      <c r="C20" s="19" t="s">
        <v>46</v>
      </c>
      <c r="D20" s="21" t="s">
        <v>13</v>
      </c>
      <c r="E20" s="19">
        <v>250</v>
      </c>
      <c r="F20" s="11" t="s">
        <v>15</v>
      </c>
      <c r="G20" s="29">
        <v>40</v>
      </c>
      <c r="H20" s="12">
        <v>0.36749999999999999</v>
      </c>
      <c r="I20" s="13">
        <f t="shared" si="0"/>
        <v>14.7</v>
      </c>
      <c r="J20" s="9" t="s">
        <v>16</v>
      </c>
      <c r="K20" s="23">
        <v>0.36749999999999999</v>
      </c>
      <c r="L20" s="33">
        <f t="shared" si="1"/>
        <v>0</v>
      </c>
      <c r="M20" s="1">
        <f t="shared" si="2"/>
        <v>14.7</v>
      </c>
      <c r="N20" s="64"/>
      <c r="O20" s="64"/>
      <c r="P20" s="64"/>
      <c r="Q20" s="64"/>
    </row>
    <row r="21" spans="1:17" ht="16.149999999999999" customHeight="1" x14ac:dyDescent="0.2">
      <c r="A21" s="18">
        <v>45527</v>
      </c>
      <c r="B21" s="18">
        <v>45528</v>
      </c>
      <c r="C21" s="19" t="s">
        <v>21</v>
      </c>
      <c r="D21" s="21" t="s">
        <v>22</v>
      </c>
      <c r="E21" s="19">
        <v>320</v>
      </c>
      <c r="F21" s="11" t="s">
        <v>15</v>
      </c>
      <c r="G21" s="29">
        <v>30</v>
      </c>
      <c r="H21" s="37">
        <v>0.41599999999999998</v>
      </c>
      <c r="I21" s="13">
        <f t="shared" si="0"/>
        <v>12.479999999999999</v>
      </c>
      <c r="J21" s="9" t="s">
        <v>16</v>
      </c>
      <c r="K21" s="23">
        <v>0.26090000000000002</v>
      </c>
      <c r="L21" s="70">
        <f t="shared" si="1"/>
        <v>0.15509999999999996</v>
      </c>
      <c r="M21" s="1">
        <f t="shared" si="2"/>
        <v>7.8270000000000008</v>
      </c>
      <c r="N21" s="64"/>
      <c r="O21" s="64"/>
      <c r="P21" s="64"/>
      <c r="Q21" s="64"/>
    </row>
    <row r="22" spans="1:17" ht="16.149999999999999" customHeight="1" x14ac:dyDescent="0.2">
      <c r="A22" s="18">
        <v>45527</v>
      </c>
      <c r="B22" s="18">
        <v>45528</v>
      </c>
      <c r="C22" s="19" t="s">
        <v>25</v>
      </c>
      <c r="D22" s="21" t="s">
        <v>22</v>
      </c>
      <c r="E22" s="19">
        <v>410</v>
      </c>
      <c r="F22" s="11" t="s">
        <v>15</v>
      </c>
      <c r="G22" s="29">
        <v>50</v>
      </c>
      <c r="H22" s="37">
        <v>0.53300000000000003</v>
      </c>
      <c r="I22" s="13">
        <f t="shared" si="0"/>
        <v>26.650000000000002</v>
      </c>
      <c r="J22" s="9" t="s">
        <v>16</v>
      </c>
      <c r="K22" s="17">
        <v>0.33439999999999998</v>
      </c>
      <c r="L22" s="70">
        <f t="shared" si="1"/>
        <v>0.19860000000000005</v>
      </c>
      <c r="M22" s="1">
        <f t="shared" si="2"/>
        <v>16.72</v>
      </c>
      <c r="N22" s="64"/>
      <c r="O22" s="64"/>
      <c r="P22" s="64"/>
      <c r="Q22" s="64"/>
    </row>
    <row r="23" spans="1:17" ht="16.149999999999999" customHeight="1" x14ac:dyDescent="0.2">
      <c r="A23" s="18">
        <v>45527</v>
      </c>
      <c r="B23" s="18">
        <v>45528</v>
      </c>
      <c r="C23" s="19" t="s">
        <v>27</v>
      </c>
      <c r="D23" s="21" t="s">
        <v>22</v>
      </c>
      <c r="E23" s="19">
        <v>290</v>
      </c>
      <c r="F23" s="11" t="s">
        <v>15</v>
      </c>
      <c r="G23" s="29">
        <v>30</v>
      </c>
      <c r="H23" s="37">
        <v>0.377</v>
      </c>
      <c r="I23" s="13">
        <f t="shared" si="0"/>
        <v>11.31</v>
      </c>
      <c r="J23" s="9" t="s">
        <v>16</v>
      </c>
      <c r="K23" s="17">
        <v>0.2366</v>
      </c>
      <c r="L23" s="70">
        <f t="shared" si="1"/>
        <v>0.1404</v>
      </c>
      <c r="M23" s="1">
        <f t="shared" si="2"/>
        <v>7.0979999999999999</v>
      </c>
    </row>
    <row r="24" spans="1:17" ht="16.149999999999999" customHeight="1" x14ac:dyDescent="0.2">
      <c r="A24" s="18">
        <v>45527</v>
      </c>
      <c r="B24" s="18">
        <v>45528</v>
      </c>
      <c r="C24" s="19" t="s">
        <v>29</v>
      </c>
      <c r="D24" s="21" t="s">
        <v>47</v>
      </c>
      <c r="E24" s="19">
        <v>260</v>
      </c>
      <c r="F24" s="11" t="s">
        <v>15</v>
      </c>
      <c r="G24" s="29">
        <v>40</v>
      </c>
      <c r="H24" s="12">
        <v>0.5736</v>
      </c>
      <c r="I24" s="13">
        <f t="shared" si="0"/>
        <v>22.943999999999999</v>
      </c>
      <c r="J24" s="9" t="s">
        <v>16</v>
      </c>
      <c r="K24" s="17">
        <v>0.5736</v>
      </c>
      <c r="L24" s="33">
        <f t="shared" si="1"/>
        <v>0</v>
      </c>
      <c r="M24" s="1">
        <f t="shared" si="2"/>
        <v>22.943999999999999</v>
      </c>
    </row>
    <row r="25" spans="1:17" ht="16.149999999999999" customHeight="1" x14ac:dyDescent="0.2">
      <c r="A25" s="18">
        <v>45527</v>
      </c>
      <c r="B25" s="18">
        <v>45528</v>
      </c>
      <c r="C25" s="19" t="s">
        <v>32</v>
      </c>
      <c r="D25" s="21" t="s">
        <v>48</v>
      </c>
      <c r="E25" s="19">
        <v>120</v>
      </c>
      <c r="F25" s="11" t="s">
        <v>15</v>
      </c>
      <c r="G25" s="29">
        <v>80</v>
      </c>
      <c r="H25" s="12">
        <v>0.1366</v>
      </c>
      <c r="I25" s="13">
        <f t="shared" si="0"/>
        <v>10.928000000000001</v>
      </c>
      <c r="J25" s="9" t="s">
        <v>16</v>
      </c>
      <c r="K25" s="17">
        <v>0.1366</v>
      </c>
      <c r="L25" s="33">
        <f t="shared" si="1"/>
        <v>0</v>
      </c>
      <c r="M25" s="1">
        <f t="shared" si="2"/>
        <v>10.928000000000001</v>
      </c>
    </row>
    <row r="26" spans="1:17" ht="16.149999999999999" customHeight="1" x14ac:dyDescent="0.2">
      <c r="A26" s="18">
        <v>45527</v>
      </c>
      <c r="B26" s="18">
        <v>45528</v>
      </c>
      <c r="C26" s="19" t="s">
        <v>34</v>
      </c>
      <c r="D26" s="21" t="s">
        <v>47</v>
      </c>
      <c r="E26" s="19">
        <v>25</v>
      </c>
      <c r="F26" s="11" t="s">
        <v>15</v>
      </c>
      <c r="G26" s="29">
        <v>80</v>
      </c>
      <c r="H26" s="12">
        <v>5.5199999999999999E-2</v>
      </c>
      <c r="I26" s="13">
        <f t="shared" si="0"/>
        <v>4.4160000000000004</v>
      </c>
      <c r="J26" s="9" t="s">
        <v>16</v>
      </c>
      <c r="K26" s="17">
        <v>5.5199999999999999E-2</v>
      </c>
      <c r="L26" s="33">
        <f t="shared" si="1"/>
        <v>0</v>
      </c>
      <c r="M26" s="1">
        <f t="shared" si="2"/>
        <v>4.4160000000000004</v>
      </c>
    </row>
    <row r="27" spans="1:17" ht="16.149999999999999" customHeight="1" x14ac:dyDescent="0.2">
      <c r="A27" s="18">
        <v>45527</v>
      </c>
      <c r="B27" s="18">
        <v>45528</v>
      </c>
      <c r="C27" s="18"/>
      <c r="D27" s="24" t="s">
        <v>13</v>
      </c>
      <c r="E27" s="19">
        <v>390</v>
      </c>
      <c r="F27" s="11" t="s">
        <v>15</v>
      </c>
      <c r="G27" s="29">
        <v>50</v>
      </c>
      <c r="H27" s="12">
        <v>0.57330000000000003</v>
      </c>
      <c r="I27" s="13">
        <f t="shared" si="0"/>
        <v>28.665000000000003</v>
      </c>
      <c r="J27" s="9" t="s">
        <v>16</v>
      </c>
      <c r="K27" s="17">
        <v>0.57330000000000003</v>
      </c>
      <c r="L27" s="33">
        <f t="shared" si="1"/>
        <v>0</v>
      </c>
      <c r="M27" s="1">
        <f t="shared" si="2"/>
        <v>28.665000000000003</v>
      </c>
    </row>
    <row r="28" spans="1:17" ht="16.149999999999999" customHeight="1" x14ac:dyDescent="0.2">
      <c r="A28" s="18">
        <v>45535</v>
      </c>
      <c r="B28" s="18">
        <v>45544</v>
      </c>
      <c r="C28" s="2" t="s">
        <v>49</v>
      </c>
      <c r="D28" s="20" t="s">
        <v>50</v>
      </c>
      <c r="E28" s="16" t="s">
        <v>51</v>
      </c>
      <c r="F28" s="11" t="s">
        <v>15</v>
      </c>
      <c r="G28" s="29">
        <v>600</v>
      </c>
      <c r="H28" s="12">
        <v>1.9339</v>
      </c>
      <c r="I28" s="13">
        <f t="shared" si="0"/>
        <v>1160.3399999999999</v>
      </c>
      <c r="J28" s="9" t="s">
        <v>52</v>
      </c>
      <c r="K28" s="17">
        <v>1.9339</v>
      </c>
      <c r="L28" s="33">
        <f t="shared" si="1"/>
        <v>0</v>
      </c>
      <c r="M28" s="1">
        <f t="shared" si="2"/>
        <v>1160.3399999999999</v>
      </c>
    </row>
    <row r="29" spans="1:17" ht="16.149999999999999" customHeight="1" x14ac:dyDescent="0.2">
      <c r="A29" s="18">
        <v>45535</v>
      </c>
      <c r="B29" s="18">
        <v>45544</v>
      </c>
      <c r="C29" s="2" t="s">
        <v>53</v>
      </c>
      <c r="D29" s="20" t="s">
        <v>54</v>
      </c>
      <c r="E29" s="16" t="s">
        <v>55</v>
      </c>
      <c r="F29" s="11" t="s">
        <v>15</v>
      </c>
      <c r="G29" s="29">
        <v>400</v>
      </c>
      <c r="H29" s="12">
        <v>0.86499999999999999</v>
      </c>
      <c r="I29" s="13">
        <f t="shared" si="0"/>
        <v>346</v>
      </c>
      <c r="J29" s="9" t="s">
        <v>52</v>
      </c>
      <c r="K29" s="17">
        <v>0.86499999999999999</v>
      </c>
      <c r="L29" s="33">
        <f t="shared" si="1"/>
        <v>0</v>
      </c>
      <c r="M29" s="1">
        <f t="shared" si="2"/>
        <v>346</v>
      </c>
    </row>
    <row r="30" spans="1:17" ht="16.149999999999999" customHeight="1" x14ac:dyDescent="0.2">
      <c r="A30" s="18">
        <v>45535</v>
      </c>
      <c r="B30" s="18">
        <v>45544</v>
      </c>
      <c r="C30" s="2" t="s">
        <v>56</v>
      </c>
      <c r="D30" s="20" t="s">
        <v>57</v>
      </c>
      <c r="E30" s="16" t="s">
        <v>58</v>
      </c>
      <c r="F30" s="11" t="s">
        <v>15</v>
      </c>
      <c r="G30" s="29">
        <v>400</v>
      </c>
      <c r="H30" s="12">
        <v>0.62019999999999997</v>
      </c>
      <c r="I30" s="13">
        <f t="shared" si="0"/>
        <v>248.07999999999998</v>
      </c>
      <c r="J30" s="9" t="s">
        <v>52</v>
      </c>
      <c r="K30" s="17">
        <v>0.62019999999999997</v>
      </c>
      <c r="L30" s="33">
        <f t="shared" si="1"/>
        <v>0</v>
      </c>
      <c r="M30" s="1">
        <f t="shared" si="2"/>
        <v>248.07999999999998</v>
      </c>
    </row>
    <row r="31" spans="1:17" ht="16.149999999999999" customHeight="1" x14ac:dyDescent="0.2">
      <c r="A31" s="18">
        <v>45535</v>
      </c>
      <c r="B31" s="18">
        <v>45544</v>
      </c>
      <c r="C31" s="2" t="s">
        <v>59</v>
      </c>
      <c r="D31" s="20" t="s">
        <v>60</v>
      </c>
      <c r="E31" s="16" t="s">
        <v>61</v>
      </c>
      <c r="F31" s="11" t="s">
        <v>15</v>
      </c>
      <c r="G31" s="29">
        <v>400</v>
      </c>
      <c r="H31" s="12">
        <v>0.80379999999999996</v>
      </c>
      <c r="I31" s="13">
        <f t="shared" si="0"/>
        <v>321.52</v>
      </c>
      <c r="J31" s="9" t="s">
        <v>52</v>
      </c>
      <c r="K31" s="17">
        <v>0.80379999999999996</v>
      </c>
      <c r="L31" s="33">
        <f t="shared" si="1"/>
        <v>0</v>
      </c>
      <c r="M31" s="1">
        <f t="shared" si="2"/>
        <v>321.52</v>
      </c>
    </row>
    <row r="32" spans="1:17" ht="16.149999999999999" customHeight="1" x14ac:dyDescent="0.2">
      <c r="A32" s="18">
        <v>45535</v>
      </c>
      <c r="B32" s="18">
        <v>45544</v>
      </c>
      <c r="C32" s="2" t="s">
        <v>62</v>
      </c>
      <c r="D32" s="20" t="s">
        <v>63</v>
      </c>
      <c r="E32" s="20" t="s">
        <v>64</v>
      </c>
      <c r="F32" s="11" t="s">
        <v>15</v>
      </c>
      <c r="G32" s="29">
        <v>400</v>
      </c>
      <c r="H32" s="12">
        <v>1.2688999999999999</v>
      </c>
      <c r="I32" s="13">
        <f t="shared" si="0"/>
        <v>507.55999999999995</v>
      </c>
      <c r="J32" s="9" t="s">
        <v>52</v>
      </c>
      <c r="K32" s="17">
        <v>1.2688999999999999</v>
      </c>
      <c r="L32" s="33">
        <f t="shared" si="1"/>
        <v>0</v>
      </c>
      <c r="M32" s="1">
        <f t="shared" si="2"/>
        <v>507.55999999999995</v>
      </c>
    </row>
    <row r="33" spans="1:13" ht="16.149999999999999" customHeight="1" x14ac:dyDescent="0.2">
      <c r="A33" s="18">
        <v>45535</v>
      </c>
      <c r="B33" s="18">
        <v>45544</v>
      </c>
      <c r="C33" s="2" t="s">
        <v>65</v>
      </c>
      <c r="D33" s="20" t="s">
        <v>66</v>
      </c>
      <c r="E33" s="16" t="s">
        <v>67</v>
      </c>
      <c r="F33" s="11" t="s">
        <v>15</v>
      </c>
      <c r="G33" s="29">
        <v>800</v>
      </c>
      <c r="H33" s="12">
        <v>0.20399999999999999</v>
      </c>
      <c r="I33" s="13">
        <f t="shared" si="0"/>
        <v>163.19999999999999</v>
      </c>
      <c r="J33" s="9" t="s">
        <v>52</v>
      </c>
      <c r="K33" s="17">
        <v>0.20399999999999999</v>
      </c>
      <c r="L33" s="33">
        <f t="shared" si="1"/>
        <v>0</v>
      </c>
      <c r="M33" s="1">
        <f t="shared" si="2"/>
        <v>163.19999999999999</v>
      </c>
    </row>
    <row r="34" spans="1:13" ht="16.149999999999999" customHeight="1" x14ac:dyDescent="0.2">
      <c r="A34" s="18">
        <v>45535</v>
      </c>
      <c r="B34" s="18">
        <v>45544</v>
      </c>
      <c r="C34" s="2" t="s">
        <v>68</v>
      </c>
      <c r="D34" s="20" t="s">
        <v>69</v>
      </c>
      <c r="E34" s="16" t="s">
        <v>70</v>
      </c>
      <c r="F34" s="11" t="s">
        <v>15</v>
      </c>
      <c r="G34" s="29">
        <v>400</v>
      </c>
      <c r="H34" s="12">
        <v>1.8523000000000001</v>
      </c>
      <c r="I34" s="13">
        <f t="shared" si="0"/>
        <v>740.92000000000007</v>
      </c>
      <c r="J34" s="9" t="s">
        <v>52</v>
      </c>
      <c r="K34" s="17">
        <v>1.8523000000000001</v>
      </c>
      <c r="L34" s="33">
        <f t="shared" si="1"/>
        <v>0</v>
      </c>
      <c r="M34" s="1">
        <f t="shared" si="2"/>
        <v>740.92000000000007</v>
      </c>
    </row>
    <row r="35" spans="1:13" ht="16.149999999999999" customHeight="1" x14ac:dyDescent="0.2">
      <c r="A35" s="18">
        <v>45535</v>
      </c>
      <c r="B35" s="18">
        <v>45544</v>
      </c>
      <c r="C35" s="25" t="s">
        <v>71</v>
      </c>
      <c r="D35" s="20" t="s">
        <v>72</v>
      </c>
      <c r="E35" s="16" t="s">
        <v>73</v>
      </c>
      <c r="F35" s="11" t="s">
        <v>15</v>
      </c>
      <c r="G35" s="29">
        <v>200</v>
      </c>
      <c r="H35" s="12">
        <v>0.68140000000000001</v>
      </c>
      <c r="I35" s="13">
        <f t="shared" si="0"/>
        <v>136.28</v>
      </c>
      <c r="J35" s="9" t="s">
        <v>52</v>
      </c>
      <c r="K35" s="17">
        <v>0.68140000000000001</v>
      </c>
      <c r="L35" s="33">
        <f t="shared" si="1"/>
        <v>0</v>
      </c>
      <c r="M35" s="1">
        <f t="shared" si="2"/>
        <v>136.28</v>
      </c>
    </row>
    <row r="36" spans="1:13" ht="16.149999999999999" customHeight="1" x14ac:dyDescent="0.2">
      <c r="A36" s="18">
        <v>45544</v>
      </c>
      <c r="B36" s="18">
        <v>45547</v>
      </c>
      <c r="C36" s="2"/>
      <c r="D36" s="24" t="s">
        <v>13</v>
      </c>
      <c r="E36" s="19">
        <v>120</v>
      </c>
      <c r="F36" s="11" t="s">
        <v>15</v>
      </c>
      <c r="G36" s="29">
        <v>80</v>
      </c>
      <c r="H36" s="12">
        <v>0.1176</v>
      </c>
      <c r="I36" s="13">
        <f t="shared" si="0"/>
        <v>9.4079999999999995</v>
      </c>
      <c r="J36" s="9" t="s">
        <v>16</v>
      </c>
      <c r="K36" s="17">
        <v>0.1176</v>
      </c>
      <c r="L36" s="33">
        <f t="shared" si="1"/>
        <v>0</v>
      </c>
      <c r="M36" s="1">
        <f t="shared" si="2"/>
        <v>9.4079999999999995</v>
      </c>
    </row>
    <row r="37" spans="1:13" ht="16.149999999999999" customHeight="1" x14ac:dyDescent="0.2">
      <c r="A37" s="18">
        <v>45544</v>
      </c>
      <c r="B37" s="18">
        <v>45547</v>
      </c>
      <c r="C37" s="2"/>
      <c r="D37" s="21" t="s">
        <v>22</v>
      </c>
      <c r="E37" s="19">
        <v>260</v>
      </c>
      <c r="F37" s="11" t="s">
        <v>15</v>
      </c>
      <c r="G37" s="29">
        <v>40</v>
      </c>
      <c r="H37" s="37">
        <v>0.33800000000000002</v>
      </c>
      <c r="I37" s="13">
        <f t="shared" si="0"/>
        <v>13.520000000000001</v>
      </c>
      <c r="J37" s="9" t="s">
        <v>16</v>
      </c>
      <c r="K37" s="17">
        <v>0.21199999999999999</v>
      </c>
      <c r="L37" s="70">
        <f t="shared" si="1"/>
        <v>0.12600000000000003</v>
      </c>
      <c r="M37" s="1">
        <f t="shared" si="2"/>
        <v>8.48</v>
      </c>
    </row>
    <row r="38" spans="1:13" ht="16.149999999999999" customHeight="1" x14ac:dyDescent="0.2">
      <c r="A38" s="18">
        <v>45554</v>
      </c>
      <c r="B38" s="18">
        <v>45556</v>
      </c>
      <c r="C38" s="2" t="s">
        <v>74</v>
      </c>
      <c r="D38" s="20" t="s">
        <v>75</v>
      </c>
      <c r="E38" s="16" t="s">
        <v>76</v>
      </c>
      <c r="F38" s="11" t="s">
        <v>77</v>
      </c>
      <c r="G38" s="29">
        <v>100</v>
      </c>
      <c r="H38" s="12">
        <v>2.7930000000000001</v>
      </c>
      <c r="I38" s="13">
        <f t="shared" si="0"/>
        <v>279.3</v>
      </c>
      <c r="J38" s="2" t="s">
        <v>78</v>
      </c>
      <c r="K38" s="17">
        <v>2.7930000000000001</v>
      </c>
      <c r="L38" s="33">
        <f t="shared" si="1"/>
        <v>0</v>
      </c>
      <c r="M38" s="1">
        <f t="shared" si="2"/>
        <v>279.3</v>
      </c>
    </row>
    <row r="39" spans="1:13" ht="16.149999999999999" customHeight="1" x14ac:dyDescent="0.2">
      <c r="A39" s="44">
        <v>45527</v>
      </c>
      <c r="B39" s="44">
        <v>45528</v>
      </c>
      <c r="C39" s="30" t="s">
        <v>40</v>
      </c>
      <c r="D39" s="31" t="s">
        <v>41</v>
      </c>
      <c r="E39" s="50" t="s">
        <v>42</v>
      </c>
      <c r="F39" s="46" t="s">
        <v>39</v>
      </c>
      <c r="G39" s="71">
        <v>40</v>
      </c>
      <c r="H39" s="47">
        <v>1.43</v>
      </c>
      <c r="I39" s="48">
        <f t="shared" si="0"/>
        <v>57.199999999999996</v>
      </c>
      <c r="J39" s="32" t="s">
        <v>16</v>
      </c>
      <c r="K39" s="17">
        <v>1.43</v>
      </c>
      <c r="L39" s="33">
        <f t="shared" si="1"/>
        <v>0</v>
      </c>
      <c r="M39" s="1">
        <f t="shared" si="2"/>
        <v>57.199999999999996</v>
      </c>
    </row>
    <row r="40" spans="1:13" ht="16.149999999999999" customHeight="1" x14ac:dyDescent="0.2">
      <c r="A40" s="44">
        <v>45527</v>
      </c>
      <c r="B40" s="44">
        <v>45528</v>
      </c>
      <c r="C40" s="30" t="s">
        <v>36</v>
      </c>
      <c r="D40" s="31" t="s">
        <v>37</v>
      </c>
      <c r="E40" s="50" t="s">
        <v>38</v>
      </c>
      <c r="F40" s="46" t="s">
        <v>39</v>
      </c>
      <c r="G40" s="29">
        <v>20</v>
      </c>
      <c r="H40" s="47">
        <v>0.66</v>
      </c>
      <c r="I40" s="48">
        <f t="shared" si="0"/>
        <v>13.200000000000001</v>
      </c>
      <c r="J40" s="32" t="s">
        <v>16</v>
      </c>
      <c r="K40" s="17">
        <v>0.66</v>
      </c>
      <c r="L40" s="33">
        <f t="shared" si="1"/>
        <v>0</v>
      </c>
      <c r="M40" s="1">
        <f t="shared" si="2"/>
        <v>13.200000000000001</v>
      </c>
    </row>
    <row r="41" spans="1:13" ht="16.149999999999999" customHeight="1" x14ac:dyDescent="0.2">
      <c r="A41" s="44">
        <v>45527</v>
      </c>
      <c r="B41" s="44">
        <v>45528</v>
      </c>
      <c r="C41" s="32"/>
      <c r="D41" s="31" t="s">
        <v>80</v>
      </c>
      <c r="E41" s="50"/>
      <c r="F41" s="46" t="s">
        <v>81</v>
      </c>
      <c r="G41" s="29">
        <v>200</v>
      </c>
      <c r="H41" s="47">
        <v>0.9</v>
      </c>
      <c r="I41" s="48">
        <f t="shared" si="0"/>
        <v>180</v>
      </c>
      <c r="J41" s="32" t="s">
        <v>16</v>
      </c>
      <c r="K41" s="17">
        <v>0.9</v>
      </c>
      <c r="L41" s="33">
        <f t="shared" si="1"/>
        <v>0</v>
      </c>
      <c r="M41" s="1">
        <f t="shared" si="2"/>
        <v>180</v>
      </c>
    </row>
    <row r="42" spans="1:13" ht="16.149999999999999" customHeight="1" x14ac:dyDescent="0.2">
      <c r="A42" s="18"/>
      <c r="B42" s="18"/>
      <c r="C42" s="2"/>
      <c r="D42" s="20"/>
      <c r="E42" s="16"/>
      <c r="F42" s="11"/>
      <c r="G42" s="2"/>
      <c r="H42" s="12"/>
      <c r="I42" s="13"/>
      <c r="J42" s="2"/>
      <c r="K42" s="17"/>
    </row>
    <row r="43" spans="1:13" ht="16.149999999999999" customHeight="1" x14ac:dyDescent="0.2">
      <c r="A43" s="18"/>
      <c r="B43" s="18"/>
      <c r="C43" s="25"/>
      <c r="D43" s="20"/>
      <c r="E43" s="16"/>
      <c r="F43" s="11"/>
      <c r="G43" s="2"/>
      <c r="H43" s="12"/>
      <c r="I43" s="13"/>
      <c r="J43" s="2"/>
      <c r="K43" s="17"/>
    </row>
    <row r="44" spans="1:13" ht="16.149999999999999" customHeight="1" x14ac:dyDescent="0.2">
      <c r="A44" s="18"/>
      <c r="B44" s="18"/>
      <c r="C44" s="19"/>
      <c r="D44" s="20"/>
      <c r="E44" s="16"/>
      <c r="F44" s="11"/>
      <c r="G44" s="2"/>
      <c r="H44" s="12"/>
      <c r="I44" s="13"/>
      <c r="J44" s="9"/>
      <c r="K44" s="17"/>
    </row>
    <row r="45" spans="1:13" ht="16.149999999999999" customHeight="1" x14ac:dyDescent="0.2">
      <c r="A45" s="18"/>
      <c r="B45" s="18"/>
      <c r="C45" s="19"/>
      <c r="D45" s="20"/>
      <c r="E45" s="16"/>
      <c r="F45" s="11"/>
      <c r="G45" s="2"/>
      <c r="H45" s="12"/>
      <c r="I45" s="13"/>
      <c r="J45" s="9"/>
      <c r="K45" s="17"/>
    </row>
    <row r="46" spans="1:13" ht="16.149999999999999" customHeight="1" x14ac:dyDescent="0.2">
      <c r="A46" s="18"/>
      <c r="B46" s="18"/>
      <c r="C46" s="19"/>
      <c r="D46" s="20"/>
      <c r="E46" s="16"/>
      <c r="F46" s="11"/>
      <c r="G46" s="2"/>
      <c r="H46" s="12"/>
      <c r="I46" s="13"/>
      <c r="J46" s="9"/>
      <c r="K46" s="17"/>
    </row>
    <row r="47" spans="1:13" ht="16.149999999999999" customHeight="1" x14ac:dyDescent="0.2">
      <c r="A47" s="18"/>
      <c r="B47" s="18"/>
      <c r="C47" s="19"/>
      <c r="D47" s="20"/>
      <c r="E47" s="16"/>
      <c r="F47" s="11"/>
      <c r="G47" s="2"/>
      <c r="H47" s="12"/>
      <c r="I47" s="13"/>
      <c r="J47" s="9"/>
      <c r="K47" s="17"/>
    </row>
    <row r="48" spans="1:13" ht="16.149999999999999" customHeight="1" x14ac:dyDescent="0.2">
      <c r="A48" s="28" t="s">
        <v>132</v>
      </c>
      <c r="B48" s="28"/>
      <c r="C48" s="28"/>
      <c r="D48" s="28"/>
      <c r="E48" s="28"/>
      <c r="F48" s="28"/>
      <c r="G48" s="28"/>
      <c r="H48" s="28"/>
      <c r="I48" s="28"/>
      <c r="J48" s="28"/>
    </row>
    <row r="49" spans="1:10" ht="15" customHeight="1" x14ac:dyDescent="0.2">
      <c r="A49" s="27" t="s">
        <v>0</v>
      </c>
      <c r="B49" s="27"/>
      <c r="C49" s="27"/>
      <c r="D49" s="26"/>
      <c r="E49" s="26"/>
      <c r="F49" s="26"/>
      <c r="G49" s="26"/>
      <c r="H49" s="26"/>
      <c r="I49" s="26"/>
      <c r="J49" s="26"/>
    </row>
  </sheetData>
  <autoFilter ref="A4:K38"/>
  <mergeCells count="4">
    <mergeCell ref="A1:J1"/>
    <mergeCell ref="A2:J2"/>
    <mergeCell ref="A3:J3"/>
    <mergeCell ref="N16:Q22"/>
  </mergeCells>
  <phoneticPr fontId="3" type="noConversion"/>
  <pageMargins left="0.35" right="0" top="0.59027777777777801" bottom="0" header="0.468055555555556" footer="0.118055555555556"/>
  <pageSetup paperSize="9" scale="97" orientation="portrait" r:id="rId1"/>
  <headerFooter scaleWithDoc="0" alignWithMargins="0"/>
  <colBreaks count="1" manualBreakCount="1">
    <brk id="10" max="654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2"/>
  <sheetViews>
    <sheetView workbookViewId="0">
      <selection activeCell="F23" sqref="F23"/>
    </sheetView>
  </sheetViews>
  <sheetFormatPr defaultRowHeight="14.25" x14ac:dyDescent="0.2"/>
  <cols>
    <col min="1" max="1" width="4.75" customWidth="1"/>
    <col min="2" max="2" width="11.375" customWidth="1"/>
    <col min="3" max="3" width="21.375" customWidth="1"/>
    <col min="4" max="4" width="4.5" customWidth="1"/>
    <col min="5" max="5" width="6.125" customWidth="1"/>
    <col min="10" max="10" width="7.25" customWidth="1"/>
  </cols>
  <sheetData>
    <row r="1" spans="1:10" ht="27" x14ac:dyDescent="0.2">
      <c r="A1" s="39" t="s">
        <v>124</v>
      </c>
      <c r="B1" s="39" t="s">
        <v>90</v>
      </c>
      <c r="C1" s="39" t="s">
        <v>119</v>
      </c>
      <c r="D1" s="39" t="s">
        <v>7</v>
      </c>
      <c r="E1" s="39" t="s">
        <v>8</v>
      </c>
      <c r="F1" s="39" t="s">
        <v>120</v>
      </c>
      <c r="G1" s="39" t="s">
        <v>121</v>
      </c>
      <c r="H1" s="39" t="s">
        <v>122</v>
      </c>
      <c r="I1" s="39" t="s">
        <v>123</v>
      </c>
      <c r="J1" s="39" t="s">
        <v>11</v>
      </c>
    </row>
    <row r="2" spans="1:10" x14ac:dyDescent="0.2">
      <c r="A2" s="39">
        <v>1</v>
      </c>
      <c r="B2" s="39" t="s">
        <v>49</v>
      </c>
      <c r="C2" s="39" t="s">
        <v>103</v>
      </c>
      <c r="D2" s="39" t="s">
        <v>88</v>
      </c>
      <c r="E2" s="39">
        <v>600</v>
      </c>
      <c r="F2" s="39">
        <v>1.9339</v>
      </c>
      <c r="G2" s="39">
        <f>ROUND(F2*E2,2)</f>
        <v>1160.3399999999999</v>
      </c>
      <c r="H2" s="39">
        <f>ROUND(G2*0.13,2)</f>
        <v>150.84</v>
      </c>
      <c r="I2" s="39">
        <f>G2+H2</f>
        <v>1311.1799999999998</v>
      </c>
      <c r="J2" s="65" t="s">
        <v>125</v>
      </c>
    </row>
    <row r="3" spans="1:10" x14ac:dyDescent="0.2">
      <c r="A3" s="39">
        <v>2</v>
      </c>
      <c r="B3" s="39" t="s">
        <v>53</v>
      </c>
      <c r="C3" s="39" t="s">
        <v>104</v>
      </c>
      <c r="D3" s="39" t="s">
        <v>88</v>
      </c>
      <c r="E3" s="39">
        <v>400</v>
      </c>
      <c r="F3" s="39">
        <v>0.86499999999999999</v>
      </c>
      <c r="G3" s="39">
        <f t="shared" ref="G3:G31" si="0">ROUND(F3*E3,2)</f>
        <v>346</v>
      </c>
      <c r="H3" s="39">
        <f t="shared" ref="H3:H31" si="1">ROUND(G3*0.13,2)</f>
        <v>44.98</v>
      </c>
      <c r="I3" s="39">
        <f t="shared" ref="I3:I31" si="2">G3+H3</f>
        <v>390.98</v>
      </c>
      <c r="J3" s="66"/>
    </row>
    <row r="4" spans="1:10" x14ac:dyDescent="0.2">
      <c r="A4" s="39">
        <v>3</v>
      </c>
      <c r="B4" s="39" t="s">
        <v>56</v>
      </c>
      <c r="C4" s="39" t="s">
        <v>105</v>
      </c>
      <c r="D4" s="39" t="s">
        <v>88</v>
      </c>
      <c r="E4" s="39">
        <v>400</v>
      </c>
      <c r="F4" s="39">
        <v>0.62019999999999997</v>
      </c>
      <c r="G4" s="39">
        <f t="shared" si="0"/>
        <v>248.08</v>
      </c>
      <c r="H4" s="39">
        <f t="shared" si="1"/>
        <v>32.25</v>
      </c>
      <c r="I4" s="39">
        <f t="shared" si="2"/>
        <v>280.33000000000004</v>
      </c>
      <c r="J4" s="66"/>
    </row>
    <row r="5" spans="1:10" x14ac:dyDescent="0.2">
      <c r="A5" s="39">
        <v>4</v>
      </c>
      <c r="B5" s="39" t="s">
        <v>59</v>
      </c>
      <c r="C5" s="39" t="s">
        <v>106</v>
      </c>
      <c r="D5" s="39" t="s">
        <v>88</v>
      </c>
      <c r="E5" s="39">
        <v>400</v>
      </c>
      <c r="F5" s="39">
        <v>0.80379999999999996</v>
      </c>
      <c r="G5" s="39">
        <f t="shared" si="0"/>
        <v>321.52</v>
      </c>
      <c r="H5" s="39">
        <f t="shared" si="1"/>
        <v>41.8</v>
      </c>
      <c r="I5" s="39">
        <f t="shared" si="2"/>
        <v>363.32</v>
      </c>
      <c r="J5" s="66"/>
    </row>
    <row r="6" spans="1:10" x14ac:dyDescent="0.2">
      <c r="A6" s="39">
        <v>5</v>
      </c>
      <c r="B6" s="39" t="s">
        <v>62</v>
      </c>
      <c r="C6" s="39" t="s">
        <v>107</v>
      </c>
      <c r="D6" s="39" t="s">
        <v>88</v>
      </c>
      <c r="E6" s="39">
        <v>400</v>
      </c>
      <c r="F6" s="39">
        <v>1.2688999999999999</v>
      </c>
      <c r="G6" s="39">
        <f t="shared" si="0"/>
        <v>507.56</v>
      </c>
      <c r="H6" s="39">
        <f t="shared" si="1"/>
        <v>65.98</v>
      </c>
      <c r="I6" s="39">
        <f t="shared" si="2"/>
        <v>573.54</v>
      </c>
      <c r="J6" s="66"/>
    </row>
    <row r="7" spans="1:10" x14ac:dyDescent="0.2">
      <c r="A7" s="39">
        <v>6</v>
      </c>
      <c r="B7" s="39" t="s">
        <v>65</v>
      </c>
      <c r="C7" s="39" t="s">
        <v>108</v>
      </c>
      <c r="D7" s="39" t="s">
        <v>88</v>
      </c>
      <c r="E7" s="39">
        <v>800</v>
      </c>
      <c r="F7" s="39">
        <v>0.20399999999999999</v>
      </c>
      <c r="G7" s="39">
        <f t="shared" si="0"/>
        <v>163.19999999999999</v>
      </c>
      <c r="H7" s="39">
        <f t="shared" si="1"/>
        <v>21.22</v>
      </c>
      <c r="I7" s="39">
        <f t="shared" si="2"/>
        <v>184.42</v>
      </c>
      <c r="J7" s="66"/>
    </row>
    <row r="8" spans="1:10" x14ac:dyDescent="0.2">
      <c r="A8" s="39">
        <v>7</v>
      </c>
      <c r="B8" s="39" t="s">
        <v>68</v>
      </c>
      <c r="C8" s="39" t="s">
        <v>109</v>
      </c>
      <c r="D8" s="39" t="s">
        <v>88</v>
      </c>
      <c r="E8" s="39">
        <v>400</v>
      </c>
      <c r="F8" s="39">
        <v>1.8523000000000001</v>
      </c>
      <c r="G8" s="39">
        <f t="shared" si="0"/>
        <v>740.92</v>
      </c>
      <c r="H8" s="39">
        <f t="shared" si="1"/>
        <v>96.32</v>
      </c>
      <c r="I8" s="39">
        <f t="shared" si="2"/>
        <v>837.24</v>
      </c>
      <c r="J8" s="66"/>
    </row>
    <row r="9" spans="1:10" x14ac:dyDescent="0.2">
      <c r="A9" s="39">
        <v>8</v>
      </c>
      <c r="B9" s="39" t="s">
        <v>71</v>
      </c>
      <c r="C9" s="39" t="s">
        <v>110</v>
      </c>
      <c r="D9" s="39" t="s">
        <v>88</v>
      </c>
      <c r="E9" s="39">
        <v>200</v>
      </c>
      <c r="F9" s="39">
        <v>0.68140000000000001</v>
      </c>
      <c r="G9" s="39">
        <f t="shared" si="0"/>
        <v>136.28</v>
      </c>
      <c r="H9" s="39">
        <f t="shared" si="1"/>
        <v>17.72</v>
      </c>
      <c r="I9" s="39">
        <f t="shared" si="2"/>
        <v>154</v>
      </c>
      <c r="J9" s="66"/>
    </row>
    <row r="10" spans="1:10" x14ac:dyDescent="0.2">
      <c r="A10" s="39">
        <v>9</v>
      </c>
      <c r="B10" s="39" t="s">
        <v>86</v>
      </c>
      <c r="C10" s="39" t="s">
        <v>97</v>
      </c>
      <c r="D10" s="39" t="s">
        <v>87</v>
      </c>
      <c r="E10" s="39">
        <v>200</v>
      </c>
      <c r="F10" s="39">
        <v>0.9</v>
      </c>
      <c r="G10" s="39">
        <f t="shared" si="0"/>
        <v>180</v>
      </c>
      <c r="H10" s="39">
        <f t="shared" si="1"/>
        <v>23.4</v>
      </c>
      <c r="I10" s="39">
        <f t="shared" si="2"/>
        <v>203.4</v>
      </c>
      <c r="J10" s="66"/>
    </row>
    <row r="11" spans="1:10" x14ac:dyDescent="0.2">
      <c r="A11" s="39">
        <v>18</v>
      </c>
      <c r="B11" s="39" t="s">
        <v>21</v>
      </c>
      <c r="C11" s="39" t="s">
        <v>94</v>
      </c>
      <c r="D11" s="39" t="s">
        <v>15</v>
      </c>
      <c r="E11" s="39">
        <v>40</v>
      </c>
      <c r="F11" s="39">
        <v>0.26090000000000002</v>
      </c>
      <c r="G11" s="39">
        <f t="shared" si="0"/>
        <v>10.44</v>
      </c>
      <c r="H11" s="39">
        <f t="shared" si="1"/>
        <v>1.36</v>
      </c>
      <c r="I11" s="39">
        <f t="shared" si="2"/>
        <v>11.799999999999999</v>
      </c>
      <c r="J11" s="66"/>
    </row>
    <row r="12" spans="1:10" x14ac:dyDescent="0.2">
      <c r="A12" s="39">
        <v>12</v>
      </c>
      <c r="B12" s="39" t="s">
        <v>25</v>
      </c>
      <c r="C12" s="39" t="s">
        <v>95</v>
      </c>
      <c r="D12" s="39" t="s">
        <v>15</v>
      </c>
      <c r="E12" s="39">
        <v>65</v>
      </c>
      <c r="F12" s="39">
        <v>0.33439999999999998</v>
      </c>
      <c r="G12" s="39">
        <f t="shared" si="0"/>
        <v>21.74</v>
      </c>
      <c r="H12" s="39">
        <f t="shared" si="1"/>
        <v>2.83</v>
      </c>
      <c r="I12" s="39">
        <f t="shared" si="2"/>
        <v>24.57</v>
      </c>
      <c r="J12" s="66"/>
    </row>
    <row r="13" spans="1:10" x14ac:dyDescent="0.2">
      <c r="A13" s="39">
        <v>13</v>
      </c>
      <c r="B13" s="39" t="s">
        <v>27</v>
      </c>
      <c r="C13" s="39" t="s">
        <v>96</v>
      </c>
      <c r="D13" s="39" t="s">
        <v>15</v>
      </c>
      <c r="E13" s="39">
        <v>40</v>
      </c>
      <c r="F13" s="39">
        <v>0.2366</v>
      </c>
      <c r="G13" s="39">
        <f t="shared" si="0"/>
        <v>9.4600000000000009</v>
      </c>
      <c r="H13" s="39">
        <f t="shared" si="1"/>
        <v>1.23</v>
      </c>
      <c r="I13" s="39">
        <f t="shared" si="2"/>
        <v>10.690000000000001</v>
      </c>
      <c r="J13" s="66"/>
    </row>
    <row r="14" spans="1:10" x14ac:dyDescent="0.2">
      <c r="A14" s="39">
        <v>11</v>
      </c>
      <c r="B14" s="39" t="s">
        <v>40</v>
      </c>
      <c r="C14" s="39" t="s">
        <v>84</v>
      </c>
      <c r="D14" s="39" t="s">
        <v>15</v>
      </c>
      <c r="E14" s="39">
        <v>60</v>
      </c>
      <c r="F14" s="39">
        <v>1.43</v>
      </c>
      <c r="G14" s="39">
        <f>ROUND(F14*E14,2)</f>
        <v>85.8</v>
      </c>
      <c r="H14" s="39">
        <f>ROUND(G14*0.13,2)</f>
        <v>11.15</v>
      </c>
      <c r="I14" s="39">
        <f>G14+H14</f>
        <v>96.95</v>
      </c>
      <c r="J14" s="66"/>
    </row>
    <row r="15" spans="1:10" x14ac:dyDescent="0.2">
      <c r="A15" s="39">
        <v>14</v>
      </c>
      <c r="B15" s="39" t="s">
        <v>36</v>
      </c>
      <c r="C15" s="39" t="s">
        <v>85</v>
      </c>
      <c r="D15" s="39" t="s">
        <v>15</v>
      </c>
      <c r="E15" s="39">
        <v>40</v>
      </c>
      <c r="F15" s="39">
        <v>0.66</v>
      </c>
      <c r="G15" s="39">
        <f t="shared" si="0"/>
        <v>26.4</v>
      </c>
      <c r="H15" s="39">
        <f t="shared" si="1"/>
        <v>3.43</v>
      </c>
      <c r="I15" s="39">
        <f t="shared" si="2"/>
        <v>29.83</v>
      </c>
      <c r="J15" s="66"/>
    </row>
    <row r="16" spans="1:10" x14ac:dyDescent="0.2">
      <c r="A16" s="39">
        <v>19</v>
      </c>
      <c r="B16" s="39" t="s">
        <v>29</v>
      </c>
      <c r="C16" s="39" t="s">
        <v>113</v>
      </c>
      <c r="D16" s="39" t="s">
        <v>15</v>
      </c>
      <c r="E16" s="39">
        <v>40</v>
      </c>
      <c r="F16" s="39">
        <v>0.5736</v>
      </c>
      <c r="G16" s="39">
        <f t="shared" ref="G16:G21" si="3">ROUND(F16*E16,2)</f>
        <v>22.94</v>
      </c>
      <c r="H16" s="39">
        <f t="shared" ref="H16:H21" si="4">ROUND(G16*0.13,2)</f>
        <v>2.98</v>
      </c>
      <c r="I16" s="39">
        <f t="shared" ref="I16:I21" si="5">G16+H16</f>
        <v>25.92</v>
      </c>
      <c r="J16" s="66"/>
    </row>
    <row r="17" spans="1:10" x14ac:dyDescent="0.2">
      <c r="A17" s="39">
        <v>20</v>
      </c>
      <c r="B17" s="39" t="s">
        <v>29</v>
      </c>
      <c r="C17" s="39" t="s">
        <v>117</v>
      </c>
      <c r="D17" s="39" t="s">
        <v>15</v>
      </c>
      <c r="E17" s="39">
        <v>10</v>
      </c>
      <c r="F17" s="39">
        <v>0.56830000000000003</v>
      </c>
      <c r="G17" s="39">
        <f t="shared" si="3"/>
        <v>5.68</v>
      </c>
      <c r="H17" s="39">
        <f t="shared" si="4"/>
        <v>0.74</v>
      </c>
      <c r="I17" s="39">
        <f t="shared" si="5"/>
        <v>6.42</v>
      </c>
      <c r="J17" s="66"/>
    </row>
    <row r="18" spans="1:10" x14ac:dyDescent="0.2">
      <c r="A18" s="39">
        <v>21</v>
      </c>
      <c r="B18" s="39" t="s">
        <v>32</v>
      </c>
      <c r="C18" s="39" t="s">
        <v>114</v>
      </c>
      <c r="D18" s="39" t="s">
        <v>15</v>
      </c>
      <c r="E18" s="39">
        <v>100</v>
      </c>
      <c r="F18" s="39">
        <v>0.1366</v>
      </c>
      <c r="G18" s="39">
        <f t="shared" si="3"/>
        <v>13.66</v>
      </c>
      <c r="H18" s="39">
        <f t="shared" si="4"/>
        <v>1.78</v>
      </c>
      <c r="I18" s="39">
        <f t="shared" si="5"/>
        <v>15.44</v>
      </c>
      <c r="J18" s="66"/>
    </row>
    <row r="19" spans="1:10" x14ac:dyDescent="0.2">
      <c r="A19" s="39">
        <v>22</v>
      </c>
      <c r="B19" s="39" t="s">
        <v>34</v>
      </c>
      <c r="C19" s="39" t="s">
        <v>115</v>
      </c>
      <c r="D19" s="39" t="s">
        <v>15</v>
      </c>
      <c r="E19" s="39">
        <v>80</v>
      </c>
      <c r="F19" s="39">
        <v>5.5199999999999999E-2</v>
      </c>
      <c r="G19" s="39">
        <f t="shared" si="3"/>
        <v>4.42</v>
      </c>
      <c r="H19" s="39">
        <f t="shared" si="4"/>
        <v>0.56999999999999995</v>
      </c>
      <c r="I19" s="39">
        <f t="shared" si="5"/>
        <v>4.99</v>
      </c>
      <c r="J19" s="66"/>
    </row>
    <row r="20" spans="1:10" x14ac:dyDescent="0.2">
      <c r="A20" s="39">
        <v>23</v>
      </c>
      <c r="B20" s="39" t="s">
        <v>34</v>
      </c>
      <c r="C20" s="39" t="s">
        <v>118</v>
      </c>
      <c r="D20" s="39" t="s">
        <v>15</v>
      </c>
      <c r="E20" s="39">
        <v>20</v>
      </c>
      <c r="F20" s="39">
        <v>5.4600000000000003E-2</v>
      </c>
      <c r="G20" s="39">
        <f t="shared" si="3"/>
        <v>1.0900000000000001</v>
      </c>
      <c r="H20" s="39">
        <f t="shared" si="4"/>
        <v>0.14000000000000001</v>
      </c>
      <c r="I20" s="39">
        <f t="shared" si="5"/>
        <v>1.23</v>
      </c>
      <c r="J20" s="66"/>
    </row>
    <row r="21" spans="1:10" x14ac:dyDescent="0.2">
      <c r="A21" s="39">
        <v>10</v>
      </c>
      <c r="B21" s="39" t="s">
        <v>12</v>
      </c>
      <c r="C21" s="39" t="s">
        <v>91</v>
      </c>
      <c r="D21" s="39" t="s">
        <v>15</v>
      </c>
      <c r="E21" s="39">
        <v>115</v>
      </c>
      <c r="F21" s="39">
        <v>0.19109999999999999</v>
      </c>
      <c r="G21" s="39">
        <f t="shared" si="3"/>
        <v>21.98</v>
      </c>
      <c r="H21" s="39">
        <f t="shared" si="4"/>
        <v>2.86</v>
      </c>
      <c r="I21" s="39">
        <f t="shared" si="5"/>
        <v>24.84</v>
      </c>
      <c r="J21" s="66"/>
    </row>
    <row r="22" spans="1:10" x14ac:dyDescent="0.2">
      <c r="A22" s="39">
        <v>15</v>
      </c>
      <c r="B22" s="39" t="s">
        <v>17</v>
      </c>
      <c r="C22" s="39" t="s">
        <v>92</v>
      </c>
      <c r="D22" s="39" t="s">
        <v>15</v>
      </c>
      <c r="E22" s="39">
        <v>20</v>
      </c>
      <c r="F22" s="39">
        <v>0.24260000000000001</v>
      </c>
      <c r="G22" s="39">
        <f t="shared" si="0"/>
        <v>4.8499999999999996</v>
      </c>
      <c r="H22" s="39">
        <f t="shared" si="1"/>
        <v>0.63</v>
      </c>
      <c r="I22" s="39">
        <f t="shared" si="2"/>
        <v>5.4799999999999995</v>
      </c>
      <c r="J22" s="66"/>
    </row>
    <row r="23" spans="1:10" x14ac:dyDescent="0.2">
      <c r="A23" s="39">
        <v>16</v>
      </c>
      <c r="B23" s="39" t="s">
        <v>19</v>
      </c>
      <c r="C23" s="39" t="s">
        <v>93</v>
      </c>
      <c r="D23" s="39" t="s">
        <v>15</v>
      </c>
      <c r="E23" s="39">
        <v>20</v>
      </c>
      <c r="F23" s="39">
        <v>5.8799999999999998E-2</v>
      </c>
      <c r="G23" s="39">
        <f t="shared" si="0"/>
        <v>1.18</v>
      </c>
      <c r="H23" s="39">
        <f t="shared" si="1"/>
        <v>0.15</v>
      </c>
      <c r="I23" s="39">
        <f t="shared" si="2"/>
        <v>1.3299999999999998</v>
      </c>
      <c r="J23" s="66"/>
    </row>
    <row r="24" spans="1:10" x14ac:dyDescent="0.2">
      <c r="A24" s="39">
        <v>17</v>
      </c>
      <c r="B24" s="39" t="s">
        <v>19</v>
      </c>
      <c r="C24" s="39" t="s">
        <v>100</v>
      </c>
      <c r="D24" s="39" t="s">
        <v>15</v>
      </c>
      <c r="E24" s="39">
        <v>30</v>
      </c>
      <c r="F24" s="39">
        <v>7.3499999999999996E-2</v>
      </c>
      <c r="G24" s="39">
        <f t="shared" si="0"/>
        <v>2.21</v>
      </c>
      <c r="H24" s="39">
        <f t="shared" si="1"/>
        <v>0.28999999999999998</v>
      </c>
      <c r="I24" s="39">
        <f t="shared" si="2"/>
        <v>2.5</v>
      </c>
      <c r="J24" s="66"/>
    </row>
    <row r="25" spans="1:10" x14ac:dyDescent="0.2">
      <c r="A25" s="39">
        <v>24</v>
      </c>
      <c r="B25" s="39" t="s">
        <v>43</v>
      </c>
      <c r="C25" s="39" t="s">
        <v>98</v>
      </c>
      <c r="D25" s="39" t="s">
        <v>15</v>
      </c>
      <c r="E25" s="39">
        <v>30</v>
      </c>
      <c r="F25" s="39">
        <v>0.2646</v>
      </c>
      <c r="G25" s="39">
        <f t="shared" si="0"/>
        <v>7.94</v>
      </c>
      <c r="H25" s="39">
        <f t="shared" si="1"/>
        <v>1.03</v>
      </c>
      <c r="I25" s="39">
        <f t="shared" si="2"/>
        <v>8.9700000000000006</v>
      </c>
      <c r="J25" s="66"/>
    </row>
    <row r="26" spans="1:10" x14ac:dyDescent="0.2">
      <c r="A26" s="39">
        <v>25</v>
      </c>
      <c r="B26" s="39" t="s">
        <v>45</v>
      </c>
      <c r="C26" s="39" t="s">
        <v>99</v>
      </c>
      <c r="D26" s="39" t="s">
        <v>15</v>
      </c>
      <c r="E26" s="39">
        <v>30</v>
      </c>
      <c r="F26" s="39">
        <v>0.10290000000000001</v>
      </c>
      <c r="G26" s="39">
        <f t="shared" si="0"/>
        <v>3.09</v>
      </c>
      <c r="H26" s="39">
        <f t="shared" si="1"/>
        <v>0.4</v>
      </c>
      <c r="I26" s="39">
        <f t="shared" si="2"/>
        <v>3.4899999999999998</v>
      </c>
      <c r="J26" s="66"/>
    </row>
    <row r="27" spans="1:10" x14ac:dyDescent="0.2">
      <c r="A27" s="39">
        <v>26</v>
      </c>
      <c r="B27" s="39" t="s">
        <v>46</v>
      </c>
      <c r="C27" s="39" t="s">
        <v>101</v>
      </c>
      <c r="D27" s="39" t="s">
        <v>15</v>
      </c>
      <c r="E27" s="39">
        <v>40</v>
      </c>
      <c r="F27" s="39">
        <v>0.36749999999999999</v>
      </c>
      <c r="G27" s="39">
        <f t="shared" si="0"/>
        <v>14.7</v>
      </c>
      <c r="H27" s="39">
        <f t="shared" si="1"/>
        <v>1.91</v>
      </c>
      <c r="I27" s="39">
        <f t="shared" si="2"/>
        <v>16.61</v>
      </c>
      <c r="J27" s="66"/>
    </row>
    <row r="28" spans="1:10" x14ac:dyDescent="0.2">
      <c r="A28" s="39">
        <v>27</v>
      </c>
      <c r="B28" s="39"/>
      <c r="C28" s="39" t="s">
        <v>127</v>
      </c>
      <c r="D28" s="39" t="s">
        <v>15</v>
      </c>
      <c r="E28" s="39">
        <v>80</v>
      </c>
      <c r="F28" s="39">
        <v>0.1176</v>
      </c>
      <c r="G28" s="39">
        <f t="shared" si="0"/>
        <v>9.41</v>
      </c>
      <c r="H28" s="39">
        <f t="shared" si="1"/>
        <v>1.22</v>
      </c>
      <c r="I28" s="39">
        <f t="shared" si="2"/>
        <v>10.63</v>
      </c>
      <c r="J28" s="66"/>
    </row>
    <row r="29" spans="1:10" x14ac:dyDescent="0.2">
      <c r="A29" s="39">
        <v>28</v>
      </c>
      <c r="B29" s="39"/>
      <c r="C29" s="39" t="s">
        <v>102</v>
      </c>
      <c r="D29" s="39" t="s">
        <v>15</v>
      </c>
      <c r="E29" s="39">
        <v>50</v>
      </c>
      <c r="F29" s="39">
        <v>0.57330000000000003</v>
      </c>
      <c r="G29" s="39">
        <f t="shared" si="0"/>
        <v>28.67</v>
      </c>
      <c r="H29" s="39">
        <f t="shared" si="1"/>
        <v>3.73</v>
      </c>
      <c r="I29" s="39">
        <f t="shared" si="2"/>
        <v>32.4</v>
      </c>
      <c r="J29" s="66"/>
    </row>
    <row r="30" spans="1:10" x14ac:dyDescent="0.2">
      <c r="A30" s="39">
        <v>29</v>
      </c>
      <c r="B30" s="39"/>
      <c r="C30" s="39" t="s">
        <v>111</v>
      </c>
      <c r="D30" s="39" t="s">
        <v>15</v>
      </c>
      <c r="E30" s="39">
        <v>40</v>
      </c>
      <c r="F30" s="40">
        <v>0.21199999999999999</v>
      </c>
      <c r="G30" s="39">
        <f>ROUND(F30*E30,2)</f>
        <v>8.48</v>
      </c>
      <c r="H30" s="39">
        <f>ROUND(G30*0.13,2)</f>
        <v>1.1000000000000001</v>
      </c>
      <c r="I30" s="39">
        <f>G30+H30</f>
        <v>9.58</v>
      </c>
      <c r="J30" s="67"/>
    </row>
    <row r="31" spans="1:10" ht="27" x14ac:dyDescent="0.2">
      <c r="A31" s="39">
        <v>30</v>
      </c>
      <c r="B31" s="39" t="s">
        <v>89</v>
      </c>
      <c r="C31" s="39" t="s">
        <v>112</v>
      </c>
      <c r="D31" s="39" t="s">
        <v>15</v>
      </c>
      <c r="E31" s="39">
        <v>100</v>
      </c>
      <c r="F31" s="39">
        <v>2.7930000000000001</v>
      </c>
      <c r="G31" s="39">
        <f t="shared" si="0"/>
        <v>279.3</v>
      </c>
      <c r="H31" s="39">
        <f t="shared" si="1"/>
        <v>36.31</v>
      </c>
      <c r="I31" s="39">
        <f t="shared" si="2"/>
        <v>315.61</v>
      </c>
      <c r="J31" s="39" t="s">
        <v>126</v>
      </c>
    </row>
    <row r="32" spans="1:10" x14ac:dyDescent="0.2">
      <c r="A32" s="39"/>
      <c r="B32" s="68" t="s">
        <v>116</v>
      </c>
      <c r="C32" s="69"/>
      <c r="D32" s="39"/>
      <c r="E32" s="39">
        <f>SUM(E2:E31)</f>
        <v>4850</v>
      </c>
      <c r="F32" s="39"/>
      <c r="G32" s="39">
        <f>SUM(G2:G31)</f>
        <v>4387.3399999999992</v>
      </c>
      <c r="H32" s="39">
        <f>SUM(H2:H31)</f>
        <v>570.34999999999991</v>
      </c>
      <c r="I32" s="39">
        <f>SUM(I2:I31)</f>
        <v>4957.6899999999969</v>
      </c>
      <c r="J32" s="39"/>
    </row>
  </sheetData>
  <mergeCells count="2">
    <mergeCell ref="J2:J30"/>
    <mergeCell ref="B32:C3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2024-8-9月</vt:lpstr>
      <vt:lpstr>2024-8-9月核对</vt:lpstr>
      <vt:lpstr>汇总</vt:lpstr>
      <vt:lpstr>'2024-8-9月'!Print_Area</vt:lpstr>
      <vt:lpstr>'2024-8-9月核对'!Print_Area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王兴龙</dc:creator>
  <cp:lastModifiedBy>Administrator</cp:lastModifiedBy>
  <dcterms:created xsi:type="dcterms:W3CDTF">2015-06-05T18:19:34Z</dcterms:created>
  <dcterms:modified xsi:type="dcterms:W3CDTF">2024-09-25T07:02:34Z</dcterms:modified>
</cp:coreProperties>
</file>