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810" tabRatio="926"/>
  </bookViews>
  <sheets>
    <sheet name="Sheet1" sheetId="10" r:id="rId1"/>
    <sheet name="Sheet1 (2)" sheetId="11" r:id="rId2"/>
  </sheets>
  <definedNames>
    <definedName name="_xlnm._FilterDatabase" localSheetId="0" hidden="1">Sheet1!$A$8:$N$58</definedName>
    <definedName name="_xlnm._FilterDatabase" localSheetId="1" hidden="1">'Sheet1 (2)'!$A$8:$P$64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<sst xmlns="http://schemas.openxmlformats.org/spreadsheetml/2006/main" count="354" uniqueCount="139">
  <si>
    <t>零部件采购价格协议</t>
  </si>
  <si>
    <t xml:space="preserve">                                                                                                协议编号：</t>
  </si>
  <si>
    <t>甲方：长春光华荣昌汽车部件有限公司</t>
  </si>
  <si>
    <t>乙方：吉林省德邦汽车电子有限公司</t>
  </si>
  <si>
    <t xml:space="preserve">    甲乙双方在保持互惠互利的基础上，为保持长久的合作关系，双方携手共同占领大市场，特签定价格协议如下：</t>
  </si>
  <si>
    <r>
      <rPr>
        <sz val="10"/>
        <rFont val="宋体"/>
        <charset val="134"/>
      </rPr>
      <t>一、乙方供货价格（</t>
    </r>
    <r>
      <rPr>
        <b/>
        <sz val="10"/>
        <rFont val="宋体"/>
        <charset val="134"/>
      </rPr>
      <t>以未税价格为准</t>
    </r>
    <r>
      <rPr>
        <sz val="10"/>
        <rFont val="宋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</si>
  <si>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</si>
  <si>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</si>
  <si>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</si>
  <si>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</si>
  <si>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</si>
  <si>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</si>
  <si>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</si>
  <si>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</si>
  <si>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</si>
  <si>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</si>
  <si>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</si>
  <si>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202301-202408</t>
  </si>
  <si>
    <t>2024年9-12月</t>
  </si>
  <si>
    <t>模检具总价</t>
  </si>
  <si>
    <t>摊销费</t>
  </si>
  <si>
    <t>摊销方式</t>
  </si>
  <si>
    <t>SHT0010964</t>
  </si>
  <si>
    <t>线束组件</t>
  </si>
  <si>
    <t>EA</t>
  </si>
  <si>
    <t>SHT0010966</t>
  </si>
  <si>
    <t>坐垫加热垫</t>
  </si>
  <si>
    <t>SHT0010965</t>
  </si>
  <si>
    <t>靠背加热垫</t>
  </si>
  <si>
    <t>SHT0011008</t>
  </si>
  <si>
    <t>TCU控制盒</t>
  </si>
  <si>
    <t>SHT0010960</t>
  </si>
  <si>
    <t>单加热线束组件</t>
  </si>
  <si>
    <t>SHT0010961</t>
  </si>
  <si>
    <t>加热开关</t>
  </si>
  <si>
    <t>SHT0010962</t>
  </si>
  <si>
    <t>单加热靠背电加热</t>
  </si>
  <si>
    <t>SHT0010963</t>
  </si>
  <si>
    <t>单加热坐垫电加热</t>
  </si>
  <si>
    <t>SHT0010958</t>
  </si>
  <si>
    <t>风机（靠）</t>
  </si>
  <si>
    <t>SHT0010951</t>
  </si>
  <si>
    <t>风机（座）</t>
  </si>
  <si>
    <t>SHT0010955</t>
  </si>
  <si>
    <t>线束组件（控制器）</t>
  </si>
  <si>
    <t>SHT0010954</t>
  </si>
  <si>
    <t>通风开关</t>
  </si>
  <si>
    <t>SHT0010957</t>
  </si>
  <si>
    <t>风袋（靠）</t>
  </si>
  <si>
    <t>SHT0010952</t>
  </si>
  <si>
    <t>密封层（座）</t>
  </si>
  <si>
    <t>SHT0010956</t>
  </si>
  <si>
    <t>风道（靠）</t>
  </si>
  <si>
    <t>SHT0010950</t>
  </si>
  <si>
    <t>通风网层（B）</t>
  </si>
  <si>
    <t>SHT0010949</t>
  </si>
  <si>
    <t>通风网层（A）</t>
  </si>
  <si>
    <t>SHT0010953</t>
  </si>
  <si>
    <t>风扇隔风垫（座）</t>
  </si>
  <si>
    <t>SHT0010959</t>
  </si>
  <si>
    <t>减震钉</t>
  </si>
  <si>
    <t>BEC0010223</t>
  </si>
  <si>
    <t>靠背加热垫总成</t>
  </si>
  <si>
    <t>BEC0010098</t>
  </si>
  <si>
    <t>座垫加热垫总成</t>
  </si>
  <si>
    <t>BEC0010222</t>
  </si>
  <si>
    <t>通风加热集成线束总成</t>
  </si>
  <si>
    <t>BEC0010122</t>
  </si>
  <si>
    <t>通风加热控制器总成</t>
  </si>
  <si>
    <t>BEC0010041</t>
  </si>
  <si>
    <t>通风加热座垫风扇总成</t>
  </si>
  <si>
    <t>BEC0010040</t>
  </si>
  <si>
    <t>通风加热靠背风扇总成</t>
  </si>
  <si>
    <t>BEC0010110</t>
  </si>
  <si>
    <t>BEC0010109</t>
  </si>
  <si>
    <t>SLT0010873</t>
  </si>
  <si>
    <t>24V靠背加热垫总成</t>
  </si>
  <si>
    <t>SLT0011307</t>
  </si>
  <si>
    <t>通风加热线束总成</t>
  </si>
  <si>
    <t>BEC0010214</t>
  </si>
  <si>
    <t>24V通风加热集成控制盒总成</t>
  </si>
  <si>
    <t>SLT0011301</t>
  </si>
  <si>
    <t>24V座椅通风轴流风扇总成</t>
  </si>
  <si>
    <t>SLT0010992</t>
  </si>
  <si>
    <t>减震座椅24V坐垫加热垫总成</t>
  </si>
  <si>
    <t>BBC0010142</t>
  </si>
  <si>
    <t>加热开关总成</t>
  </si>
  <si>
    <t>BEC0010087</t>
  </si>
  <si>
    <t>经济性单通风ECU</t>
  </si>
  <si>
    <t>BEC0010268</t>
  </si>
  <si>
    <t>单通风线束总成</t>
  </si>
  <si>
    <t>BEC0010099</t>
  </si>
  <si>
    <t>BEC0010184</t>
  </si>
  <si>
    <t>J6P后排右靠背加热垫总成</t>
  </si>
  <si>
    <t>SCS0010221</t>
  </si>
  <si>
    <t>J6P后排右席垫加热垫总成</t>
  </si>
  <si>
    <t>SHT0016288</t>
  </si>
  <si>
    <t>气泵分总成</t>
  </si>
  <si>
    <t>SHT0016289</t>
  </si>
  <si>
    <t>按摩系统控制分总成</t>
  </si>
  <si>
    <t>SHT0016290</t>
  </si>
  <si>
    <t>五档按摩开关</t>
  </si>
  <si>
    <t>SHT0016291</t>
  </si>
  <si>
    <t>按摩气袋分总成</t>
  </si>
  <si>
    <t>SHT0016292</t>
  </si>
  <si>
    <t>按摩气袋主线束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</si>
  <si>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</si>
  <si>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t>三、价格执行期从</t>
    </r>
    <r>
      <rPr>
        <u/>
        <sz val="12"/>
        <rFont val="楷体"/>
        <charset val="134"/>
      </rPr>
      <t>2024 年 09 月 01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2024 年 12 月 31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</si>
  <si>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</si>
  <si>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</si>
  <si>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</si>
  <si>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</si>
  <si>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</si>
  <si>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>甲方:  长春光华荣昌汽车部件有限公司</t>
  </si>
  <si>
    <t>乙方：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</si>
  <si>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</si>
  <si>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</si>
  <si>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</si>
  <si>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</si>
  <si>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</si>
  <si>
    <t>2024年降本比例</t>
  </si>
  <si>
    <t>2024年降本金额</t>
  </si>
  <si>
    <t>2023年</t>
  </si>
  <si>
    <t>2024年</t>
  </si>
  <si>
    <t>件</t>
  </si>
  <si>
    <t>SCS0012137</t>
  </si>
  <si>
    <t>BJ40后排左靠背加热垫总成</t>
  </si>
  <si>
    <t>SCS0012136</t>
  </si>
  <si>
    <t>BJ40后排左座垫加热垫总成</t>
  </si>
  <si>
    <t>BEC0010266</t>
  </si>
  <si>
    <t>BJ40后排单加热线束总成</t>
  </si>
  <si>
    <t>BEC0010267</t>
  </si>
  <si>
    <t>BJ40后排单加热ECU总成</t>
  </si>
  <si>
    <t>SCS0012139</t>
  </si>
  <si>
    <t>BJ40后排右靠背加热热总成</t>
  </si>
  <si>
    <t>SCS0012138</t>
  </si>
  <si>
    <t>BJ40后排右座热加热热总成</t>
  </si>
  <si>
    <r>
      <rPr>
        <sz val="10"/>
        <rFont val="宋体"/>
        <charset val="134"/>
      </rPr>
      <t>二、发票开具：乙方必须开具国家规定税率的增值税专用发票，税率</t>
    </r>
    <r>
      <rPr>
        <u/>
        <sz val="10"/>
        <rFont val="宋体"/>
        <charset val="134"/>
      </rPr>
      <t>13%</t>
    </r>
    <r>
      <rPr>
        <sz val="10"/>
        <rFont val="宋体"/>
        <charset val="134"/>
      </rPr>
      <t>专票，开具发票时必须注明QAD编码且与入库/使用量中的QAD编码保持一致。</t>
    </r>
  </si>
  <si>
    <r>
      <rPr>
        <sz val="10"/>
        <rFont val="宋体"/>
        <charset val="134"/>
      </rPr>
      <t>三、价格执行期从</t>
    </r>
    <r>
      <rPr>
        <u/>
        <sz val="10"/>
        <rFont val="宋体"/>
        <charset val="134"/>
      </rPr>
      <t>2024 年 01 月 01</t>
    </r>
    <r>
      <rPr>
        <sz val="10"/>
        <rFont val="宋体"/>
        <charset val="134"/>
      </rPr>
      <t>日起至</t>
    </r>
    <r>
      <rPr>
        <u/>
        <sz val="10"/>
        <rFont val="宋体"/>
        <charset val="134"/>
      </rPr>
      <t xml:space="preserve"> 2024 年 12 月 31 </t>
    </r>
    <r>
      <rPr>
        <sz val="10"/>
        <rFont val="宋体"/>
        <charset val="134"/>
      </rPr>
      <t>日(遇市场价格变动经双方协商同意后可调整)。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</si>
</sst>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 "/>
    <numFmt numFmtId="178" formatCode="0.00_);[Red]\(0.00\)"/>
  </numFmts>
  <fonts count="32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2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indexed="8"/>
      <name val="楷体"/>
      <charset val="134"/>
    </font>
    <font>
      <sz val="12"/>
      <color indexed="8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0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73">
    <xf numFmtId="0" fontId="0" fillId="0" borderId="0" xfId="0">
      <alignment vertical="center"/>
    </xf>
    <xf numFmtId="0" fontId="1" fillId="0" borderId="0" xfId="53" applyFont="1" applyFill="1" applyAlignment="1">
      <alignment horizontal="center" vertical="center"/>
    </xf>
    <xf numFmtId="0" fontId="1" fillId="0" borderId="0" xfId="53" applyFont="1" applyFill="1" applyAlignment="1">
      <alignment vertical="center"/>
    </xf>
    <xf numFmtId="49" fontId="2" fillId="0" borderId="0" xfId="53" applyNumberFormat="1" applyFont="1" applyFill="1" applyAlignment="1">
      <alignment horizontal="center" vertical="center"/>
    </xf>
    <xf numFmtId="0" fontId="1" fillId="0" borderId="0" xfId="53" applyFont="1" applyFill="1" applyAlignment="1">
      <alignment horizontal="center" vertical="center" wrapText="1"/>
    </xf>
    <xf numFmtId="176" fontId="1" fillId="0" borderId="0" xfId="53" applyNumberFormat="1" applyFont="1" applyFill="1" applyAlignment="1">
      <alignment horizontal="center" vertical="center"/>
    </xf>
    <xf numFmtId="0" fontId="1" fillId="0" borderId="0" xfId="53" applyFont="1" applyFill="1" applyAlignment="1">
      <alignment horizontal="center" vertical="center" shrinkToFit="1"/>
    </xf>
    <xf numFmtId="10" fontId="1" fillId="0" borderId="0" xfId="53" applyNumberFormat="1" applyFont="1" applyFill="1" applyAlignment="1">
      <alignment horizontal="center" vertical="center" shrinkToFit="1"/>
    </xf>
    <xf numFmtId="177" fontId="1" fillId="0" borderId="0" xfId="53" applyNumberFormat="1" applyFont="1" applyFill="1" applyBorder="1" applyAlignment="1">
      <alignment horizontal="center" vertical="center"/>
    </xf>
    <xf numFmtId="0" fontId="2" fillId="0" borderId="0" xfId="53" applyFont="1" applyFill="1" applyAlignment="1">
      <alignment horizontal="center" vertical="center"/>
    </xf>
    <xf numFmtId="0" fontId="1" fillId="0" borderId="0" xfId="53" applyFont="1" applyFill="1" applyAlignment="1">
      <alignment horizontal="left" vertical="center"/>
    </xf>
    <xf numFmtId="0" fontId="1" fillId="0" borderId="0" xfId="53" applyFont="1" applyFill="1" applyAlignment="1">
      <alignment horizontal="left" vertical="center" wrapText="1"/>
    </xf>
    <xf numFmtId="0" fontId="1" fillId="0" borderId="0" xfId="53" applyFont="1" applyFill="1" applyBorder="1" applyAlignment="1">
      <alignment horizontal="left" vertical="center" shrinkToFit="1"/>
    </xf>
    <xf numFmtId="0" fontId="1" fillId="0" borderId="1" xfId="53" applyFont="1" applyFill="1" applyBorder="1" applyAlignment="1">
      <alignment horizontal="center" vertical="center" wrapText="1"/>
    </xf>
    <xf numFmtId="49" fontId="1" fillId="0" borderId="1" xfId="53" applyNumberFormat="1" applyFont="1" applyFill="1" applyBorder="1" applyAlignment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  <xf numFmtId="0" fontId="1" fillId="0" borderId="1" xfId="55" applyFont="1" applyFill="1" applyBorder="1" applyAlignment="1">
      <alignment horizontal="center" vertical="center" wrapText="1"/>
    </xf>
    <xf numFmtId="178" fontId="1" fillId="0" borderId="1" xfId="55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177" fontId="1" fillId="0" borderId="1" xfId="49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53" applyFont="1" applyFill="1" applyBorder="1" applyAlignment="1">
      <alignment vertical="center" wrapText="1"/>
    </xf>
    <xf numFmtId="0" fontId="1" fillId="0" borderId="0" xfId="53" applyFont="1" applyFill="1" applyBorder="1" applyAlignment="1">
      <alignment horizontal="left" vertical="center" wrapText="1"/>
    </xf>
    <xf numFmtId="0" fontId="1" fillId="0" borderId="0" xfId="53" applyFont="1" applyFill="1" applyBorder="1" applyAlignment="1">
      <alignment vertical="center" wrapText="1"/>
    </xf>
    <xf numFmtId="0" fontId="1" fillId="0" borderId="0" xfId="53" applyFont="1" applyFill="1" applyBorder="1" applyAlignment="1">
      <alignment vertical="center"/>
    </xf>
    <xf numFmtId="10" fontId="2" fillId="0" borderId="0" xfId="53" applyNumberFormat="1" applyFont="1" applyFill="1" applyAlignment="1">
      <alignment horizontal="center" vertical="center"/>
    </xf>
    <xf numFmtId="10" fontId="1" fillId="0" borderId="0" xfId="53" applyNumberFormat="1" applyFont="1" applyFill="1" applyAlignment="1">
      <alignment horizontal="left" vertical="center"/>
    </xf>
    <xf numFmtId="10" fontId="1" fillId="0" borderId="0" xfId="53" applyNumberFormat="1" applyFont="1" applyFill="1" applyAlignment="1">
      <alignment horizontal="left" vertical="center" wrapText="1"/>
    </xf>
    <xf numFmtId="10" fontId="1" fillId="0" borderId="0" xfId="53" applyNumberFormat="1" applyFont="1" applyFill="1" applyBorder="1" applyAlignment="1">
      <alignment horizontal="left" vertical="center" shrinkToFit="1"/>
    </xf>
    <xf numFmtId="178" fontId="1" fillId="0" borderId="1" xfId="53" applyNumberFormat="1" applyFont="1" applyFill="1" applyBorder="1" applyAlignment="1">
      <alignment horizontal="center" vertical="center" shrinkToFit="1"/>
    </xf>
    <xf numFmtId="10" fontId="2" fillId="0" borderId="1" xfId="53" applyNumberFormat="1" applyFont="1" applyFill="1" applyBorder="1" applyAlignment="1">
      <alignment horizontal="center" vertical="center" wrapText="1" shrinkToFit="1"/>
    </xf>
    <xf numFmtId="177" fontId="2" fillId="0" borderId="1" xfId="53" applyNumberFormat="1" applyFont="1" applyFill="1" applyBorder="1" applyAlignment="1">
      <alignment horizontal="center" vertical="center" wrapText="1" shrinkToFit="1"/>
    </xf>
    <xf numFmtId="178" fontId="1" fillId="0" borderId="1" xfId="49" applyNumberFormat="1" applyFont="1" applyFill="1" applyBorder="1" applyAlignment="1">
      <alignment horizontal="center" vertical="center" wrapText="1"/>
    </xf>
    <xf numFmtId="178" fontId="1" fillId="0" borderId="1" xfId="53" applyNumberFormat="1" applyFont="1" applyFill="1" applyBorder="1" applyAlignment="1">
      <alignment vertical="center" wrapText="1" shrinkToFit="1"/>
    </xf>
    <xf numFmtId="10" fontId="1" fillId="0" borderId="1" xfId="53" applyNumberFormat="1" applyFont="1" applyFill="1" applyBorder="1" applyAlignment="1">
      <alignment horizontal="center" vertical="center" shrinkToFit="1"/>
    </xf>
    <xf numFmtId="177" fontId="1" fillId="0" borderId="1" xfId="53" applyNumberFormat="1" applyFont="1" applyFill="1" applyBorder="1" applyAlignment="1">
      <alignment horizontal="center" vertical="center"/>
    </xf>
    <xf numFmtId="178" fontId="1" fillId="0" borderId="1" xfId="53" applyNumberFormat="1" applyFont="1" applyFill="1" applyBorder="1" applyAlignment="1">
      <alignment horizontal="center" vertical="center" wrapText="1" shrinkToFit="1"/>
    </xf>
    <xf numFmtId="10" fontId="1" fillId="0" borderId="0" xfId="53" applyNumberFormat="1" applyFont="1" applyFill="1" applyBorder="1" applyAlignment="1">
      <alignment vertical="center" wrapText="1"/>
    </xf>
    <xf numFmtId="177" fontId="1" fillId="0" borderId="0" xfId="53" applyNumberFormat="1" applyFont="1" applyFill="1" applyBorder="1" applyAlignment="1">
      <alignment vertical="center"/>
    </xf>
    <xf numFmtId="10" fontId="1" fillId="0" borderId="0" xfId="53" applyNumberFormat="1" applyFont="1" applyFill="1" applyBorder="1" applyAlignment="1">
      <alignment horizontal="left" vertical="center" wrapText="1"/>
    </xf>
    <xf numFmtId="10" fontId="1" fillId="0" borderId="0" xfId="53" applyNumberFormat="1" applyFont="1" applyFill="1" applyBorder="1" applyAlignment="1">
      <alignment vertical="center"/>
    </xf>
    <xf numFmtId="177" fontId="1" fillId="0" borderId="0" xfId="53" applyNumberFormat="1" applyFont="1" applyFill="1" applyAlignment="1">
      <alignment horizontal="center" vertical="center"/>
    </xf>
    <xf numFmtId="0" fontId="1" fillId="0" borderId="0" xfId="0" applyFont="1" applyFill="1">
      <alignment vertical="center"/>
    </xf>
    <xf numFmtId="49" fontId="2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176" fontId="1" fillId="0" borderId="0" xfId="53" applyNumberFormat="1" applyFont="1" applyFill="1" applyBorder="1" applyAlignment="1">
      <alignment vertical="center"/>
    </xf>
    <xf numFmtId="10" fontId="1" fillId="0" borderId="0" xfId="53" applyNumberFormat="1" applyFont="1" applyFill="1" applyBorder="1" applyAlignment="1">
      <alignment vertical="center" shrinkToFit="1"/>
    </xf>
    <xf numFmtId="176" fontId="1" fillId="0" borderId="0" xfId="53" applyNumberFormat="1" applyFont="1" applyFill="1" applyAlignment="1">
      <alignment vertical="center"/>
    </xf>
    <xf numFmtId="10" fontId="1" fillId="0" borderId="0" xfId="53" applyNumberFormat="1" applyFont="1" applyFill="1" applyAlignment="1">
      <alignment vertical="center" shrinkToFit="1"/>
    </xf>
    <xf numFmtId="0" fontId="3" fillId="0" borderId="3" xfId="53" applyFont="1" applyFill="1" applyBorder="1" applyAlignment="1">
      <alignment vertical="center" wrapText="1"/>
    </xf>
    <xf numFmtId="0" fontId="3" fillId="0" borderId="0" xfId="53" applyFont="1" applyFill="1" applyBorder="1" applyAlignment="1">
      <alignment horizontal="left" vertical="center" wrapText="1"/>
    </xf>
    <xf numFmtId="0" fontId="3" fillId="0" borderId="0" xfId="53" applyFont="1" applyFill="1" applyBorder="1" applyAlignment="1">
      <alignment vertical="center" wrapText="1"/>
    </xf>
    <xf numFmtId="0" fontId="3" fillId="2" borderId="0" xfId="53" applyFont="1" applyFill="1" applyBorder="1" applyAlignment="1">
      <alignment horizontal="left" vertical="center" wrapText="1"/>
    </xf>
    <xf numFmtId="0" fontId="3" fillId="0" borderId="0" xfId="53" applyFont="1" applyFill="1" applyBorder="1" applyAlignment="1">
      <alignment vertical="center"/>
    </xf>
    <xf numFmtId="0" fontId="4" fillId="0" borderId="0" xfId="0" applyFont="1" applyFill="1">
      <alignment vertical="center"/>
    </xf>
    <xf numFmtId="49" fontId="5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6" fillId="0" borderId="0" xfId="53" applyFont="1" applyFill="1" applyAlignment="1">
      <alignment vertical="center"/>
    </xf>
    <xf numFmtId="0" fontId="7" fillId="0" borderId="0" xfId="53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176" fontId="3" fillId="0" borderId="0" xfId="53" applyNumberFormat="1" applyFont="1" applyFill="1" applyBorder="1" applyAlignment="1">
      <alignment vertical="center"/>
    </xf>
    <xf numFmtId="176" fontId="6" fillId="0" borderId="0" xfId="53" applyNumberFormat="1" applyFont="1" applyFill="1" applyAlignment="1">
      <alignment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6" xfId="49"/>
    <cellStyle name="常规 2 2 3" xfId="50"/>
    <cellStyle name="常规 2 2" xfId="51"/>
    <cellStyle name="常规 2 10" xfId="52"/>
    <cellStyle name="常规 2" xfId="53"/>
    <cellStyle name="常规 2 2 10" xfId="54"/>
    <cellStyle name="常规 3" xfId="55"/>
    <cellStyle name="常规_Sheet1" xfId="56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0.6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6"/>
  <sheetViews>
    <sheetView tabSelected="1" topLeftCell="A46" workbookViewId="0">
      <selection activeCell="Q51" sqref="Q51"/>
    </sheetView>
  </sheetViews>
  <sheetFormatPr defaultColWidth="9" defaultRowHeight="20" customHeight="1"/>
  <cols>
    <col min="1" max="1" width="4.625" style="1" customWidth="1"/>
    <col min="2" max="2" width="12.5" style="3" customWidth="1"/>
    <col min="3" max="3" width="17.375" style="1" customWidth="1"/>
    <col min="4" max="4" width="6.5" style="4" customWidth="1"/>
    <col min="5" max="5" width="4.875" style="1" customWidth="1"/>
    <col min="6" max="6" width="15" style="5" customWidth="1"/>
    <col min="7" max="7" width="13.375" style="5" customWidth="1"/>
    <col min="8" max="10" width="10.625" style="5" customWidth="1"/>
    <col min="11" max="11" width="12.125" style="5" customWidth="1"/>
    <col min="12" max="12" width="10.625" style="5" customWidth="1"/>
    <col min="13" max="13" width="12.875" style="5" customWidth="1"/>
    <col min="14" max="14" width="10.625" style="6" customWidth="1"/>
    <col min="15" max="174" width="9" style="1"/>
    <col min="175" max="175" width="5" style="1" customWidth="1"/>
    <col min="176" max="176" width="15" style="1" customWidth="1"/>
    <col min="177" max="178" width="14.625" style="1" customWidth="1"/>
    <col min="179" max="179" width="6.25" style="1" customWidth="1"/>
    <col min="180" max="182" width="10.125" style="1" customWidth="1"/>
    <col min="183" max="183" width="10.5" style="1" customWidth="1"/>
    <col min="184" max="201" width="9" style="1"/>
    <col min="202" max="202" width="6.5" style="1" customWidth="1"/>
    <col min="203" max="203" width="12.25" style="1" customWidth="1"/>
    <col min="204" max="204" width="28.25" style="1" customWidth="1"/>
    <col min="205" max="205" width="13.75" style="1" customWidth="1"/>
    <col min="206" max="206" width="5.625" style="1" customWidth="1"/>
    <col min="207" max="208" width="9.375" style="1" customWidth="1"/>
    <col min="209" max="209" width="13.125" style="1" customWidth="1"/>
    <col min="210" max="430" width="9" style="1"/>
    <col min="431" max="431" width="5" style="1" customWidth="1"/>
    <col min="432" max="432" width="15" style="1" customWidth="1"/>
    <col min="433" max="434" width="14.625" style="1" customWidth="1"/>
    <col min="435" max="435" width="6.25" style="1" customWidth="1"/>
    <col min="436" max="438" width="10.125" style="1" customWidth="1"/>
    <col min="439" max="439" width="10.5" style="1" customWidth="1"/>
    <col min="440" max="457" width="9" style="1"/>
    <col min="458" max="458" width="6.5" style="1" customWidth="1"/>
    <col min="459" max="459" width="12.25" style="1" customWidth="1"/>
    <col min="460" max="460" width="28.25" style="1" customWidth="1"/>
    <col min="461" max="461" width="13.75" style="1" customWidth="1"/>
    <col min="462" max="462" width="5.625" style="1" customWidth="1"/>
    <col min="463" max="464" width="9.375" style="1" customWidth="1"/>
    <col min="465" max="465" width="13.125" style="1" customWidth="1"/>
    <col min="466" max="686" width="9" style="1"/>
    <col min="687" max="687" width="5" style="1" customWidth="1"/>
    <col min="688" max="688" width="15" style="1" customWidth="1"/>
    <col min="689" max="690" width="14.625" style="1" customWidth="1"/>
    <col min="691" max="691" width="6.25" style="1" customWidth="1"/>
    <col min="692" max="694" width="10.125" style="1" customWidth="1"/>
    <col min="695" max="695" width="10.5" style="1" customWidth="1"/>
    <col min="696" max="713" width="9" style="1"/>
    <col min="714" max="714" width="6.5" style="1" customWidth="1"/>
    <col min="715" max="715" width="12.25" style="1" customWidth="1"/>
    <col min="716" max="716" width="28.25" style="1" customWidth="1"/>
    <col min="717" max="717" width="13.75" style="1" customWidth="1"/>
    <col min="718" max="718" width="5.625" style="1" customWidth="1"/>
    <col min="719" max="720" width="9.375" style="1" customWidth="1"/>
    <col min="721" max="721" width="13.125" style="1" customWidth="1"/>
    <col min="722" max="942" width="9" style="1"/>
    <col min="943" max="943" width="5" style="1" customWidth="1"/>
    <col min="944" max="944" width="15" style="1" customWidth="1"/>
    <col min="945" max="946" width="14.625" style="1" customWidth="1"/>
    <col min="947" max="947" width="6.25" style="1" customWidth="1"/>
    <col min="948" max="950" width="10.125" style="1" customWidth="1"/>
    <col min="951" max="951" width="10.5" style="1" customWidth="1"/>
    <col min="952" max="969" width="9" style="1"/>
    <col min="970" max="970" width="6.5" style="1" customWidth="1"/>
    <col min="971" max="971" width="12.25" style="1" customWidth="1"/>
    <col min="972" max="972" width="28.25" style="1" customWidth="1"/>
    <col min="973" max="973" width="13.75" style="1" customWidth="1"/>
    <col min="974" max="974" width="5.625" style="1" customWidth="1"/>
    <col min="975" max="976" width="9.375" style="1" customWidth="1"/>
    <col min="977" max="977" width="13.125" style="1" customWidth="1"/>
    <col min="978" max="1198" width="9" style="1"/>
    <col min="1199" max="1199" width="5" style="1" customWidth="1"/>
    <col min="1200" max="1200" width="15" style="1" customWidth="1"/>
    <col min="1201" max="1202" width="14.625" style="1" customWidth="1"/>
    <col min="1203" max="1203" width="6.25" style="1" customWidth="1"/>
    <col min="1204" max="1206" width="10.125" style="1" customWidth="1"/>
    <col min="1207" max="1207" width="10.5" style="1" customWidth="1"/>
    <col min="1208" max="1225" width="9" style="1"/>
    <col min="1226" max="1226" width="6.5" style="1" customWidth="1"/>
    <col min="1227" max="1227" width="12.25" style="1" customWidth="1"/>
    <col min="1228" max="1228" width="28.25" style="1" customWidth="1"/>
    <col min="1229" max="1229" width="13.75" style="1" customWidth="1"/>
    <col min="1230" max="1230" width="5.625" style="1" customWidth="1"/>
    <col min="1231" max="1232" width="9.375" style="1" customWidth="1"/>
    <col min="1233" max="1233" width="13.125" style="1" customWidth="1"/>
    <col min="1234" max="1454" width="9" style="1"/>
    <col min="1455" max="1455" width="5" style="1" customWidth="1"/>
    <col min="1456" max="1456" width="15" style="1" customWidth="1"/>
    <col min="1457" max="1458" width="14.625" style="1" customWidth="1"/>
    <col min="1459" max="1459" width="6.25" style="1" customWidth="1"/>
    <col min="1460" max="1462" width="10.125" style="1" customWidth="1"/>
    <col min="1463" max="1463" width="10.5" style="1" customWidth="1"/>
    <col min="1464" max="1481" width="9" style="1"/>
    <col min="1482" max="1482" width="6.5" style="1" customWidth="1"/>
    <col min="1483" max="1483" width="12.25" style="1" customWidth="1"/>
    <col min="1484" max="1484" width="28.25" style="1" customWidth="1"/>
    <col min="1485" max="1485" width="13.75" style="1" customWidth="1"/>
    <col min="1486" max="1486" width="5.625" style="1" customWidth="1"/>
    <col min="1487" max="1488" width="9.375" style="1" customWidth="1"/>
    <col min="1489" max="1489" width="13.125" style="1" customWidth="1"/>
    <col min="1490" max="1710" width="9" style="1"/>
    <col min="1711" max="1711" width="5" style="1" customWidth="1"/>
    <col min="1712" max="1712" width="15" style="1" customWidth="1"/>
    <col min="1713" max="1714" width="14.625" style="1" customWidth="1"/>
    <col min="1715" max="1715" width="6.25" style="1" customWidth="1"/>
    <col min="1716" max="1718" width="10.125" style="1" customWidth="1"/>
    <col min="1719" max="1719" width="10.5" style="1" customWidth="1"/>
    <col min="1720" max="1737" width="9" style="1"/>
    <col min="1738" max="1738" width="6.5" style="1" customWidth="1"/>
    <col min="1739" max="1739" width="12.25" style="1" customWidth="1"/>
    <col min="1740" max="1740" width="28.25" style="1" customWidth="1"/>
    <col min="1741" max="1741" width="13.75" style="1" customWidth="1"/>
    <col min="1742" max="1742" width="5.625" style="1" customWidth="1"/>
    <col min="1743" max="1744" width="9.375" style="1" customWidth="1"/>
    <col min="1745" max="1745" width="13.125" style="1" customWidth="1"/>
    <col min="1746" max="1966" width="9" style="1"/>
    <col min="1967" max="1967" width="5" style="1" customWidth="1"/>
    <col min="1968" max="1968" width="15" style="1" customWidth="1"/>
    <col min="1969" max="1970" width="14.625" style="1" customWidth="1"/>
    <col min="1971" max="1971" width="6.25" style="1" customWidth="1"/>
    <col min="1972" max="1974" width="10.125" style="1" customWidth="1"/>
    <col min="1975" max="1975" width="10.5" style="1" customWidth="1"/>
    <col min="1976" max="1993" width="9" style="1"/>
    <col min="1994" max="1994" width="6.5" style="1" customWidth="1"/>
    <col min="1995" max="1995" width="12.25" style="1" customWidth="1"/>
    <col min="1996" max="1996" width="28.25" style="1" customWidth="1"/>
    <col min="1997" max="1997" width="13.75" style="1" customWidth="1"/>
    <col min="1998" max="1998" width="5.625" style="1" customWidth="1"/>
    <col min="1999" max="2000" width="9.375" style="1" customWidth="1"/>
    <col min="2001" max="2001" width="13.125" style="1" customWidth="1"/>
    <col min="2002" max="2222" width="9" style="1"/>
    <col min="2223" max="2223" width="5" style="1" customWidth="1"/>
    <col min="2224" max="2224" width="15" style="1" customWidth="1"/>
    <col min="2225" max="2226" width="14.625" style="1" customWidth="1"/>
    <col min="2227" max="2227" width="6.25" style="1" customWidth="1"/>
    <col min="2228" max="2230" width="10.125" style="1" customWidth="1"/>
    <col min="2231" max="2231" width="10.5" style="1" customWidth="1"/>
    <col min="2232" max="2249" width="9" style="1"/>
    <col min="2250" max="2250" width="6.5" style="1" customWidth="1"/>
    <col min="2251" max="2251" width="12.25" style="1" customWidth="1"/>
    <col min="2252" max="2252" width="28.25" style="1" customWidth="1"/>
    <col min="2253" max="2253" width="13.75" style="1" customWidth="1"/>
    <col min="2254" max="2254" width="5.625" style="1" customWidth="1"/>
    <col min="2255" max="2256" width="9.375" style="1" customWidth="1"/>
    <col min="2257" max="2257" width="13.125" style="1" customWidth="1"/>
    <col min="2258" max="2478" width="9" style="1"/>
    <col min="2479" max="2479" width="5" style="1" customWidth="1"/>
    <col min="2480" max="2480" width="15" style="1" customWidth="1"/>
    <col min="2481" max="2482" width="14.625" style="1" customWidth="1"/>
    <col min="2483" max="2483" width="6.25" style="1" customWidth="1"/>
    <col min="2484" max="2486" width="10.125" style="1" customWidth="1"/>
    <col min="2487" max="2487" width="10.5" style="1" customWidth="1"/>
    <col min="2488" max="2505" width="9" style="1"/>
    <col min="2506" max="2506" width="6.5" style="1" customWidth="1"/>
    <col min="2507" max="2507" width="12.25" style="1" customWidth="1"/>
    <col min="2508" max="2508" width="28.25" style="1" customWidth="1"/>
    <col min="2509" max="2509" width="13.75" style="1" customWidth="1"/>
    <col min="2510" max="2510" width="5.625" style="1" customWidth="1"/>
    <col min="2511" max="2512" width="9.375" style="1" customWidth="1"/>
    <col min="2513" max="2513" width="13.125" style="1" customWidth="1"/>
    <col min="2514" max="2734" width="9" style="1"/>
    <col min="2735" max="2735" width="5" style="1" customWidth="1"/>
    <col min="2736" max="2736" width="15" style="1" customWidth="1"/>
    <col min="2737" max="2738" width="14.625" style="1" customWidth="1"/>
    <col min="2739" max="2739" width="6.25" style="1" customWidth="1"/>
    <col min="2740" max="2742" width="10.125" style="1" customWidth="1"/>
    <col min="2743" max="2743" width="10.5" style="1" customWidth="1"/>
    <col min="2744" max="2761" width="9" style="1"/>
    <col min="2762" max="2762" width="6.5" style="1" customWidth="1"/>
    <col min="2763" max="2763" width="12.25" style="1" customWidth="1"/>
    <col min="2764" max="2764" width="28.25" style="1" customWidth="1"/>
    <col min="2765" max="2765" width="13.75" style="1" customWidth="1"/>
    <col min="2766" max="2766" width="5.625" style="1" customWidth="1"/>
    <col min="2767" max="2768" width="9.375" style="1" customWidth="1"/>
    <col min="2769" max="2769" width="13.125" style="1" customWidth="1"/>
    <col min="2770" max="2990" width="9" style="1"/>
    <col min="2991" max="2991" width="5" style="1" customWidth="1"/>
    <col min="2992" max="2992" width="15" style="1" customWidth="1"/>
    <col min="2993" max="2994" width="14.625" style="1" customWidth="1"/>
    <col min="2995" max="2995" width="6.25" style="1" customWidth="1"/>
    <col min="2996" max="2998" width="10.125" style="1" customWidth="1"/>
    <col min="2999" max="2999" width="10.5" style="1" customWidth="1"/>
    <col min="3000" max="3017" width="9" style="1"/>
    <col min="3018" max="3018" width="6.5" style="1" customWidth="1"/>
    <col min="3019" max="3019" width="12.25" style="1" customWidth="1"/>
    <col min="3020" max="3020" width="28.25" style="1" customWidth="1"/>
    <col min="3021" max="3021" width="13.75" style="1" customWidth="1"/>
    <col min="3022" max="3022" width="5.625" style="1" customWidth="1"/>
    <col min="3023" max="3024" width="9.375" style="1" customWidth="1"/>
    <col min="3025" max="3025" width="13.125" style="1" customWidth="1"/>
    <col min="3026" max="3246" width="9" style="1"/>
    <col min="3247" max="3247" width="5" style="1" customWidth="1"/>
    <col min="3248" max="3248" width="15" style="1" customWidth="1"/>
    <col min="3249" max="3250" width="14.625" style="1" customWidth="1"/>
    <col min="3251" max="3251" width="6.25" style="1" customWidth="1"/>
    <col min="3252" max="3254" width="10.125" style="1" customWidth="1"/>
    <col min="3255" max="3255" width="10.5" style="1" customWidth="1"/>
    <col min="3256" max="3273" width="9" style="1"/>
    <col min="3274" max="3274" width="6.5" style="1" customWidth="1"/>
    <col min="3275" max="3275" width="12.25" style="1" customWidth="1"/>
    <col min="3276" max="3276" width="28.25" style="1" customWidth="1"/>
    <col min="3277" max="3277" width="13.75" style="1" customWidth="1"/>
    <col min="3278" max="3278" width="5.625" style="1" customWidth="1"/>
    <col min="3279" max="3280" width="9.375" style="1" customWidth="1"/>
    <col min="3281" max="3281" width="13.125" style="1" customWidth="1"/>
    <col min="3282" max="3502" width="9" style="1"/>
    <col min="3503" max="3503" width="5" style="1" customWidth="1"/>
    <col min="3504" max="3504" width="15" style="1" customWidth="1"/>
    <col min="3505" max="3506" width="14.625" style="1" customWidth="1"/>
    <col min="3507" max="3507" width="6.25" style="1" customWidth="1"/>
    <col min="3508" max="3510" width="10.125" style="1" customWidth="1"/>
    <col min="3511" max="3511" width="10.5" style="1" customWidth="1"/>
    <col min="3512" max="3529" width="9" style="1"/>
    <col min="3530" max="3530" width="6.5" style="1" customWidth="1"/>
    <col min="3531" max="3531" width="12.25" style="1" customWidth="1"/>
    <col min="3532" max="3532" width="28.25" style="1" customWidth="1"/>
    <col min="3533" max="3533" width="13.75" style="1" customWidth="1"/>
    <col min="3534" max="3534" width="5.625" style="1" customWidth="1"/>
    <col min="3535" max="3536" width="9.375" style="1" customWidth="1"/>
    <col min="3537" max="3537" width="13.125" style="1" customWidth="1"/>
    <col min="3538" max="3758" width="9" style="1"/>
    <col min="3759" max="3759" width="5" style="1" customWidth="1"/>
    <col min="3760" max="3760" width="15" style="1" customWidth="1"/>
    <col min="3761" max="3762" width="14.625" style="1" customWidth="1"/>
    <col min="3763" max="3763" width="6.25" style="1" customWidth="1"/>
    <col min="3764" max="3766" width="10.125" style="1" customWidth="1"/>
    <col min="3767" max="3767" width="10.5" style="1" customWidth="1"/>
    <col min="3768" max="3785" width="9" style="1"/>
    <col min="3786" max="3786" width="6.5" style="1" customWidth="1"/>
    <col min="3787" max="3787" width="12.25" style="1" customWidth="1"/>
    <col min="3788" max="3788" width="28.25" style="1" customWidth="1"/>
    <col min="3789" max="3789" width="13.75" style="1" customWidth="1"/>
    <col min="3790" max="3790" width="5.625" style="1" customWidth="1"/>
    <col min="3791" max="3792" width="9.375" style="1" customWidth="1"/>
    <col min="3793" max="3793" width="13.125" style="1" customWidth="1"/>
    <col min="3794" max="4014" width="9" style="1"/>
    <col min="4015" max="4015" width="5" style="1" customWidth="1"/>
    <col min="4016" max="4016" width="15" style="1" customWidth="1"/>
    <col min="4017" max="4018" width="14.625" style="1" customWidth="1"/>
    <col min="4019" max="4019" width="6.25" style="1" customWidth="1"/>
    <col min="4020" max="4022" width="10.125" style="1" customWidth="1"/>
    <col min="4023" max="4023" width="10.5" style="1" customWidth="1"/>
    <col min="4024" max="4041" width="9" style="1"/>
    <col min="4042" max="4042" width="6.5" style="1" customWidth="1"/>
    <col min="4043" max="4043" width="12.25" style="1" customWidth="1"/>
    <col min="4044" max="4044" width="28.25" style="1" customWidth="1"/>
    <col min="4045" max="4045" width="13.75" style="1" customWidth="1"/>
    <col min="4046" max="4046" width="5.625" style="1" customWidth="1"/>
    <col min="4047" max="4048" width="9.375" style="1" customWidth="1"/>
    <col min="4049" max="4049" width="13.125" style="1" customWidth="1"/>
    <col min="4050" max="4270" width="9" style="1"/>
    <col min="4271" max="4271" width="5" style="1" customWidth="1"/>
    <col min="4272" max="4272" width="15" style="1" customWidth="1"/>
    <col min="4273" max="4274" width="14.625" style="1" customWidth="1"/>
    <col min="4275" max="4275" width="6.25" style="1" customWidth="1"/>
    <col min="4276" max="4278" width="10.125" style="1" customWidth="1"/>
    <col min="4279" max="4279" width="10.5" style="1" customWidth="1"/>
    <col min="4280" max="4297" width="9" style="1"/>
    <col min="4298" max="4298" width="6.5" style="1" customWidth="1"/>
    <col min="4299" max="4299" width="12.25" style="1" customWidth="1"/>
    <col min="4300" max="4300" width="28.25" style="1" customWidth="1"/>
    <col min="4301" max="4301" width="13.75" style="1" customWidth="1"/>
    <col min="4302" max="4302" width="5.625" style="1" customWidth="1"/>
    <col min="4303" max="4304" width="9.375" style="1" customWidth="1"/>
    <col min="4305" max="4305" width="13.125" style="1" customWidth="1"/>
    <col min="4306" max="4526" width="9" style="1"/>
    <col min="4527" max="4527" width="5" style="1" customWidth="1"/>
    <col min="4528" max="4528" width="15" style="1" customWidth="1"/>
    <col min="4529" max="4530" width="14.625" style="1" customWidth="1"/>
    <col min="4531" max="4531" width="6.25" style="1" customWidth="1"/>
    <col min="4532" max="4534" width="10.125" style="1" customWidth="1"/>
    <col min="4535" max="4535" width="10.5" style="1" customWidth="1"/>
    <col min="4536" max="4553" width="9" style="1"/>
    <col min="4554" max="4554" width="6.5" style="1" customWidth="1"/>
    <col min="4555" max="4555" width="12.25" style="1" customWidth="1"/>
    <col min="4556" max="4556" width="28.25" style="1" customWidth="1"/>
    <col min="4557" max="4557" width="13.75" style="1" customWidth="1"/>
    <col min="4558" max="4558" width="5.625" style="1" customWidth="1"/>
    <col min="4559" max="4560" width="9.375" style="1" customWidth="1"/>
    <col min="4561" max="4561" width="13.125" style="1" customWidth="1"/>
    <col min="4562" max="4782" width="9" style="1"/>
    <col min="4783" max="4783" width="5" style="1" customWidth="1"/>
    <col min="4784" max="4784" width="15" style="1" customWidth="1"/>
    <col min="4785" max="4786" width="14.625" style="1" customWidth="1"/>
    <col min="4787" max="4787" width="6.25" style="1" customWidth="1"/>
    <col min="4788" max="4790" width="10.125" style="1" customWidth="1"/>
    <col min="4791" max="4791" width="10.5" style="1" customWidth="1"/>
    <col min="4792" max="4809" width="9" style="1"/>
    <col min="4810" max="4810" width="6.5" style="1" customWidth="1"/>
    <col min="4811" max="4811" width="12.25" style="1" customWidth="1"/>
    <col min="4812" max="4812" width="28.25" style="1" customWidth="1"/>
    <col min="4813" max="4813" width="13.75" style="1" customWidth="1"/>
    <col min="4814" max="4814" width="5.625" style="1" customWidth="1"/>
    <col min="4815" max="4816" width="9.375" style="1" customWidth="1"/>
    <col min="4817" max="4817" width="13.125" style="1" customWidth="1"/>
    <col min="4818" max="5038" width="9" style="1"/>
    <col min="5039" max="5039" width="5" style="1" customWidth="1"/>
    <col min="5040" max="5040" width="15" style="1" customWidth="1"/>
    <col min="5041" max="5042" width="14.625" style="1" customWidth="1"/>
    <col min="5043" max="5043" width="6.25" style="1" customWidth="1"/>
    <col min="5044" max="5046" width="10.125" style="1" customWidth="1"/>
    <col min="5047" max="5047" width="10.5" style="1" customWidth="1"/>
    <col min="5048" max="5065" width="9" style="1"/>
    <col min="5066" max="5066" width="6.5" style="1" customWidth="1"/>
    <col min="5067" max="5067" width="12.25" style="1" customWidth="1"/>
    <col min="5068" max="5068" width="28.25" style="1" customWidth="1"/>
    <col min="5069" max="5069" width="13.75" style="1" customWidth="1"/>
    <col min="5070" max="5070" width="5.625" style="1" customWidth="1"/>
    <col min="5071" max="5072" width="9.375" style="1" customWidth="1"/>
    <col min="5073" max="5073" width="13.125" style="1" customWidth="1"/>
    <col min="5074" max="5294" width="9" style="1"/>
    <col min="5295" max="5295" width="5" style="1" customWidth="1"/>
    <col min="5296" max="5296" width="15" style="1" customWidth="1"/>
    <col min="5297" max="5298" width="14.625" style="1" customWidth="1"/>
    <col min="5299" max="5299" width="6.25" style="1" customWidth="1"/>
    <col min="5300" max="5302" width="10.125" style="1" customWidth="1"/>
    <col min="5303" max="5303" width="10.5" style="1" customWidth="1"/>
    <col min="5304" max="5321" width="9" style="1"/>
    <col min="5322" max="5322" width="6.5" style="1" customWidth="1"/>
    <col min="5323" max="5323" width="12.25" style="1" customWidth="1"/>
    <col min="5324" max="5324" width="28.25" style="1" customWidth="1"/>
    <col min="5325" max="5325" width="13.75" style="1" customWidth="1"/>
    <col min="5326" max="5326" width="5.625" style="1" customWidth="1"/>
    <col min="5327" max="5328" width="9.375" style="1" customWidth="1"/>
    <col min="5329" max="5329" width="13.125" style="1" customWidth="1"/>
    <col min="5330" max="5550" width="9" style="1"/>
    <col min="5551" max="5551" width="5" style="1" customWidth="1"/>
    <col min="5552" max="5552" width="15" style="1" customWidth="1"/>
    <col min="5553" max="5554" width="14.625" style="1" customWidth="1"/>
    <col min="5555" max="5555" width="6.25" style="1" customWidth="1"/>
    <col min="5556" max="5558" width="10.125" style="1" customWidth="1"/>
    <col min="5559" max="5559" width="10.5" style="1" customWidth="1"/>
    <col min="5560" max="5577" width="9" style="1"/>
    <col min="5578" max="5578" width="6.5" style="1" customWidth="1"/>
    <col min="5579" max="5579" width="12.25" style="1" customWidth="1"/>
    <col min="5580" max="5580" width="28.25" style="1" customWidth="1"/>
    <col min="5581" max="5581" width="13.75" style="1" customWidth="1"/>
    <col min="5582" max="5582" width="5.625" style="1" customWidth="1"/>
    <col min="5583" max="5584" width="9.375" style="1" customWidth="1"/>
    <col min="5585" max="5585" width="13.125" style="1" customWidth="1"/>
    <col min="5586" max="5806" width="9" style="1"/>
    <col min="5807" max="5807" width="5" style="1" customWidth="1"/>
    <col min="5808" max="5808" width="15" style="1" customWidth="1"/>
    <col min="5809" max="5810" width="14.625" style="1" customWidth="1"/>
    <col min="5811" max="5811" width="6.25" style="1" customWidth="1"/>
    <col min="5812" max="5814" width="10.125" style="1" customWidth="1"/>
    <col min="5815" max="5815" width="10.5" style="1" customWidth="1"/>
    <col min="5816" max="5833" width="9" style="1"/>
    <col min="5834" max="5834" width="6.5" style="1" customWidth="1"/>
    <col min="5835" max="5835" width="12.25" style="1" customWidth="1"/>
    <col min="5836" max="5836" width="28.25" style="1" customWidth="1"/>
    <col min="5837" max="5837" width="13.75" style="1" customWidth="1"/>
    <col min="5838" max="5838" width="5.625" style="1" customWidth="1"/>
    <col min="5839" max="5840" width="9.375" style="1" customWidth="1"/>
    <col min="5841" max="5841" width="13.125" style="1" customWidth="1"/>
    <col min="5842" max="6062" width="9" style="1"/>
    <col min="6063" max="6063" width="5" style="1" customWidth="1"/>
    <col min="6064" max="6064" width="15" style="1" customWidth="1"/>
    <col min="6065" max="6066" width="14.625" style="1" customWidth="1"/>
    <col min="6067" max="6067" width="6.25" style="1" customWidth="1"/>
    <col min="6068" max="6070" width="10.125" style="1" customWidth="1"/>
    <col min="6071" max="6071" width="10.5" style="1" customWidth="1"/>
    <col min="6072" max="6089" width="9" style="1"/>
    <col min="6090" max="6090" width="6.5" style="1" customWidth="1"/>
    <col min="6091" max="6091" width="12.25" style="1" customWidth="1"/>
    <col min="6092" max="6092" width="28.25" style="1" customWidth="1"/>
    <col min="6093" max="6093" width="13.75" style="1" customWidth="1"/>
    <col min="6094" max="6094" width="5.625" style="1" customWidth="1"/>
    <col min="6095" max="6096" width="9.375" style="1" customWidth="1"/>
    <col min="6097" max="6097" width="13.125" style="1" customWidth="1"/>
    <col min="6098" max="6318" width="9" style="1"/>
    <col min="6319" max="6319" width="5" style="1" customWidth="1"/>
    <col min="6320" max="6320" width="15" style="1" customWidth="1"/>
    <col min="6321" max="6322" width="14.625" style="1" customWidth="1"/>
    <col min="6323" max="6323" width="6.25" style="1" customWidth="1"/>
    <col min="6324" max="6326" width="10.125" style="1" customWidth="1"/>
    <col min="6327" max="6327" width="10.5" style="1" customWidth="1"/>
    <col min="6328" max="6345" width="9" style="1"/>
    <col min="6346" max="6346" width="6.5" style="1" customWidth="1"/>
    <col min="6347" max="6347" width="12.25" style="1" customWidth="1"/>
    <col min="6348" max="6348" width="28.25" style="1" customWidth="1"/>
    <col min="6349" max="6349" width="13.75" style="1" customWidth="1"/>
    <col min="6350" max="6350" width="5.625" style="1" customWidth="1"/>
    <col min="6351" max="6352" width="9.375" style="1" customWidth="1"/>
    <col min="6353" max="6353" width="13.125" style="1" customWidth="1"/>
    <col min="6354" max="6574" width="9" style="1"/>
    <col min="6575" max="6575" width="5" style="1" customWidth="1"/>
    <col min="6576" max="6576" width="15" style="1" customWidth="1"/>
    <col min="6577" max="6578" width="14.625" style="1" customWidth="1"/>
    <col min="6579" max="6579" width="6.25" style="1" customWidth="1"/>
    <col min="6580" max="6582" width="10.125" style="1" customWidth="1"/>
    <col min="6583" max="6583" width="10.5" style="1" customWidth="1"/>
    <col min="6584" max="6601" width="9" style="1"/>
    <col min="6602" max="6602" width="6.5" style="1" customWidth="1"/>
    <col min="6603" max="6603" width="12.25" style="1" customWidth="1"/>
    <col min="6604" max="6604" width="28.25" style="1" customWidth="1"/>
    <col min="6605" max="6605" width="13.75" style="1" customWidth="1"/>
    <col min="6606" max="6606" width="5.625" style="1" customWidth="1"/>
    <col min="6607" max="6608" width="9.375" style="1" customWidth="1"/>
    <col min="6609" max="6609" width="13.125" style="1" customWidth="1"/>
    <col min="6610" max="6830" width="9" style="1"/>
    <col min="6831" max="6831" width="5" style="1" customWidth="1"/>
    <col min="6832" max="6832" width="15" style="1" customWidth="1"/>
    <col min="6833" max="6834" width="14.625" style="1" customWidth="1"/>
    <col min="6835" max="6835" width="6.25" style="1" customWidth="1"/>
    <col min="6836" max="6838" width="10.125" style="1" customWidth="1"/>
    <col min="6839" max="6839" width="10.5" style="1" customWidth="1"/>
    <col min="6840" max="6857" width="9" style="1"/>
    <col min="6858" max="6858" width="6.5" style="1" customWidth="1"/>
    <col min="6859" max="6859" width="12.25" style="1" customWidth="1"/>
    <col min="6860" max="6860" width="28.25" style="1" customWidth="1"/>
    <col min="6861" max="6861" width="13.75" style="1" customWidth="1"/>
    <col min="6862" max="6862" width="5.625" style="1" customWidth="1"/>
    <col min="6863" max="6864" width="9.375" style="1" customWidth="1"/>
    <col min="6865" max="6865" width="13.125" style="1" customWidth="1"/>
    <col min="6866" max="7086" width="9" style="1"/>
    <col min="7087" max="7087" width="5" style="1" customWidth="1"/>
    <col min="7088" max="7088" width="15" style="1" customWidth="1"/>
    <col min="7089" max="7090" width="14.625" style="1" customWidth="1"/>
    <col min="7091" max="7091" width="6.25" style="1" customWidth="1"/>
    <col min="7092" max="7094" width="10.125" style="1" customWidth="1"/>
    <col min="7095" max="7095" width="10.5" style="1" customWidth="1"/>
    <col min="7096" max="7113" width="9" style="1"/>
    <col min="7114" max="7114" width="6.5" style="1" customWidth="1"/>
    <col min="7115" max="7115" width="12.25" style="1" customWidth="1"/>
    <col min="7116" max="7116" width="28.25" style="1" customWidth="1"/>
    <col min="7117" max="7117" width="13.75" style="1" customWidth="1"/>
    <col min="7118" max="7118" width="5.625" style="1" customWidth="1"/>
    <col min="7119" max="7120" width="9.375" style="1" customWidth="1"/>
    <col min="7121" max="7121" width="13.125" style="1" customWidth="1"/>
    <col min="7122" max="7342" width="9" style="1"/>
    <col min="7343" max="7343" width="5" style="1" customWidth="1"/>
    <col min="7344" max="7344" width="15" style="1" customWidth="1"/>
    <col min="7345" max="7346" width="14.625" style="1" customWidth="1"/>
    <col min="7347" max="7347" width="6.25" style="1" customWidth="1"/>
    <col min="7348" max="7350" width="10.125" style="1" customWidth="1"/>
    <col min="7351" max="7351" width="10.5" style="1" customWidth="1"/>
    <col min="7352" max="7369" width="9" style="1"/>
    <col min="7370" max="7370" width="6.5" style="1" customWidth="1"/>
    <col min="7371" max="7371" width="12.25" style="1" customWidth="1"/>
    <col min="7372" max="7372" width="28.25" style="1" customWidth="1"/>
    <col min="7373" max="7373" width="13.75" style="1" customWidth="1"/>
    <col min="7374" max="7374" width="5.625" style="1" customWidth="1"/>
    <col min="7375" max="7376" width="9.375" style="1" customWidth="1"/>
    <col min="7377" max="7377" width="13.125" style="1" customWidth="1"/>
    <col min="7378" max="7598" width="9" style="1"/>
    <col min="7599" max="7599" width="5" style="1" customWidth="1"/>
    <col min="7600" max="7600" width="15" style="1" customWidth="1"/>
    <col min="7601" max="7602" width="14.625" style="1" customWidth="1"/>
    <col min="7603" max="7603" width="6.25" style="1" customWidth="1"/>
    <col min="7604" max="7606" width="10.125" style="1" customWidth="1"/>
    <col min="7607" max="7607" width="10.5" style="1" customWidth="1"/>
    <col min="7608" max="7625" width="9" style="1"/>
    <col min="7626" max="7626" width="6.5" style="1" customWidth="1"/>
    <col min="7627" max="7627" width="12.25" style="1" customWidth="1"/>
    <col min="7628" max="7628" width="28.25" style="1" customWidth="1"/>
    <col min="7629" max="7629" width="13.75" style="1" customWidth="1"/>
    <col min="7630" max="7630" width="5.625" style="1" customWidth="1"/>
    <col min="7631" max="7632" width="9.375" style="1" customWidth="1"/>
    <col min="7633" max="7633" width="13.125" style="1" customWidth="1"/>
    <col min="7634" max="7854" width="9" style="1"/>
    <col min="7855" max="7855" width="5" style="1" customWidth="1"/>
    <col min="7856" max="7856" width="15" style="1" customWidth="1"/>
    <col min="7857" max="7858" width="14.625" style="1" customWidth="1"/>
    <col min="7859" max="7859" width="6.25" style="1" customWidth="1"/>
    <col min="7860" max="7862" width="10.125" style="1" customWidth="1"/>
    <col min="7863" max="7863" width="10.5" style="1" customWidth="1"/>
    <col min="7864" max="7881" width="9" style="1"/>
    <col min="7882" max="7882" width="6.5" style="1" customWidth="1"/>
    <col min="7883" max="7883" width="12.25" style="1" customWidth="1"/>
    <col min="7884" max="7884" width="28.25" style="1" customWidth="1"/>
    <col min="7885" max="7885" width="13.75" style="1" customWidth="1"/>
    <col min="7886" max="7886" width="5.625" style="1" customWidth="1"/>
    <col min="7887" max="7888" width="9.375" style="1" customWidth="1"/>
    <col min="7889" max="7889" width="13.125" style="1" customWidth="1"/>
    <col min="7890" max="8110" width="9" style="1"/>
    <col min="8111" max="8111" width="5" style="1" customWidth="1"/>
    <col min="8112" max="8112" width="15" style="1" customWidth="1"/>
    <col min="8113" max="8114" width="14.625" style="1" customWidth="1"/>
    <col min="8115" max="8115" width="6.25" style="1" customWidth="1"/>
    <col min="8116" max="8118" width="10.125" style="1" customWidth="1"/>
    <col min="8119" max="8119" width="10.5" style="1" customWidth="1"/>
    <col min="8120" max="8137" width="9" style="1"/>
    <col min="8138" max="8138" width="6.5" style="1" customWidth="1"/>
    <col min="8139" max="8139" width="12.25" style="1" customWidth="1"/>
    <col min="8140" max="8140" width="28.25" style="1" customWidth="1"/>
    <col min="8141" max="8141" width="13.75" style="1" customWidth="1"/>
    <col min="8142" max="8142" width="5.625" style="1" customWidth="1"/>
    <col min="8143" max="8144" width="9.375" style="1" customWidth="1"/>
    <col min="8145" max="8145" width="13.125" style="1" customWidth="1"/>
    <col min="8146" max="8366" width="9" style="1"/>
    <col min="8367" max="8367" width="5" style="1" customWidth="1"/>
    <col min="8368" max="8368" width="15" style="1" customWidth="1"/>
    <col min="8369" max="8370" width="14.625" style="1" customWidth="1"/>
    <col min="8371" max="8371" width="6.25" style="1" customWidth="1"/>
    <col min="8372" max="8374" width="10.125" style="1" customWidth="1"/>
    <col min="8375" max="8375" width="10.5" style="1" customWidth="1"/>
    <col min="8376" max="8393" width="9" style="1"/>
    <col min="8394" max="8394" width="6.5" style="1" customWidth="1"/>
    <col min="8395" max="8395" width="12.25" style="1" customWidth="1"/>
    <col min="8396" max="8396" width="28.25" style="1" customWidth="1"/>
    <col min="8397" max="8397" width="13.75" style="1" customWidth="1"/>
    <col min="8398" max="8398" width="5.625" style="1" customWidth="1"/>
    <col min="8399" max="8400" width="9.375" style="1" customWidth="1"/>
    <col min="8401" max="8401" width="13.125" style="1" customWidth="1"/>
    <col min="8402" max="8622" width="9" style="1"/>
    <col min="8623" max="8623" width="5" style="1" customWidth="1"/>
    <col min="8624" max="8624" width="15" style="1" customWidth="1"/>
    <col min="8625" max="8626" width="14.625" style="1" customWidth="1"/>
    <col min="8627" max="8627" width="6.25" style="1" customWidth="1"/>
    <col min="8628" max="8630" width="10.125" style="1" customWidth="1"/>
    <col min="8631" max="8631" width="10.5" style="1" customWidth="1"/>
    <col min="8632" max="8649" width="9" style="1"/>
    <col min="8650" max="8650" width="6.5" style="1" customWidth="1"/>
    <col min="8651" max="8651" width="12.25" style="1" customWidth="1"/>
    <col min="8652" max="8652" width="28.25" style="1" customWidth="1"/>
    <col min="8653" max="8653" width="13.75" style="1" customWidth="1"/>
    <col min="8654" max="8654" width="5.625" style="1" customWidth="1"/>
    <col min="8655" max="8656" width="9.375" style="1" customWidth="1"/>
    <col min="8657" max="8657" width="13.125" style="1" customWidth="1"/>
    <col min="8658" max="8878" width="9" style="1"/>
    <col min="8879" max="8879" width="5" style="1" customWidth="1"/>
    <col min="8880" max="8880" width="15" style="1" customWidth="1"/>
    <col min="8881" max="8882" width="14.625" style="1" customWidth="1"/>
    <col min="8883" max="8883" width="6.25" style="1" customWidth="1"/>
    <col min="8884" max="8886" width="10.125" style="1" customWidth="1"/>
    <col min="8887" max="8887" width="10.5" style="1" customWidth="1"/>
    <col min="8888" max="8905" width="9" style="1"/>
    <col min="8906" max="8906" width="6.5" style="1" customWidth="1"/>
    <col min="8907" max="8907" width="12.25" style="1" customWidth="1"/>
    <col min="8908" max="8908" width="28.25" style="1" customWidth="1"/>
    <col min="8909" max="8909" width="13.75" style="1" customWidth="1"/>
    <col min="8910" max="8910" width="5.625" style="1" customWidth="1"/>
    <col min="8911" max="8912" width="9.375" style="1" customWidth="1"/>
    <col min="8913" max="8913" width="13.125" style="1" customWidth="1"/>
    <col min="8914" max="9134" width="9" style="1"/>
    <col min="9135" max="9135" width="5" style="1" customWidth="1"/>
    <col min="9136" max="9136" width="15" style="1" customWidth="1"/>
    <col min="9137" max="9138" width="14.625" style="1" customWidth="1"/>
    <col min="9139" max="9139" width="6.25" style="1" customWidth="1"/>
    <col min="9140" max="9142" width="10.125" style="1" customWidth="1"/>
    <col min="9143" max="9143" width="10.5" style="1" customWidth="1"/>
    <col min="9144" max="9161" width="9" style="1"/>
    <col min="9162" max="9162" width="6.5" style="1" customWidth="1"/>
    <col min="9163" max="9163" width="12.25" style="1" customWidth="1"/>
    <col min="9164" max="9164" width="28.25" style="1" customWidth="1"/>
    <col min="9165" max="9165" width="13.75" style="1" customWidth="1"/>
    <col min="9166" max="9166" width="5.625" style="1" customWidth="1"/>
    <col min="9167" max="9168" width="9.375" style="1" customWidth="1"/>
    <col min="9169" max="9169" width="13.125" style="1" customWidth="1"/>
    <col min="9170" max="9390" width="9" style="1"/>
    <col min="9391" max="9391" width="5" style="1" customWidth="1"/>
    <col min="9392" max="9392" width="15" style="1" customWidth="1"/>
    <col min="9393" max="9394" width="14.625" style="1" customWidth="1"/>
    <col min="9395" max="9395" width="6.25" style="1" customWidth="1"/>
    <col min="9396" max="9398" width="10.125" style="1" customWidth="1"/>
    <col min="9399" max="9399" width="10.5" style="1" customWidth="1"/>
    <col min="9400" max="9417" width="9" style="1"/>
    <col min="9418" max="9418" width="6.5" style="1" customWidth="1"/>
    <col min="9419" max="9419" width="12.25" style="1" customWidth="1"/>
    <col min="9420" max="9420" width="28.25" style="1" customWidth="1"/>
    <col min="9421" max="9421" width="13.75" style="1" customWidth="1"/>
    <col min="9422" max="9422" width="5.625" style="1" customWidth="1"/>
    <col min="9423" max="9424" width="9.375" style="1" customWidth="1"/>
    <col min="9425" max="9425" width="13.125" style="1" customWidth="1"/>
    <col min="9426" max="9646" width="9" style="1"/>
    <col min="9647" max="9647" width="5" style="1" customWidth="1"/>
    <col min="9648" max="9648" width="15" style="1" customWidth="1"/>
    <col min="9649" max="9650" width="14.625" style="1" customWidth="1"/>
    <col min="9651" max="9651" width="6.25" style="1" customWidth="1"/>
    <col min="9652" max="9654" width="10.125" style="1" customWidth="1"/>
    <col min="9655" max="9655" width="10.5" style="1" customWidth="1"/>
    <col min="9656" max="9673" width="9" style="1"/>
    <col min="9674" max="9674" width="6.5" style="1" customWidth="1"/>
    <col min="9675" max="9675" width="12.25" style="1" customWidth="1"/>
    <col min="9676" max="9676" width="28.25" style="1" customWidth="1"/>
    <col min="9677" max="9677" width="13.75" style="1" customWidth="1"/>
    <col min="9678" max="9678" width="5.625" style="1" customWidth="1"/>
    <col min="9679" max="9680" width="9.375" style="1" customWidth="1"/>
    <col min="9681" max="9681" width="13.125" style="1" customWidth="1"/>
    <col min="9682" max="9902" width="9" style="1"/>
    <col min="9903" max="9903" width="5" style="1" customWidth="1"/>
    <col min="9904" max="9904" width="15" style="1" customWidth="1"/>
    <col min="9905" max="9906" width="14.625" style="1" customWidth="1"/>
    <col min="9907" max="9907" width="6.25" style="1" customWidth="1"/>
    <col min="9908" max="9910" width="10.125" style="1" customWidth="1"/>
    <col min="9911" max="9911" width="10.5" style="1" customWidth="1"/>
    <col min="9912" max="9929" width="9" style="1"/>
    <col min="9930" max="9930" width="6.5" style="1" customWidth="1"/>
    <col min="9931" max="9931" width="12.25" style="1" customWidth="1"/>
    <col min="9932" max="9932" width="28.25" style="1" customWidth="1"/>
    <col min="9933" max="9933" width="13.75" style="1" customWidth="1"/>
    <col min="9934" max="9934" width="5.625" style="1" customWidth="1"/>
    <col min="9935" max="9936" width="9.375" style="1" customWidth="1"/>
    <col min="9937" max="9937" width="13.125" style="1" customWidth="1"/>
    <col min="9938" max="10158" width="9" style="1"/>
    <col min="10159" max="10159" width="5" style="1" customWidth="1"/>
    <col min="10160" max="10160" width="15" style="1" customWidth="1"/>
    <col min="10161" max="10162" width="14.625" style="1" customWidth="1"/>
    <col min="10163" max="10163" width="6.25" style="1" customWidth="1"/>
    <col min="10164" max="10166" width="10.125" style="1" customWidth="1"/>
    <col min="10167" max="10167" width="10.5" style="1" customWidth="1"/>
    <col min="10168" max="10185" width="9" style="1"/>
    <col min="10186" max="10186" width="6.5" style="1" customWidth="1"/>
    <col min="10187" max="10187" width="12.25" style="1" customWidth="1"/>
    <col min="10188" max="10188" width="28.25" style="1" customWidth="1"/>
    <col min="10189" max="10189" width="13.75" style="1" customWidth="1"/>
    <col min="10190" max="10190" width="5.625" style="1" customWidth="1"/>
    <col min="10191" max="10192" width="9.375" style="1" customWidth="1"/>
    <col min="10193" max="10193" width="13.125" style="1" customWidth="1"/>
    <col min="10194" max="10414" width="9" style="1"/>
    <col min="10415" max="10415" width="5" style="1" customWidth="1"/>
    <col min="10416" max="10416" width="15" style="1" customWidth="1"/>
    <col min="10417" max="10418" width="14.625" style="1" customWidth="1"/>
    <col min="10419" max="10419" width="6.25" style="1" customWidth="1"/>
    <col min="10420" max="10422" width="10.125" style="1" customWidth="1"/>
    <col min="10423" max="10423" width="10.5" style="1" customWidth="1"/>
    <col min="10424" max="10441" width="9" style="1"/>
    <col min="10442" max="10442" width="6.5" style="1" customWidth="1"/>
    <col min="10443" max="10443" width="12.25" style="1" customWidth="1"/>
    <col min="10444" max="10444" width="28.25" style="1" customWidth="1"/>
    <col min="10445" max="10445" width="13.75" style="1" customWidth="1"/>
    <col min="10446" max="10446" width="5.625" style="1" customWidth="1"/>
    <col min="10447" max="10448" width="9.375" style="1" customWidth="1"/>
    <col min="10449" max="10449" width="13.125" style="1" customWidth="1"/>
    <col min="10450" max="10670" width="9" style="1"/>
    <col min="10671" max="10671" width="5" style="1" customWidth="1"/>
    <col min="10672" max="10672" width="15" style="1" customWidth="1"/>
    <col min="10673" max="10674" width="14.625" style="1" customWidth="1"/>
    <col min="10675" max="10675" width="6.25" style="1" customWidth="1"/>
    <col min="10676" max="10678" width="10.125" style="1" customWidth="1"/>
    <col min="10679" max="10679" width="10.5" style="1" customWidth="1"/>
    <col min="10680" max="10697" width="9" style="1"/>
    <col min="10698" max="10698" width="6.5" style="1" customWidth="1"/>
    <col min="10699" max="10699" width="12.25" style="1" customWidth="1"/>
    <col min="10700" max="10700" width="28.25" style="1" customWidth="1"/>
    <col min="10701" max="10701" width="13.75" style="1" customWidth="1"/>
    <col min="10702" max="10702" width="5.625" style="1" customWidth="1"/>
    <col min="10703" max="10704" width="9.375" style="1" customWidth="1"/>
    <col min="10705" max="10705" width="13.125" style="1" customWidth="1"/>
    <col min="10706" max="10926" width="9" style="1"/>
    <col min="10927" max="10927" width="5" style="1" customWidth="1"/>
    <col min="10928" max="10928" width="15" style="1" customWidth="1"/>
    <col min="10929" max="10930" width="14.625" style="1" customWidth="1"/>
    <col min="10931" max="10931" width="6.25" style="1" customWidth="1"/>
    <col min="10932" max="10934" width="10.125" style="1" customWidth="1"/>
    <col min="10935" max="10935" width="10.5" style="1" customWidth="1"/>
    <col min="10936" max="10953" width="9" style="1"/>
    <col min="10954" max="10954" width="6.5" style="1" customWidth="1"/>
    <col min="10955" max="10955" width="12.25" style="1" customWidth="1"/>
    <col min="10956" max="10956" width="28.25" style="1" customWidth="1"/>
    <col min="10957" max="10957" width="13.75" style="1" customWidth="1"/>
    <col min="10958" max="10958" width="5.625" style="1" customWidth="1"/>
    <col min="10959" max="10960" width="9.375" style="1" customWidth="1"/>
    <col min="10961" max="10961" width="13.125" style="1" customWidth="1"/>
    <col min="10962" max="11182" width="9" style="1"/>
    <col min="11183" max="11183" width="5" style="1" customWidth="1"/>
    <col min="11184" max="11184" width="15" style="1" customWidth="1"/>
    <col min="11185" max="11186" width="14.625" style="1" customWidth="1"/>
    <col min="11187" max="11187" width="6.25" style="1" customWidth="1"/>
    <col min="11188" max="11190" width="10.125" style="1" customWidth="1"/>
    <col min="11191" max="11191" width="10.5" style="1" customWidth="1"/>
    <col min="11192" max="11209" width="9" style="1"/>
    <col min="11210" max="11210" width="6.5" style="1" customWidth="1"/>
    <col min="11211" max="11211" width="12.25" style="1" customWidth="1"/>
    <col min="11212" max="11212" width="28.25" style="1" customWidth="1"/>
    <col min="11213" max="11213" width="13.75" style="1" customWidth="1"/>
    <col min="11214" max="11214" width="5.625" style="1" customWidth="1"/>
    <col min="11215" max="11216" width="9.375" style="1" customWidth="1"/>
    <col min="11217" max="11217" width="13.125" style="1" customWidth="1"/>
    <col min="11218" max="11438" width="9" style="1"/>
    <col min="11439" max="11439" width="5" style="1" customWidth="1"/>
    <col min="11440" max="11440" width="15" style="1" customWidth="1"/>
    <col min="11441" max="11442" width="14.625" style="1" customWidth="1"/>
    <col min="11443" max="11443" width="6.25" style="1" customWidth="1"/>
    <col min="11444" max="11446" width="10.125" style="1" customWidth="1"/>
    <col min="11447" max="11447" width="10.5" style="1" customWidth="1"/>
    <col min="11448" max="11465" width="9" style="1"/>
    <col min="11466" max="11466" width="6.5" style="1" customWidth="1"/>
    <col min="11467" max="11467" width="12.25" style="1" customWidth="1"/>
    <col min="11468" max="11468" width="28.25" style="1" customWidth="1"/>
    <col min="11469" max="11469" width="13.75" style="1" customWidth="1"/>
    <col min="11470" max="11470" width="5.625" style="1" customWidth="1"/>
    <col min="11471" max="11472" width="9.375" style="1" customWidth="1"/>
    <col min="11473" max="11473" width="13.125" style="1" customWidth="1"/>
    <col min="11474" max="11694" width="9" style="1"/>
    <col min="11695" max="11695" width="5" style="1" customWidth="1"/>
    <col min="11696" max="11696" width="15" style="1" customWidth="1"/>
    <col min="11697" max="11698" width="14.625" style="1" customWidth="1"/>
    <col min="11699" max="11699" width="6.25" style="1" customWidth="1"/>
    <col min="11700" max="11702" width="10.125" style="1" customWidth="1"/>
    <col min="11703" max="11703" width="10.5" style="1" customWidth="1"/>
    <col min="11704" max="11721" width="9" style="1"/>
    <col min="11722" max="11722" width="6.5" style="1" customWidth="1"/>
    <col min="11723" max="11723" width="12.25" style="1" customWidth="1"/>
    <col min="11724" max="11724" width="28.25" style="1" customWidth="1"/>
    <col min="11725" max="11725" width="13.75" style="1" customWidth="1"/>
    <col min="11726" max="11726" width="5.625" style="1" customWidth="1"/>
    <col min="11727" max="11728" width="9.375" style="1" customWidth="1"/>
    <col min="11729" max="11729" width="13.125" style="1" customWidth="1"/>
    <col min="11730" max="11950" width="9" style="1"/>
    <col min="11951" max="11951" width="5" style="1" customWidth="1"/>
    <col min="11952" max="11952" width="15" style="1" customWidth="1"/>
    <col min="11953" max="11954" width="14.625" style="1" customWidth="1"/>
    <col min="11955" max="11955" width="6.25" style="1" customWidth="1"/>
    <col min="11956" max="11958" width="10.125" style="1" customWidth="1"/>
    <col min="11959" max="11959" width="10.5" style="1" customWidth="1"/>
    <col min="11960" max="11977" width="9" style="1"/>
    <col min="11978" max="11978" width="6.5" style="1" customWidth="1"/>
    <col min="11979" max="11979" width="12.25" style="1" customWidth="1"/>
    <col min="11980" max="11980" width="28.25" style="1" customWidth="1"/>
    <col min="11981" max="11981" width="13.75" style="1" customWidth="1"/>
    <col min="11982" max="11982" width="5.625" style="1" customWidth="1"/>
    <col min="11983" max="11984" width="9.375" style="1" customWidth="1"/>
    <col min="11985" max="11985" width="13.125" style="1" customWidth="1"/>
    <col min="11986" max="12206" width="9" style="1"/>
    <col min="12207" max="12207" width="5" style="1" customWidth="1"/>
    <col min="12208" max="12208" width="15" style="1" customWidth="1"/>
    <col min="12209" max="12210" width="14.625" style="1" customWidth="1"/>
    <col min="12211" max="12211" width="6.25" style="1" customWidth="1"/>
    <col min="12212" max="12214" width="10.125" style="1" customWidth="1"/>
    <col min="12215" max="12215" width="10.5" style="1" customWidth="1"/>
    <col min="12216" max="12233" width="9" style="1"/>
    <col min="12234" max="12234" width="6.5" style="1" customWidth="1"/>
    <col min="12235" max="12235" width="12.25" style="1" customWidth="1"/>
    <col min="12236" max="12236" width="28.25" style="1" customWidth="1"/>
    <col min="12237" max="12237" width="13.75" style="1" customWidth="1"/>
    <col min="12238" max="12238" width="5.625" style="1" customWidth="1"/>
    <col min="12239" max="12240" width="9.375" style="1" customWidth="1"/>
    <col min="12241" max="12241" width="13.125" style="1" customWidth="1"/>
    <col min="12242" max="12462" width="9" style="1"/>
    <col min="12463" max="12463" width="5" style="1" customWidth="1"/>
    <col min="12464" max="12464" width="15" style="1" customWidth="1"/>
    <col min="12465" max="12466" width="14.625" style="1" customWidth="1"/>
    <col min="12467" max="12467" width="6.25" style="1" customWidth="1"/>
    <col min="12468" max="12470" width="10.125" style="1" customWidth="1"/>
    <col min="12471" max="12471" width="10.5" style="1" customWidth="1"/>
    <col min="12472" max="12489" width="9" style="1"/>
    <col min="12490" max="12490" width="6.5" style="1" customWidth="1"/>
    <col min="12491" max="12491" width="12.25" style="1" customWidth="1"/>
    <col min="12492" max="12492" width="28.25" style="1" customWidth="1"/>
    <col min="12493" max="12493" width="13.75" style="1" customWidth="1"/>
    <col min="12494" max="12494" width="5.625" style="1" customWidth="1"/>
    <col min="12495" max="12496" width="9.375" style="1" customWidth="1"/>
    <col min="12497" max="12497" width="13.125" style="1" customWidth="1"/>
    <col min="12498" max="12718" width="9" style="1"/>
    <col min="12719" max="12719" width="5" style="1" customWidth="1"/>
    <col min="12720" max="12720" width="15" style="1" customWidth="1"/>
    <col min="12721" max="12722" width="14.625" style="1" customWidth="1"/>
    <col min="12723" max="12723" width="6.25" style="1" customWidth="1"/>
    <col min="12724" max="12726" width="10.125" style="1" customWidth="1"/>
    <col min="12727" max="12727" width="10.5" style="1" customWidth="1"/>
    <col min="12728" max="12745" width="9" style="1"/>
    <col min="12746" max="12746" width="6.5" style="1" customWidth="1"/>
    <col min="12747" max="12747" width="12.25" style="1" customWidth="1"/>
    <col min="12748" max="12748" width="28.25" style="1" customWidth="1"/>
    <col min="12749" max="12749" width="13.75" style="1" customWidth="1"/>
    <col min="12750" max="12750" width="5.625" style="1" customWidth="1"/>
    <col min="12751" max="12752" width="9.375" style="1" customWidth="1"/>
    <col min="12753" max="12753" width="13.125" style="1" customWidth="1"/>
    <col min="12754" max="12974" width="9" style="1"/>
    <col min="12975" max="12975" width="5" style="1" customWidth="1"/>
    <col min="12976" max="12976" width="15" style="1" customWidth="1"/>
    <col min="12977" max="12978" width="14.625" style="1" customWidth="1"/>
    <col min="12979" max="12979" width="6.25" style="1" customWidth="1"/>
    <col min="12980" max="12982" width="10.125" style="1" customWidth="1"/>
    <col min="12983" max="12983" width="10.5" style="1" customWidth="1"/>
    <col min="12984" max="13001" width="9" style="1"/>
    <col min="13002" max="13002" width="6.5" style="1" customWidth="1"/>
    <col min="13003" max="13003" width="12.25" style="1" customWidth="1"/>
    <col min="13004" max="13004" width="28.25" style="1" customWidth="1"/>
    <col min="13005" max="13005" width="13.75" style="1" customWidth="1"/>
    <col min="13006" max="13006" width="5.625" style="1" customWidth="1"/>
    <col min="13007" max="13008" width="9.375" style="1" customWidth="1"/>
    <col min="13009" max="13009" width="13.125" style="1" customWidth="1"/>
    <col min="13010" max="13230" width="9" style="1"/>
    <col min="13231" max="13231" width="5" style="1" customWidth="1"/>
    <col min="13232" max="13232" width="15" style="1" customWidth="1"/>
    <col min="13233" max="13234" width="14.625" style="1" customWidth="1"/>
    <col min="13235" max="13235" width="6.25" style="1" customWidth="1"/>
    <col min="13236" max="13238" width="10.125" style="1" customWidth="1"/>
    <col min="13239" max="13239" width="10.5" style="1" customWidth="1"/>
    <col min="13240" max="13257" width="9" style="1"/>
    <col min="13258" max="13258" width="6.5" style="1" customWidth="1"/>
    <col min="13259" max="13259" width="12.25" style="1" customWidth="1"/>
    <col min="13260" max="13260" width="28.25" style="1" customWidth="1"/>
    <col min="13261" max="13261" width="13.75" style="1" customWidth="1"/>
    <col min="13262" max="13262" width="5.625" style="1" customWidth="1"/>
    <col min="13263" max="13264" width="9.375" style="1" customWidth="1"/>
    <col min="13265" max="13265" width="13.125" style="1" customWidth="1"/>
    <col min="13266" max="13486" width="9" style="1"/>
    <col min="13487" max="13487" width="5" style="1" customWidth="1"/>
    <col min="13488" max="13488" width="15" style="1" customWidth="1"/>
    <col min="13489" max="13490" width="14.625" style="1" customWidth="1"/>
    <col min="13491" max="13491" width="6.25" style="1" customWidth="1"/>
    <col min="13492" max="13494" width="10.125" style="1" customWidth="1"/>
    <col min="13495" max="13495" width="10.5" style="1" customWidth="1"/>
    <col min="13496" max="13513" width="9" style="1"/>
    <col min="13514" max="13514" width="6.5" style="1" customWidth="1"/>
    <col min="13515" max="13515" width="12.25" style="1" customWidth="1"/>
    <col min="13516" max="13516" width="28.25" style="1" customWidth="1"/>
    <col min="13517" max="13517" width="13.75" style="1" customWidth="1"/>
    <col min="13518" max="13518" width="5.625" style="1" customWidth="1"/>
    <col min="13519" max="13520" width="9.375" style="1" customWidth="1"/>
    <col min="13521" max="13521" width="13.125" style="1" customWidth="1"/>
    <col min="13522" max="13742" width="9" style="1"/>
    <col min="13743" max="13743" width="5" style="1" customWidth="1"/>
    <col min="13744" max="13744" width="15" style="1" customWidth="1"/>
    <col min="13745" max="13746" width="14.625" style="1" customWidth="1"/>
    <col min="13747" max="13747" width="6.25" style="1" customWidth="1"/>
    <col min="13748" max="13750" width="10.125" style="1" customWidth="1"/>
    <col min="13751" max="13751" width="10.5" style="1" customWidth="1"/>
    <col min="13752" max="13769" width="9" style="1"/>
    <col min="13770" max="13770" width="6.5" style="1" customWidth="1"/>
    <col min="13771" max="13771" width="12.25" style="1" customWidth="1"/>
    <col min="13772" max="13772" width="28.25" style="1" customWidth="1"/>
    <col min="13773" max="13773" width="13.75" style="1" customWidth="1"/>
    <col min="13774" max="13774" width="5.625" style="1" customWidth="1"/>
    <col min="13775" max="13776" width="9.375" style="1" customWidth="1"/>
    <col min="13777" max="13777" width="13.125" style="1" customWidth="1"/>
    <col min="13778" max="13998" width="9" style="1"/>
    <col min="13999" max="13999" width="5" style="1" customWidth="1"/>
    <col min="14000" max="14000" width="15" style="1" customWidth="1"/>
    <col min="14001" max="14002" width="14.625" style="1" customWidth="1"/>
    <col min="14003" max="14003" width="6.25" style="1" customWidth="1"/>
    <col min="14004" max="14006" width="10.125" style="1" customWidth="1"/>
    <col min="14007" max="14007" width="10.5" style="1" customWidth="1"/>
    <col min="14008" max="14025" width="9" style="1"/>
    <col min="14026" max="14026" width="6.5" style="1" customWidth="1"/>
    <col min="14027" max="14027" width="12.25" style="1" customWidth="1"/>
    <col min="14028" max="14028" width="28.25" style="1" customWidth="1"/>
    <col min="14029" max="14029" width="13.75" style="1" customWidth="1"/>
    <col min="14030" max="14030" width="5.625" style="1" customWidth="1"/>
    <col min="14031" max="14032" width="9.375" style="1" customWidth="1"/>
    <col min="14033" max="14033" width="13.125" style="1" customWidth="1"/>
    <col min="14034" max="14254" width="9" style="1"/>
    <col min="14255" max="14255" width="5" style="1" customWidth="1"/>
    <col min="14256" max="14256" width="15" style="1" customWidth="1"/>
    <col min="14257" max="14258" width="14.625" style="1" customWidth="1"/>
    <col min="14259" max="14259" width="6.25" style="1" customWidth="1"/>
    <col min="14260" max="14262" width="10.125" style="1" customWidth="1"/>
    <col min="14263" max="14263" width="10.5" style="1" customWidth="1"/>
    <col min="14264" max="14281" width="9" style="1"/>
    <col min="14282" max="14282" width="6.5" style="1" customWidth="1"/>
    <col min="14283" max="14283" width="12.25" style="1" customWidth="1"/>
    <col min="14284" max="14284" width="28.25" style="1" customWidth="1"/>
    <col min="14285" max="14285" width="13.75" style="1" customWidth="1"/>
    <col min="14286" max="14286" width="5.625" style="1" customWidth="1"/>
    <col min="14287" max="14288" width="9.375" style="1" customWidth="1"/>
    <col min="14289" max="14289" width="13.125" style="1" customWidth="1"/>
    <col min="14290" max="14510" width="9" style="1"/>
    <col min="14511" max="14511" width="5" style="1" customWidth="1"/>
    <col min="14512" max="14512" width="15" style="1" customWidth="1"/>
    <col min="14513" max="14514" width="14.625" style="1" customWidth="1"/>
    <col min="14515" max="14515" width="6.25" style="1" customWidth="1"/>
    <col min="14516" max="14518" width="10.125" style="1" customWidth="1"/>
    <col min="14519" max="14519" width="10.5" style="1" customWidth="1"/>
    <col min="14520" max="14537" width="9" style="1"/>
    <col min="14538" max="14538" width="6.5" style="1" customWidth="1"/>
    <col min="14539" max="14539" width="12.25" style="1" customWidth="1"/>
    <col min="14540" max="14540" width="28.25" style="1" customWidth="1"/>
    <col min="14541" max="14541" width="13.75" style="1" customWidth="1"/>
    <col min="14542" max="14542" width="5.625" style="1" customWidth="1"/>
    <col min="14543" max="14544" width="9.375" style="1" customWidth="1"/>
    <col min="14545" max="14545" width="13.125" style="1" customWidth="1"/>
    <col min="14546" max="14766" width="9" style="1"/>
    <col min="14767" max="14767" width="5" style="1" customWidth="1"/>
    <col min="14768" max="14768" width="15" style="1" customWidth="1"/>
    <col min="14769" max="14770" width="14.625" style="1" customWidth="1"/>
    <col min="14771" max="14771" width="6.25" style="1" customWidth="1"/>
    <col min="14772" max="14774" width="10.125" style="1" customWidth="1"/>
    <col min="14775" max="14775" width="10.5" style="1" customWidth="1"/>
    <col min="14776" max="14793" width="9" style="1"/>
    <col min="14794" max="14794" width="6.5" style="1" customWidth="1"/>
    <col min="14795" max="14795" width="12.25" style="1" customWidth="1"/>
    <col min="14796" max="14796" width="28.25" style="1" customWidth="1"/>
    <col min="14797" max="14797" width="13.75" style="1" customWidth="1"/>
    <col min="14798" max="14798" width="5.625" style="1" customWidth="1"/>
    <col min="14799" max="14800" width="9.375" style="1" customWidth="1"/>
    <col min="14801" max="14801" width="13.125" style="1" customWidth="1"/>
    <col min="14802" max="15022" width="9" style="1"/>
    <col min="15023" max="15023" width="5" style="1" customWidth="1"/>
    <col min="15024" max="15024" width="15" style="1" customWidth="1"/>
    <col min="15025" max="15026" width="14.625" style="1" customWidth="1"/>
    <col min="15027" max="15027" width="6.25" style="1" customWidth="1"/>
    <col min="15028" max="15030" width="10.125" style="1" customWidth="1"/>
    <col min="15031" max="15031" width="10.5" style="1" customWidth="1"/>
    <col min="15032" max="15049" width="9" style="1"/>
    <col min="15050" max="15050" width="6.5" style="1" customWidth="1"/>
    <col min="15051" max="15051" width="12.25" style="1" customWidth="1"/>
    <col min="15052" max="15052" width="28.25" style="1" customWidth="1"/>
    <col min="15053" max="15053" width="13.75" style="1" customWidth="1"/>
    <col min="15054" max="15054" width="5.625" style="1" customWidth="1"/>
    <col min="15055" max="15056" width="9.375" style="1" customWidth="1"/>
    <col min="15057" max="15057" width="13.125" style="1" customWidth="1"/>
    <col min="15058" max="15278" width="9" style="1"/>
    <col min="15279" max="15279" width="5" style="1" customWidth="1"/>
    <col min="15280" max="15280" width="15" style="1" customWidth="1"/>
    <col min="15281" max="15282" width="14.625" style="1" customWidth="1"/>
    <col min="15283" max="15283" width="6.25" style="1" customWidth="1"/>
    <col min="15284" max="15286" width="10.125" style="1" customWidth="1"/>
    <col min="15287" max="15287" width="10.5" style="1" customWidth="1"/>
    <col min="15288" max="15305" width="9" style="1"/>
    <col min="15306" max="15306" width="6.5" style="1" customWidth="1"/>
    <col min="15307" max="15307" width="12.25" style="1" customWidth="1"/>
    <col min="15308" max="15308" width="28.25" style="1" customWidth="1"/>
    <col min="15309" max="15309" width="13.75" style="1" customWidth="1"/>
    <col min="15310" max="15310" width="5.625" style="1" customWidth="1"/>
    <col min="15311" max="15312" width="9.375" style="1" customWidth="1"/>
    <col min="15313" max="15313" width="13.125" style="1" customWidth="1"/>
    <col min="15314" max="15534" width="9" style="1"/>
    <col min="15535" max="15535" width="5" style="1" customWidth="1"/>
    <col min="15536" max="15536" width="15" style="1" customWidth="1"/>
    <col min="15537" max="15538" width="14.625" style="1" customWidth="1"/>
    <col min="15539" max="15539" width="6.25" style="1" customWidth="1"/>
    <col min="15540" max="15542" width="10.125" style="1" customWidth="1"/>
    <col min="15543" max="15543" width="10.5" style="1" customWidth="1"/>
    <col min="15544" max="15561" width="9" style="1"/>
    <col min="15562" max="15562" width="6.5" style="1" customWidth="1"/>
    <col min="15563" max="15563" width="12.25" style="1" customWidth="1"/>
    <col min="15564" max="15564" width="28.25" style="1" customWidth="1"/>
    <col min="15565" max="15565" width="13.75" style="1" customWidth="1"/>
    <col min="15566" max="15566" width="5.625" style="1" customWidth="1"/>
    <col min="15567" max="15568" width="9.375" style="1" customWidth="1"/>
    <col min="15569" max="15569" width="13.125" style="1" customWidth="1"/>
    <col min="15570" max="15790" width="9" style="1"/>
    <col min="15791" max="15791" width="5" style="1" customWidth="1"/>
    <col min="15792" max="15792" width="15" style="1" customWidth="1"/>
    <col min="15793" max="15794" width="14.625" style="1" customWidth="1"/>
    <col min="15795" max="15795" width="6.25" style="1" customWidth="1"/>
    <col min="15796" max="15798" width="10.125" style="1" customWidth="1"/>
    <col min="15799" max="15799" width="10.5" style="1" customWidth="1"/>
    <col min="15800" max="15817" width="9" style="1"/>
    <col min="15818" max="15818" width="6.5" style="1" customWidth="1"/>
    <col min="15819" max="15819" width="12.25" style="1" customWidth="1"/>
    <col min="15820" max="15820" width="28.25" style="1" customWidth="1"/>
    <col min="15821" max="15821" width="13.75" style="1" customWidth="1"/>
    <col min="15822" max="15822" width="5.625" style="1" customWidth="1"/>
    <col min="15823" max="15824" width="9.375" style="1" customWidth="1"/>
    <col min="15825" max="15825" width="13.125" style="1" customWidth="1"/>
    <col min="15826" max="16046" width="9" style="1"/>
    <col min="16047" max="16047" width="5" style="1" customWidth="1"/>
    <col min="16048" max="16048" width="15" style="1" customWidth="1"/>
    <col min="16049" max="16050" width="14.625" style="1" customWidth="1"/>
    <col min="16051" max="16051" width="6.25" style="1" customWidth="1"/>
    <col min="16052" max="16054" width="10.125" style="1" customWidth="1"/>
    <col min="16055" max="16055" width="10.5" style="1" customWidth="1"/>
    <col min="16056" max="16073" width="9" style="1"/>
    <col min="16074" max="16074" width="6.5" style="1" customWidth="1"/>
    <col min="16075" max="16075" width="12.25" style="1" customWidth="1"/>
    <col min="16076" max="16076" width="28.25" style="1" customWidth="1"/>
    <col min="16077" max="16077" width="13.75" style="1" customWidth="1"/>
    <col min="16078" max="16078" width="5.625" style="1" customWidth="1"/>
    <col min="16079" max="16080" width="9.375" style="1" customWidth="1"/>
    <col min="16081" max="16081" width="13.125" style="1" customWidth="1"/>
    <col min="16082" max="16302" width="9" style="1"/>
    <col min="16303" max="16303" width="5" style="1" customWidth="1"/>
    <col min="16304" max="16304" width="15" style="1" customWidth="1"/>
    <col min="16305" max="16306" width="14.625" style="1" customWidth="1"/>
    <col min="16307" max="16307" width="6.25" style="1" customWidth="1"/>
    <col min="16308" max="16310" width="10.125" style="1" customWidth="1"/>
    <col min="16311" max="16311" width="10.5" style="1" customWidth="1"/>
    <col min="16312" max="16314" width="9" style="1"/>
    <col min="16315" max="16380" width="9" style="1" customWidth="1"/>
    <col min="16381" max="16384" width="9" style="1"/>
  </cols>
  <sheetData>
    <row r="1" customHeight="1" spans="1:14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customHeight="1" spans="1:1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customHeight="1" spans="1:14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customHeight="1" spans="1:14">
      <c r="A4" s="10" t="s">
        <v>3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customHeight="1" spans="1:14">
      <c r="A5" s="11" t="s">
        <v>4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customHeight="1" spans="1:14">
      <c r="A6" s="12" t="s">
        <v>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ht="40" customHeight="1" spans="1:14">
      <c r="A7" s="13" t="s">
        <v>6</v>
      </c>
      <c r="B7" s="14" t="s">
        <v>7</v>
      </c>
      <c r="C7" s="13" t="s">
        <v>8</v>
      </c>
      <c r="D7" s="13" t="s">
        <v>9</v>
      </c>
      <c r="E7" s="13" t="s">
        <v>10</v>
      </c>
      <c r="F7" s="15" t="s">
        <v>11</v>
      </c>
      <c r="G7" s="15"/>
      <c r="H7" s="16" t="s">
        <v>12</v>
      </c>
      <c r="I7" s="16"/>
      <c r="J7" s="16"/>
      <c r="K7" s="15" t="s">
        <v>13</v>
      </c>
      <c r="L7" s="15" t="s">
        <v>14</v>
      </c>
      <c r="M7" s="15" t="s">
        <v>15</v>
      </c>
      <c r="N7" s="33" t="s">
        <v>16</v>
      </c>
    </row>
    <row r="8" ht="25" customHeight="1" spans="1:14">
      <c r="A8" s="13"/>
      <c r="B8" s="14"/>
      <c r="C8" s="13"/>
      <c r="D8" s="13"/>
      <c r="E8" s="13"/>
      <c r="F8" s="15" t="s">
        <v>17</v>
      </c>
      <c r="G8" s="15" t="s">
        <v>18</v>
      </c>
      <c r="H8" s="17" t="s">
        <v>19</v>
      </c>
      <c r="I8" s="17" t="s">
        <v>20</v>
      </c>
      <c r="J8" s="17" t="s">
        <v>21</v>
      </c>
      <c r="K8" s="15" t="s">
        <v>18</v>
      </c>
      <c r="L8" s="15"/>
      <c r="M8" s="15"/>
      <c r="N8" s="33"/>
    </row>
    <row r="9" s="1" customFormat="1" ht="25" customHeight="1" spans="1:14">
      <c r="A9" s="13">
        <v>1</v>
      </c>
      <c r="B9" s="18" t="s">
        <v>22</v>
      </c>
      <c r="C9" s="18" t="s">
        <v>23</v>
      </c>
      <c r="D9" s="18"/>
      <c r="E9" s="18" t="s">
        <v>24</v>
      </c>
      <c r="F9" s="19">
        <v>76.881</v>
      </c>
      <c r="G9" s="19">
        <v>52.06</v>
      </c>
      <c r="H9" s="13">
        <v>0</v>
      </c>
      <c r="I9" s="13">
        <v>0</v>
      </c>
      <c r="J9" s="13">
        <v>0</v>
      </c>
      <c r="K9" s="36">
        <f>G9</f>
        <v>52.06</v>
      </c>
      <c r="L9" s="36">
        <f>K9*0.13</f>
        <v>6.7678</v>
      </c>
      <c r="M9" s="36">
        <f>K9*1.13</f>
        <v>58.8278</v>
      </c>
      <c r="N9" s="37"/>
    </row>
    <row r="10" s="1" customFormat="1" ht="25" customHeight="1" spans="1:14">
      <c r="A10" s="13">
        <v>2</v>
      </c>
      <c r="B10" s="18" t="s">
        <v>25</v>
      </c>
      <c r="C10" s="18" t="s">
        <v>26</v>
      </c>
      <c r="D10" s="18"/>
      <c r="E10" s="18" t="s">
        <v>24</v>
      </c>
      <c r="F10" s="19">
        <v>19.404</v>
      </c>
      <c r="G10" s="19">
        <v>18.82188</v>
      </c>
      <c r="H10" s="13">
        <v>0</v>
      </c>
      <c r="I10" s="13">
        <v>0</v>
      </c>
      <c r="J10" s="13">
        <v>0</v>
      </c>
      <c r="K10" s="36">
        <f t="shared" ref="K10:K57" si="0">G10</f>
        <v>18.82188</v>
      </c>
      <c r="L10" s="36">
        <f t="shared" ref="L10:L57" si="1">K10*0.13</f>
        <v>2.4468444</v>
      </c>
      <c r="M10" s="36">
        <f t="shared" ref="M10:M57" si="2">K10*1.13</f>
        <v>21.2687244</v>
      </c>
      <c r="N10" s="37"/>
    </row>
    <row r="11" s="1" customFormat="1" ht="25" customHeight="1" spans="1:14">
      <c r="A11" s="13">
        <v>3</v>
      </c>
      <c r="B11" s="18" t="s">
        <v>27</v>
      </c>
      <c r="C11" s="18" t="s">
        <v>28</v>
      </c>
      <c r="D11" s="18"/>
      <c r="E11" s="18" t="s">
        <v>24</v>
      </c>
      <c r="F11" s="19">
        <v>19.11</v>
      </c>
      <c r="G11" s="19">
        <v>18.5367</v>
      </c>
      <c r="H11" s="13">
        <v>0</v>
      </c>
      <c r="I11" s="13">
        <v>0</v>
      </c>
      <c r="J11" s="13">
        <v>0</v>
      </c>
      <c r="K11" s="36">
        <f t="shared" si="0"/>
        <v>18.5367</v>
      </c>
      <c r="L11" s="36">
        <f t="shared" si="1"/>
        <v>2.409771</v>
      </c>
      <c r="M11" s="36">
        <f t="shared" si="2"/>
        <v>20.946471</v>
      </c>
      <c r="N11" s="37"/>
    </row>
    <row r="12" s="1" customFormat="1" ht="25" customHeight="1" spans="1:14">
      <c r="A12" s="13">
        <v>4</v>
      </c>
      <c r="B12" s="18" t="s">
        <v>29</v>
      </c>
      <c r="C12" s="18" t="s">
        <v>30</v>
      </c>
      <c r="D12" s="18"/>
      <c r="E12" s="18" t="s">
        <v>24</v>
      </c>
      <c r="F12" s="19">
        <v>77.861</v>
      </c>
      <c r="G12" s="19">
        <v>52.95</v>
      </c>
      <c r="H12" s="13">
        <v>0</v>
      </c>
      <c r="I12" s="13">
        <v>0</v>
      </c>
      <c r="J12" s="13">
        <v>0</v>
      </c>
      <c r="K12" s="36">
        <f t="shared" si="0"/>
        <v>52.95</v>
      </c>
      <c r="L12" s="36">
        <f t="shared" si="1"/>
        <v>6.8835</v>
      </c>
      <c r="M12" s="36">
        <f t="shared" si="2"/>
        <v>59.8335</v>
      </c>
      <c r="N12" s="37"/>
    </row>
    <row r="13" s="1" customFormat="1" ht="25" customHeight="1" spans="1:14">
      <c r="A13" s="13">
        <v>5</v>
      </c>
      <c r="B13" s="18" t="s">
        <v>31</v>
      </c>
      <c r="C13" s="18" t="s">
        <v>32</v>
      </c>
      <c r="D13" s="18"/>
      <c r="E13" s="18" t="s">
        <v>24</v>
      </c>
      <c r="F13" s="19">
        <v>51.254</v>
      </c>
      <c r="G13" s="19">
        <v>38.5</v>
      </c>
      <c r="H13" s="13">
        <v>0</v>
      </c>
      <c r="I13" s="13">
        <v>0</v>
      </c>
      <c r="J13" s="13">
        <v>0</v>
      </c>
      <c r="K13" s="36">
        <f t="shared" si="0"/>
        <v>38.5</v>
      </c>
      <c r="L13" s="36">
        <f t="shared" si="1"/>
        <v>5.005</v>
      </c>
      <c r="M13" s="36">
        <f t="shared" si="2"/>
        <v>43.505</v>
      </c>
      <c r="N13" s="37"/>
    </row>
    <row r="14" s="1" customFormat="1" ht="25" customHeight="1" spans="1:14">
      <c r="A14" s="13">
        <v>6</v>
      </c>
      <c r="B14" s="18" t="s">
        <v>33</v>
      </c>
      <c r="C14" s="21" t="s">
        <v>34</v>
      </c>
      <c r="D14" s="18"/>
      <c r="E14" s="18" t="s">
        <v>24</v>
      </c>
      <c r="F14" s="19">
        <v>14.504</v>
      </c>
      <c r="G14" s="19">
        <v>14.5</v>
      </c>
      <c r="H14" s="13">
        <v>0</v>
      </c>
      <c r="I14" s="13">
        <v>0</v>
      </c>
      <c r="J14" s="13">
        <v>0</v>
      </c>
      <c r="K14" s="36">
        <f t="shared" si="0"/>
        <v>14.5</v>
      </c>
      <c r="L14" s="36">
        <f t="shared" si="1"/>
        <v>1.885</v>
      </c>
      <c r="M14" s="36">
        <f t="shared" si="2"/>
        <v>16.385</v>
      </c>
      <c r="N14" s="37"/>
    </row>
    <row r="15" s="1" customFormat="1" ht="25" customHeight="1" spans="1:14">
      <c r="A15" s="13">
        <v>7</v>
      </c>
      <c r="B15" s="18" t="s">
        <v>35</v>
      </c>
      <c r="C15" s="18" t="s">
        <v>36</v>
      </c>
      <c r="D15" s="18"/>
      <c r="E15" s="18" t="s">
        <v>24</v>
      </c>
      <c r="F15" s="19">
        <v>19.11</v>
      </c>
      <c r="G15" s="19">
        <v>18.1545</v>
      </c>
      <c r="H15" s="13">
        <v>0</v>
      </c>
      <c r="I15" s="13">
        <v>0</v>
      </c>
      <c r="J15" s="13">
        <v>0</v>
      </c>
      <c r="K15" s="36">
        <f t="shared" si="0"/>
        <v>18.1545</v>
      </c>
      <c r="L15" s="36">
        <f t="shared" si="1"/>
        <v>2.360085</v>
      </c>
      <c r="M15" s="36">
        <f t="shared" si="2"/>
        <v>20.514585</v>
      </c>
      <c r="N15" s="37"/>
    </row>
    <row r="16" s="1" customFormat="1" ht="25" customHeight="1" spans="1:14">
      <c r="A16" s="13">
        <v>8</v>
      </c>
      <c r="B16" s="18" t="s">
        <v>37</v>
      </c>
      <c r="C16" s="18" t="s">
        <v>38</v>
      </c>
      <c r="D16" s="18"/>
      <c r="E16" s="18" t="s">
        <v>24</v>
      </c>
      <c r="F16" s="19">
        <v>19.404</v>
      </c>
      <c r="G16" s="19">
        <v>18.4338</v>
      </c>
      <c r="H16" s="13">
        <v>0</v>
      </c>
      <c r="I16" s="13">
        <v>0</v>
      </c>
      <c r="J16" s="13">
        <v>0</v>
      </c>
      <c r="K16" s="36">
        <f t="shared" si="0"/>
        <v>18.4338</v>
      </c>
      <c r="L16" s="36">
        <f t="shared" si="1"/>
        <v>2.396394</v>
      </c>
      <c r="M16" s="36">
        <f t="shared" si="2"/>
        <v>20.830194</v>
      </c>
      <c r="N16" s="37"/>
    </row>
    <row r="17" s="1" customFormat="1" ht="25" customHeight="1" spans="1:14">
      <c r="A17" s="13">
        <v>9</v>
      </c>
      <c r="B17" s="18" t="s">
        <v>39</v>
      </c>
      <c r="C17" s="18" t="s">
        <v>40</v>
      </c>
      <c r="D17" s="18"/>
      <c r="E17" s="18" t="s">
        <v>24</v>
      </c>
      <c r="F17" s="19">
        <v>61.201</v>
      </c>
      <c r="G17" s="19">
        <v>58.14095</v>
      </c>
      <c r="H17" s="13">
        <v>0</v>
      </c>
      <c r="I17" s="13">
        <v>0</v>
      </c>
      <c r="J17" s="13">
        <v>0</v>
      </c>
      <c r="K17" s="36">
        <f t="shared" si="0"/>
        <v>58.14095</v>
      </c>
      <c r="L17" s="36">
        <f t="shared" si="1"/>
        <v>7.5583235</v>
      </c>
      <c r="M17" s="36">
        <f t="shared" si="2"/>
        <v>65.6992735</v>
      </c>
      <c r="N17" s="37"/>
    </row>
    <row r="18" s="1" customFormat="1" ht="25" customHeight="1" spans="1:14">
      <c r="A18" s="13">
        <v>10</v>
      </c>
      <c r="B18" s="18" t="s">
        <v>41</v>
      </c>
      <c r="C18" s="18" t="s">
        <v>42</v>
      </c>
      <c r="D18" s="18"/>
      <c r="E18" s="18" t="s">
        <v>24</v>
      </c>
      <c r="F18" s="19">
        <v>61.201</v>
      </c>
      <c r="G18" s="19">
        <v>58.14095</v>
      </c>
      <c r="H18" s="13">
        <v>0</v>
      </c>
      <c r="I18" s="13">
        <v>0</v>
      </c>
      <c r="J18" s="13">
        <v>0</v>
      </c>
      <c r="K18" s="36">
        <f t="shared" si="0"/>
        <v>58.14095</v>
      </c>
      <c r="L18" s="36">
        <f t="shared" si="1"/>
        <v>7.5583235</v>
      </c>
      <c r="M18" s="36">
        <f t="shared" si="2"/>
        <v>65.6992735</v>
      </c>
      <c r="N18" s="37"/>
    </row>
    <row r="19" s="1" customFormat="1" ht="25" customHeight="1" spans="1:14">
      <c r="A19" s="13">
        <v>11</v>
      </c>
      <c r="B19" s="18" t="s">
        <v>43</v>
      </c>
      <c r="C19" s="18" t="s">
        <v>44</v>
      </c>
      <c r="D19" s="18"/>
      <c r="E19" s="18" t="s">
        <v>24</v>
      </c>
      <c r="F19" s="19">
        <v>90.16</v>
      </c>
      <c r="G19" s="19">
        <v>81.144</v>
      </c>
      <c r="H19" s="13">
        <v>0</v>
      </c>
      <c r="I19" s="13">
        <v>0</v>
      </c>
      <c r="J19" s="13">
        <v>0</v>
      </c>
      <c r="K19" s="36">
        <f t="shared" si="0"/>
        <v>81.144</v>
      </c>
      <c r="L19" s="36">
        <f t="shared" si="1"/>
        <v>10.54872</v>
      </c>
      <c r="M19" s="36">
        <f t="shared" si="2"/>
        <v>91.69272</v>
      </c>
      <c r="N19" s="37"/>
    </row>
    <row r="20" s="1" customFormat="1" ht="25" customHeight="1" spans="1:14">
      <c r="A20" s="13">
        <v>12</v>
      </c>
      <c r="B20" s="18" t="s">
        <v>45</v>
      </c>
      <c r="C20" s="18" t="s">
        <v>46</v>
      </c>
      <c r="D20" s="18"/>
      <c r="E20" s="18" t="s">
        <v>24</v>
      </c>
      <c r="F20" s="19">
        <v>14.504</v>
      </c>
      <c r="G20" s="19">
        <v>14.5</v>
      </c>
      <c r="H20" s="13">
        <v>0</v>
      </c>
      <c r="I20" s="13">
        <v>0</v>
      </c>
      <c r="J20" s="13">
        <v>0</v>
      </c>
      <c r="K20" s="36">
        <f t="shared" si="0"/>
        <v>14.5</v>
      </c>
      <c r="L20" s="36">
        <f t="shared" si="1"/>
        <v>1.885</v>
      </c>
      <c r="M20" s="36">
        <f t="shared" si="2"/>
        <v>16.385</v>
      </c>
      <c r="N20" s="37"/>
    </row>
    <row r="21" s="1" customFormat="1" ht="25" customHeight="1" spans="1:14">
      <c r="A21" s="13">
        <v>13</v>
      </c>
      <c r="B21" s="18" t="s">
        <v>47</v>
      </c>
      <c r="C21" s="18" t="s">
        <v>48</v>
      </c>
      <c r="D21" s="18"/>
      <c r="E21" s="18" t="s">
        <v>24</v>
      </c>
      <c r="F21" s="19">
        <v>18.5808</v>
      </c>
      <c r="G21" s="19">
        <v>17.65176</v>
      </c>
      <c r="H21" s="13">
        <v>0</v>
      </c>
      <c r="I21" s="13">
        <v>0</v>
      </c>
      <c r="J21" s="13">
        <v>0</v>
      </c>
      <c r="K21" s="36">
        <f t="shared" si="0"/>
        <v>17.65176</v>
      </c>
      <c r="L21" s="36">
        <f t="shared" si="1"/>
        <v>2.2947288</v>
      </c>
      <c r="M21" s="36">
        <f t="shared" si="2"/>
        <v>19.9464888</v>
      </c>
      <c r="N21" s="37"/>
    </row>
    <row r="22" s="1" customFormat="1" ht="25" customHeight="1" spans="1:14">
      <c r="A22" s="13">
        <v>14</v>
      </c>
      <c r="B22" s="18" t="s">
        <v>49</v>
      </c>
      <c r="C22" s="18" t="s">
        <v>50</v>
      </c>
      <c r="D22" s="18"/>
      <c r="E22" s="18" t="s">
        <v>24</v>
      </c>
      <c r="F22" s="19">
        <v>10.6428</v>
      </c>
      <c r="G22" s="19">
        <v>10.11066</v>
      </c>
      <c r="H22" s="13">
        <v>0</v>
      </c>
      <c r="I22" s="13">
        <v>0</v>
      </c>
      <c r="J22" s="13">
        <v>0</v>
      </c>
      <c r="K22" s="36">
        <f t="shared" si="0"/>
        <v>10.11066</v>
      </c>
      <c r="L22" s="36">
        <f t="shared" si="1"/>
        <v>1.3143858</v>
      </c>
      <c r="M22" s="36">
        <f t="shared" si="2"/>
        <v>11.4250458</v>
      </c>
      <c r="N22" s="37"/>
    </row>
    <row r="23" s="1" customFormat="1" ht="25" customHeight="1" spans="1:14">
      <c r="A23" s="13">
        <v>15</v>
      </c>
      <c r="B23" s="18" t="s">
        <v>51</v>
      </c>
      <c r="C23" s="18" t="s">
        <v>52</v>
      </c>
      <c r="D23" s="18"/>
      <c r="E23" s="18" t="s">
        <v>24</v>
      </c>
      <c r="F23" s="19">
        <v>6.713</v>
      </c>
      <c r="G23" s="19">
        <v>6.51161</v>
      </c>
      <c r="H23" s="13">
        <v>0</v>
      </c>
      <c r="I23" s="13">
        <v>0</v>
      </c>
      <c r="J23" s="13">
        <v>0</v>
      </c>
      <c r="K23" s="36">
        <f t="shared" si="0"/>
        <v>6.51161</v>
      </c>
      <c r="L23" s="36">
        <f t="shared" si="1"/>
        <v>0.8465093</v>
      </c>
      <c r="M23" s="36">
        <f t="shared" si="2"/>
        <v>7.3581193</v>
      </c>
      <c r="N23" s="37"/>
    </row>
    <row r="24" s="1" customFormat="1" ht="25" customHeight="1" spans="1:14">
      <c r="A24" s="13">
        <v>16</v>
      </c>
      <c r="B24" s="18" t="s">
        <v>53</v>
      </c>
      <c r="C24" s="18" t="s">
        <v>54</v>
      </c>
      <c r="D24" s="18"/>
      <c r="E24" s="18" t="s">
        <v>24</v>
      </c>
      <c r="F24" s="19">
        <v>5.537</v>
      </c>
      <c r="G24" s="19">
        <v>5.26015</v>
      </c>
      <c r="H24" s="13">
        <v>0</v>
      </c>
      <c r="I24" s="13">
        <v>0</v>
      </c>
      <c r="J24" s="13">
        <v>0</v>
      </c>
      <c r="K24" s="36">
        <f t="shared" si="0"/>
        <v>5.26015</v>
      </c>
      <c r="L24" s="36">
        <f t="shared" si="1"/>
        <v>0.6838195</v>
      </c>
      <c r="M24" s="36">
        <f t="shared" si="2"/>
        <v>5.9439695</v>
      </c>
      <c r="N24" s="37"/>
    </row>
    <row r="25" s="1" customFormat="1" ht="25" customHeight="1" spans="1:14">
      <c r="A25" s="13">
        <v>17</v>
      </c>
      <c r="B25" s="18" t="s">
        <v>55</v>
      </c>
      <c r="C25" s="18" t="s">
        <v>56</v>
      </c>
      <c r="D25" s="18"/>
      <c r="E25" s="18" t="s">
        <v>24</v>
      </c>
      <c r="F25" s="19">
        <v>5.537</v>
      </c>
      <c r="G25" s="19">
        <v>5.26015</v>
      </c>
      <c r="H25" s="13">
        <v>0</v>
      </c>
      <c r="I25" s="13">
        <v>0</v>
      </c>
      <c r="J25" s="13">
        <v>0</v>
      </c>
      <c r="K25" s="36">
        <f t="shared" si="0"/>
        <v>5.26015</v>
      </c>
      <c r="L25" s="36">
        <f t="shared" si="1"/>
        <v>0.6838195</v>
      </c>
      <c r="M25" s="36">
        <f t="shared" si="2"/>
        <v>5.9439695</v>
      </c>
      <c r="N25" s="37"/>
    </row>
    <row r="26" s="1" customFormat="1" ht="25" customHeight="1" spans="1:14">
      <c r="A26" s="13">
        <v>18</v>
      </c>
      <c r="B26" s="18" t="s">
        <v>57</v>
      </c>
      <c r="C26" s="18" t="s">
        <v>58</v>
      </c>
      <c r="D26" s="18"/>
      <c r="E26" s="18" t="s">
        <v>24</v>
      </c>
      <c r="F26" s="19">
        <v>1.2544</v>
      </c>
      <c r="G26" s="19">
        <v>1.216768</v>
      </c>
      <c r="H26" s="13">
        <v>0</v>
      </c>
      <c r="I26" s="13">
        <v>0</v>
      </c>
      <c r="J26" s="13">
        <v>0</v>
      </c>
      <c r="K26" s="36">
        <f t="shared" si="0"/>
        <v>1.216768</v>
      </c>
      <c r="L26" s="36">
        <f t="shared" si="1"/>
        <v>0.15817984</v>
      </c>
      <c r="M26" s="36">
        <f t="shared" si="2"/>
        <v>1.37494784</v>
      </c>
      <c r="N26" s="37"/>
    </row>
    <row r="27" s="1" customFormat="1" ht="25" customHeight="1" spans="1:14">
      <c r="A27" s="13">
        <v>19</v>
      </c>
      <c r="B27" s="18" t="s">
        <v>59</v>
      </c>
      <c r="C27" s="18" t="s">
        <v>60</v>
      </c>
      <c r="D27" s="18"/>
      <c r="E27" s="18" t="s">
        <v>24</v>
      </c>
      <c r="F27" s="19">
        <v>0.441</v>
      </c>
      <c r="G27" s="19">
        <v>0.42777</v>
      </c>
      <c r="H27" s="13">
        <v>0</v>
      </c>
      <c r="I27" s="13">
        <v>0</v>
      </c>
      <c r="J27" s="13">
        <v>0</v>
      </c>
      <c r="K27" s="36">
        <f t="shared" si="0"/>
        <v>0.42777</v>
      </c>
      <c r="L27" s="36">
        <f t="shared" si="1"/>
        <v>0.0556101</v>
      </c>
      <c r="M27" s="36">
        <f t="shared" si="2"/>
        <v>0.4833801</v>
      </c>
      <c r="N27" s="37"/>
    </row>
    <row r="28" s="1" customFormat="1" ht="25" customHeight="1" spans="1:14">
      <c r="A28" s="13">
        <v>20</v>
      </c>
      <c r="B28" s="18" t="s">
        <v>61</v>
      </c>
      <c r="C28" s="18" t="s">
        <v>62</v>
      </c>
      <c r="D28" s="18"/>
      <c r="E28" s="18" t="s">
        <v>24</v>
      </c>
      <c r="F28" s="19">
        <v>19.3</v>
      </c>
      <c r="G28" s="19">
        <v>18.721</v>
      </c>
      <c r="H28" s="13">
        <v>0</v>
      </c>
      <c r="I28" s="13">
        <v>0</v>
      </c>
      <c r="J28" s="13">
        <v>0</v>
      </c>
      <c r="K28" s="36">
        <f t="shared" si="0"/>
        <v>18.721</v>
      </c>
      <c r="L28" s="36">
        <f t="shared" si="1"/>
        <v>2.43373</v>
      </c>
      <c r="M28" s="36">
        <f t="shared" si="2"/>
        <v>21.15473</v>
      </c>
      <c r="N28" s="40"/>
    </row>
    <row r="29" s="1" customFormat="1" ht="25" customHeight="1" spans="1:14">
      <c r="A29" s="13">
        <v>21</v>
      </c>
      <c r="B29" s="18" t="s">
        <v>63</v>
      </c>
      <c r="C29" s="18" t="s">
        <v>64</v>
      </c>
      <c r="D29" s="18"/>
      <c r="E29" s="18" t="s">
        <v>24</v>
      </c>
      <c r="F29" s="19">
        <v>31.48</v>
      </c>
      <c r="G29" s="19">
        <v>29.906</v>
      </c>
      <c r="H29" s="13">
        <v>0</v>
      </c>
      <c r="I29" s="13">
        <v>0</v>
      </c>
      <c r="J29" s="13">
        <v>0</v>
      </c>
      <c r="K29" s="36">
        <f t="shared" si="0"/>
        <v>29.906</v>
      </c>
      <c r="L29" s="36">
        <f t="shared" si="1"/>
        <v>3.88778</v>
      </c>
      <c r="M29" s="36">
        <f t="shared" si="2"/>
        <v>33.79378</v>
      </c>
      <c r="N29" s="40"/>
    </row>
    <row r="30" s="1" customFormat="1" ht="25" customHeight="1" spans="1:14">
      <c r="A30" s="13">
        <v>22</v>
      </c>
      <c r="B30" s="18" t="s">
        <v>65</v>
      </c>
      <c r="C30" s="18" t="s">
        <v>66</v>
      </c>
      <c r="D30" s="18"/>
      <c r="E30" s="18" t="s">
        <v>24</v>
      </c>
      <c r="F30" s="19">
        <v>58.61</v>
      </c>
      <c r="G30" s="19">
        <v>52.749</v>
      </c>
      <c r="H30" s="13">
        <v>0</v>
      </c>
      <c r="I30" s="13">
        <v>0</v>
      </c>
      <c r="J30" s="13">
        <v>0</v>
      </c>
      <c r="K30" s="36">
        <f t="shared" si="0"/>
        <v>52.749</v>
      </c>
      <c r="L30" s="36">
        <f t="shared" si="1"/>
        <v>6.85737</v>
      </c>
      <c r="M30" s="36">
        <f t="shared" si="2"/>
        <v>59.60637</v>
      </c>
      <c r="N30" s="40"/>
    </row>
    <row r="31" s="1" customFormat="1" ht="25" customHeight="1" spans="1:14">
      <c r="A31" s="13">
        <v>23</v>
      </c>
      <c r="B31" s="18" t="s">
        <v>67</v>
      </c>
      <c r="C31" s="18" t="s">
        <v>68</v>
      </c>
      <c r="D31" s="18"/>
      <c r="E31" s="18" t="s">
        <v>24</v>
      </c>
      <c r="F31" s="19">
        <v>58.5</v>
      </c>
      <c r="G31" s="19">
        <v>52.65</v>
      </c>
      <c r="H31" s="13">
        <v>0</v>
      </c>
      <c r="I31" s="13">
        <v>0</v>
      </c>
      <c r="J31" s="13">
        <v>0</v>
      </c>
      <c r="K31" s="36">
        <f t="shared" si="0"/>
        <v>52.65</v>
      </c>
      <c r="L31" s="36">
        <f t="shared" si="1"/>
        <v>6.8445</v>
      </c>
      <c r="M31" s="36">
        <f t="shared" si="2"/>
        <v>59.4945</v>
      </c>
      <c r="N31" s="40"/>
    </row>
    <row r="32" s="1" customFormat="1" ht="25" customHeight="1" spans="1:14">
      <c r="A32" s="13">
        <v>24</v>
      </c>
      <c r="B32" s="18" t="s">
        <v>69</v>
      </c>
      <c r="C32" s="18" t="s">
        <v>70</v>
      </c>
      <c r="D32" s="18"/>
      <c r="E32" s="18" t="s">
        <v>24</v>
      </c>
      <c r="F32" s="19">
        <v>66</v>
      </c>
      <c r="G32" s="19">
        <v>64.02</v>
      </c>
      <c r="H32" s="13">
        <v>0</v>
      </c>
      <c r="I32" s="13">
        <v>0</v>
      </c>
      <c r="J32" s="13">
        <v>0</v>
      </c>
      <c r="K32" s="36">
        <f t="shared" si="0"/>
        <v>64.02</v>
      </c>
      <c r="L32" s="36">
        <f t="shared" si="1"/>
        <v>8.3226</v>
      </c>
      <c r="M32" s="36">
        <f t="shared" si="2"/>
        <v>72.3426</v>
      </c>
      <c r="N32" s="40"/>
    </row>
    <row r="33" s="1" customFormat="1" ht="25" customHeight="1" spans="1:14">
      <c r="A33" s="13">
        <v>25</v>
      </c>
      <c r="B33" s="18" t="s">
        <v>71</v>
      </c>
      <c r="C33" s="18" t="s">
        <v>72</v>
      </c>
      <c r="D33" s="18"/>
      <c r="E33" s="18" t="s">
        <v>24</v>
      </c>
      <c r="F33" s="19">
        <v>41.55</v>
      </c>
      <c r="G33" s="19">
        <v>40.3035</v>
      </c>
      <c r="H33" s="13">
        <v>0</v>
      </c>
      <c r="I33" s="13">
        <v>0</v>
      </c>
      <c r="J33" s="13">
        <v>0</v>
      </c>
      <c r="K33" s="36">
        <f t="shared" si="0"/>
        <v>40.3035</v>
      </c>
      <c r="L33" s="36">
        <f t="shared" si="1"/>
        <v>5.239455</v>
      </c>
      <c r="M33" s="36">
        <f t="shared" si="2"/>
        <v>45.542955</v>
      </c>
      <c r="N33" s="40"/>
    </row>
    <row r="34" s="1" customFormat="1" ht="25" customHeight="1" spans="1:14">
      <c r="A34" s="13">
        <v>26</v>
      </c>
      <c r="B34" s="18" t="s">
        <v>73</v>
      </c>
      <c r="C34" s="18" t="s">
        <v>34</v>
      </c>
      <c r="D34" s="18"/>
      <c r="E34" s="18" t="s">
        <v>24</v>
      </c>
      <c r="F34" s="19">
        <v>15.78</v>
      </c>
      <c r="G34" s="19">
        <v>15.6222</v>
      </c>
      <c r="H34" s="13">
        <v>0</v>
      </c>
      <c r="I34" s="13">
        <v>0</v>
      </c>
      <c r="J34" s="13">
        <v>0</v>
      </c>
      <c r="K34" s="36">
        <f t="shared" si="0"/>
        <v>15.6222</v>
      </c>
      <c r="L34" s="36">
        <f t="shared" si="1"/>
        <v>2.030886</v>
      </c>
      <c r="M34" s="36">
        <f t="shared" si="2"/>
        <v>17.653086</v>
      </c>
      <c r="N34" s="40"/>
    </row>
    <row r="35" s="1" customFormat="1" ht="25" customHeight="1" spans="1:14">
      <c r="A35" s="13">
        <v>27</v>
      </c>
      <c r="B35" s="18" t="s">
        <v>74</v>
      </c>
      <c r="C35" s="18" t="s">
        <v>46</v>
      </c>
      <c r="D35" s="18"/>
      <c r="E35" s="18" t="s">
        <v>24</v>
      </c>
      <c r="F35" s="19">
        <v>15.78</v>
      </c>
      <c r="G35" s="19">
        <v>15.6222</v>
      </c>
      <c r="H35" s="13">
        <v>0</v>
      </c>
      <c r="I35" s="13">
        <v>0</v>
      </c>
      <c r="J35" s="13">
        <v>0</v>
      </c>
      <c r="K35" s="36">
        <f t="shared" si="0"/>
        <v>15.6222</v>
      </c>
      <c r="L35" s="36">
        <f t="shared" si="1"/>
        <v>2.030886</v>
      </c>
      <c r="M35" s="36">
        <f t="shared" si="2"/>
        <v>17.653086</v>
      </c>
      <c r="N35" s="40"/>
    </row>
    <row r="36" s="1" customFormat="1" ht="25" customHeight="1" spans="1:14">
      <c r="A36" s="13">
        <v>28</v>
      </c>
      <c r="B36" s="18" t="s">
        <v>75</v>
      </c>
      <c r="C36" s="18" t="s">
        <v>76</v>
      </c>
      <c r="D36" s="18"/>
      <c r="E36" s="18" t="s">
        <v>24</v>
      </c>
      <c r="F36" s="19">
        <v>18.95</v>
      </c>
      <c r="G36" s="19">
        <v>17.434</v>
      </c>
      <c r="H36" s="13">
        <v>0</v>
      </c>
      <c r="I36" s="13">
        <v>0</v>
      </c>
      <c r="J36" s="13">
        <v>0</v>
      </c>
      <c r="K36" s="36">
        <f t="shared" si="0"/>
        <v>17.434</v>
      </c>
      <c r="L36" s="36">
        <f t="shared" si="1"/>
        <v>2.26642</v>
      </c>
      <c r="M36" s="36">
        <f t="shared" si="2"/>
        <v>19.70042</v>
      </c>
      <c r="N36" s="40"/>
    </row>
    <row r="37" s="1" customFormat="1" ht="25" customHeight="1" spans="1:14">
      <c r="A37" s="13">
        <v>29</v>
      </c>
      <c r="B37" s="18" t="s">
        <v>77</v>
      </c>
      <c r="C37" s="18" t="s">
        <v>78</v>
      </c>
      <c r="D37" s="18"/>
      <c r="E37" s="18" t="s">
        <v>24</v>
      </c>
      <c r="F37" s="19">
        <v>44.1</v>
      </c>
      <c r="G37" s="19">
        <v>43.659</v>
      </c>
      <c r="H37" s="13">
        <v>0</v>
      </c>
      <c r="I37" s="13">
        <v>0</v>
      </c>
      <c r="J37" s="13">
        <v>0</v>
      </c>
      <c r="K37" s="36">
        <f t="shared" si="0"/>
        <v>43.659</v>
      </c>
      <c r="L37" s="36">
        <f t="shared" si="1"/>
        <v>5.67567</v>
      </c>
      <c r="M37" s="36">
        <f t="shared" si="2"/>
        <v>49.33467</v>
      </c>
      <c r="N37" s="40"/>
    </row>
    <row r="38" s="1" customFormat="1" ht="25" customHeight="1" spans="1:14">
      <c r="A38" s="13">
        <v>30</v>
      </c>
      <c r="B38" s="18" t="s">
        <v>79</v>
      </c>
      <c r="C38" s="18" t="s">
        <v>80</v>
      </c>
      <c r="D38" s="18"/>
      <c r="E38" s="18" t="s">
        <v>24</v>
      </c>
      <c r="F38" s="19">
        <v>58.8</v>
      </c>
      <c r="G38" s="19">
        <v>52.92</v>
      </c>
      <c r="H38" s="13">
        <v>0</v>
      </c>
      <c r="I38" s="13">
        <v>0</v>
      </c>
      <c r="J38" s="13">
        <v>0</v>
      </c>
      <c r="K38" s="36">
        <f t="shared" si="0"/>
        <v>52.92</v>
      </c>
      <c r="L38" s="36">
        <f t="shared" si="1"/>
        <v>6.8796</v>
      </c>
      <c r="M38" s="36">
        <f t="shared" si="2"/>
        <v>59.7996</v>
      </c>
      <c r="N38" s="40"/>
    </row>
    <row r="39" s="1" customFormat="1" ht="25" customHeight="1" spans="1:14">
      <c r="A39" s="13">
        <v>31</v>
      </c>
      <c r="B39" s="18" t="s">
        <v>81</v>
      </c>
      <c r="C39" s="18" t="s">
        <v>82</v>
      </c>
      <c r="D39" s="18"/>
      <c r="E39" s="18" t="s">
        <v>24</v>
      </c>
      <c r="F39" s="19">
        <v>66</v>
      </c>
      <c r="G39" s="19">
        <v>64.02</v>
      </c>
      <c r="H39" s="13">
        <v>0</v>
      </c>
      <c r="I39" s="13">
        <v>0</v>
      </c>
      <c r="J39" s="13">
        <v>0</v>
      </c>
      <c r="K39" s="36">
        <f t="shared" si="0"/>
        <v>64.02</v>
      </c>
      <c r="L39" s="36">
        <f t="shared" si="1"/>
        <v>8.3226</v>
      </c>
      <c r="M39" s="36">
        <f t="shared" si="2"/>
        <v>72.3426</v>
      </c>
      <c r="N39" s="40"/>
    </row>
    <row r="40" s="1" customFormat="1" ht="25" customHeight="1" spans="1:14">
      <c r="A40" s="13">
        <v>32</v>
      </c>
      <c r="B40" s="18" t="s">
        <v>83</v>
      </c>
      <c r="C40" s="18" t="s">
        <v>84</v>
      </c>
      <c r="D40" s="18"/>
      <c r="E40" s="18" t="s">
        <v>24</v>
      </c>
      <c r="F40" s="19">
        <v>24.96</v>
      </c>
      <c r="G40" s="19">
        <v>23.712</v>
      </c>
      <c r="H40" s="13">
        <v>0</v>
      </c>
      <c r="I40" s="13">
        <v>0</v>
      </c>
      <c r="J40" s="13">
        <v>0</v>
      </c>
      <c r="K40" s="36">
        <f t="shared" si="0"/>
        <v>23.712</v>
      </c>
      <c r="L40" s="36">
        <f t="shared" si="1"/>
        <v>3.08256</v>
      </c>
      <c r="M40" s="36">
        <f t="shared" si="2"/>
        <v>26.79456</v>
      </c>
      <c r="N40" s="40"/>
    </row>
    <row r="41" s="1" customFormat="1" ht="25" customHeight="1" spans="1:14">
      <c r="A41" s="13">
        <v>33</v>
      </c>
      <c r="B41" s="18" t="s">
        <v>85</v>
      </c>
      <c r="C41" s="18" t="s">
        <v>86</v>
      </c>
      <c r="D41" s="18"/>
      <c r="E41" s="18" t="s">
        <v>24</v>
      </c>
      <c r="F41" s="19">
        <v>15.78</v>
      </c>
      <c r="G41" s="19">
        <v>15.6222</v>
      </c>
      <c r="H41" s="13">
        <v>0</v>
      </c>
      <c r="I41" s="13">
        <v>0</v>
      </c>
      <c r="J41" s="13">
        <v>0</v>
      </c>
      <c r="K41" s="36">
        <f t="shared" si="0"/>
        <v>15.6222</v>
      </c>
      <c r="L41" s="36">
        <f t="shared" si="1"/>
        <v>2.030886</v>
      </c>
      <c r="M41" s="36">
        <f t="shared" si="2"/>
        <v>17.653086</v>
      </c>
      <c r="N41" s="40"/>
    </row>
    <row r="42" s="1" customFormat="1" ht="25" customHeight="1" spans="1:14">
      <c r="A42" s="13">
        <v>34</v>
      </c>
      <c r="B42" s="18" t="s">
        <v>87</v>
      </c>
      <c r="C42" s="18" t="s">
        <v>88</v>
      </c>
      <c r="D42" s="18"/>
      <c r="E42" s="18" t="s">
        <v>24</v>
      </c>
      <c r="F42" s="19">
        <v>58.01</v>
      </c>
      <c r="G42" s="22">
        <v>52.209</v>
      </c>
      <c r="H42" s="13">
        <v>0</v>
      </c>
      <c r="I42" s="13">
        <v>0</v>
      </c>
      <c r="J42" s="13">
        <v>0</v>
      </c>
      <c r="K42" s="36">
        <f t="shared" si="0"/>
        <v>52.209</v>
      </c>
      <c r="L42" s="36">
        <f t="shared" si="1"/>
        <v>6.78717</v>
      </c>
      <c r="M42" s="36">
        <f t="shared" si="2"/>
        <v>58.99617</v>
      </c>
      <c r="N42" s="40"/>
    </row>
    <row r="43" s="1" customFormat="1" ht="25" customHeight="1" spans="1:14">
      <c r="A43" s="13">
        <v>35</v>
      </c>
      <c r="B43" s="18" t="s">
        <v>89</v>
      </c>
      <c r="C43" s="18" t="s">
        <v>90</v>
      </c>
      <c r="D43" s="18"/>
      <c r="E43" s="18" t="s">
        <v>24</v>
      </c>
      <c r="F43" s="19">
        <v>35.19</v>
      </c>
      <c r="G43" s="22">
        <v>33.4305</v>
      </c>
      <c r="H43" s="13">
        <v>0</v>
      </c>
      <c r="I43" s="13">
        <v>0</v>
      </c>
      <c r="J43" s="13">
        <v>0</v>
      </c>
      <c r="K43" s="36">
        <f t="shared" si="0"/>
        <v>33.4305</v>
      </c>
      <c r="L43" s="36">
        <f t="shared" si="1"/>
        <v>4.345965</v>
      </c>
      <c r="M43" s="36">
        <f t="shared" si="2"/>
        <v>37.776465</v>
      </c>
      <c r="N43" s="40"/>
    </row>
    <row r="44" s="1" customFormat="1" ht="25" customHeight="1" spans="1:14">
      <c r="A44" s="13">
        <v>36</v>
      </c>
      <c r="B44" s="18" t="s">
        <v>91</v>
      </c>
      <c r="C44" s="18" t="s">
        <v>62</v>
      </c>
      <c r="D44" s="18"/>
      <c r="E44" s="18" t="s">
        <v>24</v>
      </c>
      <c r="F44" s="23">
        <v>19.4194</v>
      </c>
      <c r="G44" s="23">
        <v>18.836818</v>
      </c>
      <c r="H44" s="13">
        <v>0</v>
      </c>
      <c r="I44" s="13">
        <v>0</v>
      </c>
      <c r="J44" s="13">
        <v>0</v>
      </c>
      <c r="K44" s="36">
        <f t="shared" si="0"/>
        <v>18.836818</v>
      </c>
      <c r="L44" s="36">
        <f t="shared" si="1"/>
        <v>2.44878634</v>
      </c>
      <c r="M44" s="36">
        <f t="shared" si="2"/>
        <v>21.28560434</v>
      </c>
      <c r="N44" s="40"/>
    </row>
    <row r="45" s="1" customFormat="1" ht="25" customHeight="1" spans="1:14">
      <c r="A45" s="13">
        <v>37</v>
      </c>
      <c r="B45" s="18" t="s">
        <v>92</v>
      </c>
      <c r="C45" s="18" t="s">
        <v>93</v>
      </c>
      <c r="D45" s="18"/>
      <c r="E45" s="18" t="s">
        <v>24</v>
      </c>
      <c r="F45" s="23">
        <v>22.21</v>
      </c>
      <c r="G45" s="23">
        <v>21.5437</v>
      </c>
      <c r="H45" s="13">
        <v>0</v>
      </c>
      <c r="I45" s="13">
        <v>0</v>
      </c>
      <c r="J45" s="13">
        <v>0</v>
      </c>
      <c r="K45" s="36">
        <f>G45</f>
        <v>21.5437</v>
      </c>
      <c r="L45" s="36">
        <f>K45*0.13</f>
        <v>2.800681</v>
      </c>
      <c r="M45" s="36">
        <f>K45*1.13</f>
        <v>24.344381</v>
      </c>
      <c r="N45" s="40"/>
    </row>
    <row r="46" s="1" customFormat="1" ht="25" customHeight="1" spans="1:14">
      <c r="A46" s="13">
        <v>38</v>
      </c>
      <c r="B46" s="18" t="s">
        <v>94</v>
      </c>
      <c r="C46" s="18" t="s">
        <v>95</v>
      </c>
      <c r="D46" s="18"/>
      <c r="E46" s="18" t="s">
        <v>24</v>
      </c>
      <c r="F46" s="23">
        <v>30.51</v>
      </c>
      <c r="G46" s="23">
        <v>29.5947</v>
      </c>
      <c r="H46" s="13">
        <v>0</v>
      </c>
      <c r="I46" s="13">
        <v>0</v>
      </c>
      <c r="J46" s="13">
        <v>0</v>
      </c>
      <c r="K46" s="36">
        <f>G46</f>
        <v>29.5947</v>
      </c>
      <c r="L46" s="36">
        <f>K46*0.13</f>
        <v>3.847311</v>
      </c>
      <c r="M46" s="36">
        <f>K46*1.13</f>
        <v>33.442011</v>
      </c>
      <c r="N46" s="40"/>
    </row>
    <row r="47" s="1" customFormat="1" ht="25" customHeight="1" spans="1:14">
      <c r="A47" s="13">
        <v>39</v>
      </c>
      <c r="B47" s="18" t="s">
        <v>96</v>
      </c>
      <c r="C47" s="18" t="s">
        <v>97</v>
      </c>
      <c r="D47" s="18"/>
      <c r="E47" s="18" t="s">
        <v>24</v>
      </c>
      <c r="F47" s="19">
        <v>43.77</v>
      </c>
      <c r="G47" s="20">
        <v>43.77</v>
      </c>
      <c r="H47" s="13">
        <v>0</v>
      </c>
      <c r="I47" s="13">
        <v>0</v>
      </c>
      <c r="J47" s="13">
        <v>0</v>
      </c>
      <c r="K47" s="36">
        <f>G47</f>
        <v>43.77</v>
      </c>
      <c r="L47" s="36">
        <f>K47*0.13</f>
        <v>5.6901</v>
      </c>
      <c r="M47" s="36">
        <f>K47*1.13</f>
        <v>49.4601</v>
      </c>
      <c r="N47" s="40"/>
    </row>
    <row r="48" s="1" customFormat="1" ht="25" customHeight="1" spans="1:14">
      <c r="A48" s="13">
        <v>40</v>
      </c>
      <c r="B48" s="18" t="s">
        <v>98</v>
      </c>
      <c r="C48" s="18" t="s">
        <v>99</v>
      </c>
      <c r="D48" s="18"/>
      <c r="E48" s="18" t="s">
        <v>24</v>
      </c>
      <c r="F48" s="19">
        <v>91.84</v>
      </c>
      <c r="G48" s="20">
        <v>91.84</v>
      </c>
      <c r="H48" s="13">
        <v>0</v>
      </c>
      <c r="I48" s="13">
        <v>0</v>
      </c>
      <c r="J48" s="13">
        <v>0</v>
      </c>
      <c r="K48" s="36">
        <f>G48</f>
        <v>91.84</v>
      </c>
      <c r="L48" s="36">
        <f>K48*0.13</f>
        <v>11.9392</v>
      </c>
      <c r="M48" s="36">
        <f>K48*1.13</f>
        <v>103.7792</v>
      </c>
      <c r="N48" s="40"/>
    </row>
    <row r="49" s="1" customFormat="1" ht="25" customHeight="1" spans="1:14">
      <c r="A49" s="13">
        <v>41</v>
      </c>
      <c r="B49" s="18" t="s">
        <v>100</v>
      </c>
      <c r="C49" s="18" t="s">
        <v>101</v>
      </c>
      <c r="D49" s="18"/>
      <c r="E49" s="18" t="s">
        <v>24</v>
      </c>
      <c r="F49" s="19">
        <v>21.48</v>
      </c>
      <c r="G49" s="20">
        <v>21.48</v>
      </c>
      <c r="H49" s="13">
        <v>0</v>
      </c>
      <c r="I49" s="13">
        <v>0</v>
      </c>
      <c r="J49" s="13">
        <v>0</v>
      </c>
      <c r="K49" s="36">
        <f>G49</f>
        <v>21.48</v>
      </c>
      <c r="L49" s="36">
        <f>K49*0.13</f>
        <v>2.7924</v>
      </c>
      <c r="M49" s="36">
        <f>K49*1.13</f>
        <v>24.2724</v>
      </c>
      <c r="N49" s="40"/>
    </row>
    <row r="50" s="1" customFormat="1" ht="25" customHeight="1" spans="1:14">
      <c r="A50" s="13">
        <v>42</v>
      </c>
      <c r="B50" s="18" t="s">
        <v>102</v>
      </c>
      <c r="C50" s="18" t="s">
        <v>103</v>
      </c>
      <c r="D50" s="18"/>
      <c r="E50" s="18" t="s">
        <v>24</v>
      </c>
      <c r="F50" s="19">
        <v>44.91</v>
      </c>
      <c r="G50" s="20">
        <v>44.91</v>
      </c>
      <c r="H50" s="13">
        <v>0</v>
      </c>
      <c r="I50" s="13">
        <v>0</v>
      </c>
      <c r="J50" s="13">
        <v>0</v>
      </c>
      <c r="K50" s="36">
        <f>G50</f>
        <v>44.91</v>
      </c>
      <c r="L50" s="36">
        <f>K50*0.13</f>
        <v>5.8383</v>
      </c>
      <c r="M50" s="36">
        <f>K50*1.13</f>
        <v>50.7483</v>
      </c>
      <c r="N50" s="40"/>
    </row>
    <row r="51" s="1" customFormat="1" ht="25" customHeight="1" spans="1:14">
      <c r="A51" s="13">
        <v>43</v>
      </c>
      <c r="B51" s="18" t="s">
        <v>104</v>
      </c>
      <c r="C51" s="18" t="s">
        <v>105</v>
      </c>
      <c r="D51" s="18"/>
      <c r="E51" s="18" t="s">
        <v>24</v>
      </c>
      <c r="F51" s="19">
        <v>49.06</v>
      </c>
      <c r="G51" s="20">
        <v>49.06</v>
      </c>
      <c r="H51" s="13">
        <v>0</v>
      </c>
      <c r="I51" s="13">
        <v>0</v>
      </c>
      <c r="J51" s="13">
        <v>0</v>
      </c>
      <c r="K51" s="36">
        <f>G51</f>
        <v>49.06</v>
      </c>
      <c r="L51" s="36">
        <f>K51*0.13</f>
        <v>6.3778</v>
      </c>
      <c r="M51" s="36">
        <f>K51*1.13</f>
        <v>55.4378</v>
      </c>
      <c r="N51" s="40"/>
    </row>
    <row r="52" s="2" customFormat="1" customHeight="1" spans="1:14">
      <c r="A52" s="57" t="s">
        <v>106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</row>
    <row r="53" s="2" customFormat="1" customHeight="1" spans="1:14">
      <c r="A53" s="58" t="s">
        <v>107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</row>
    <row r="54" s="2" customFormat="1" customHeight="1" spans="1:14">
      <c r="A54" s="59" t="s">
        <v>108</v>
      </c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</row>
    <row r="55" s="2" customFormat="1" customHeight="1" spans="1:14">
      <c r="A55" s="60" t="s">
        <v>109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</row>
    <row r="56" s="2" customFormat="1" customHeight="1" spans="1:14">
      <c r="A56" s="58" t="s">
        <v>110</v>
      </c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</row>
    <row r="57" s="2" customFormat="1" customHeight="1" spans="1:14">
      <c r="A57" s="58" t="s">
        <v>111</v>
      </c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</row>
    <row r="58" s="2" customFormat="1" customHeight="1" spans="1:14">
      <c r="A58" s="61" t="s">
        <v>112</v>
      </c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</row>
    <row r="59" s="2" customFormat="1" customHeight="1" spans="1:14">
      <c r="A59" s="61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</row>
    <row r="60" s="2" customFormat="1" customHeight="1" spans="1:14">
      <c r="A60" s="62" t="s">
        <v>113</v>
      </c>
      <c r="B60" s="63"/>
      <c r="C60" s="64"/>
      <c r="D60" s="65"/>
      <c r="E60" s="65"/>
      <c r="F60" s="65"/>
      <c r="G60" s="65"/>
      <c r="H60" s="66" t="s">
        <v>114</v>
      </c>
      <c r="I60" s="70"/>
      <c r="J60" s="64"/>
      <c r="K60" s="68"/>
      <c r="L60" s="68"/>
      <c r="M60" s="68"/>
      <c r="N60" s="71"/>
    </row>
    <row r="61" s="2" customFormat="1" customHeight="1" spans="1:14">
      <c r="A61" s="64" t="s">
        <v>115</v>
      </c>
      <c r="B61" s="63"/>
      <c r="C61" s="64"/>
      <c r="D61" s="65"/>
      <c r="E61" s="65"/>
      <c r="F61" s="65"/>
      <c r="G61" s="65"/>
      <c r="H61" s="65" t="s">
        <v>116</v>
      </c>
      <c r="I61" s="64"/>
      <c r="J61" s="64"/>
      <c r="K61" s="68"/>
      <c r="L61" s="64"/>
      <c r="M61" s="64"/>
      <c r="N61" s="72"/>
    </row>
    <row r="62" s="2" customFormat="1" customHeight="1" spans="1:14">
      <c r="A62" s="64"/>
      <c r="B62" s="63"/>
      <c r="C62" s="64"/>
      <c r="D62" s="65"/>
      <c r="E62" s="65"/>
      <c r="F62" s="65"/>
      <c r="G62" s="65"/>
      <c r="H62" s="65"/>
      <c r="I62" s="64"/>
      <c r="J62" s="64"/>
      <c r="K62" s="68"/>
      <c r="L62" s="64"/>
      <c r="M62" s="64"/>
      <c r="N62" s="72"/>
    </row>
    <row r="63" s="2" customFormat="1" customHeight="1" spans="1:14">
      <c r="A63" s="62" t="s">
        <v>117</v>
      </c>
      <c r="B63" s="62"/>
      <c r="C63" s="67"/>
      <c r="D63" s="65"/>
      <c r="E63" s="65"/>
      <c r="F63" s="65"/>
      <c r="G63" s="65"/>
      <c r="H63" s="65" t="s">
        <v>118</v>
      </c>
      <c r="I63" s="62"/>
      <c r="J63" s="67"/>
      <c r="K63" s="68"/>
      <c r="L63" s="68"/>
      <c r="M63" s="68"/>
      <c r="N63" s="72"/>
    </row>
    <row r="64" s="2" customFormat="1" customHeight="1" spans="1:14">
      <c r="A64" s="68"/>
      <c r="B64" s="69" t="s">
        <v>119</v>
      </c>
      <c r="C64" s="68"/>
      <c r="D64" s="65"/>
      <c r="E64" s="65"/>
      <c r="F64" s="65"/>
      <c r="G64" s="65"/>
      <c r="H64" s="65"/>
      <c r="I64" s="68" t="s">
        <v>119</v>
      </c>
      <c r="J64" s="68"/>
      <c r="K64" s="68"/>
      <c r="L64" s="68"/>
      <c r="M64" s="68"/>
      <c r="N64" s="72"/>
    </row>
    <row r="65" customHeight="1" spans="2:2">
      <c r="B65" s="1"/>
    </row>
    <row r="66" customHeight="1" spans="2:2">
      <c r="B66" s="1"/>
    </row>
    <row r="67" customHeight="1" spans="2:2">
      <c r="B67" s="1"/>
    </row>
    <row r="68" customHeight="1" spans="2:2">
      <c r="B68" s="1"/>
    </row>
    <row r="69" customHeight="1" spans="2:2">
      <c r="B69" s="1"/>
    </row>
    <row r="70" customHeight="1" spans="2:2">
      <c r="B70" s="1"/>
    </row>
    <row r="71" customHeight="1" spans="2:2">
      <c r="B71" s="1"/>
    </row>
    <row r="72" customHeight="1" spans="2:2">
      <c r="B72" s="1"/>
    </row>
    <row r="73" customHeight="1" spans="2:2">
      <c r="B73" s="1"/>
    </row>
    <row r="74" customHeight="1" spans="2:2">
      <c r="B74" s="1"/>
    </row>
    <row r="75" customHeight="1" spans="2:2">
      <c r="B75" s="1"/>
    </row>
    <row r="76" customHeight="1" spans="2:2">
      <c r="B76" s="1"/>
    </row>
    <row r="77" customHeight="1" spans="2:2">
      <c r="B77" s="1"/>
    </row>
    <row r="78" customHeight="1" spans="2:2">
      <c r="B78" s="1"/>
    </row>
    <row r="79" customHeight="1" spans="2:2">
      <c r="B79" s="1"/>
    </row>
    <row r="80" customHeight="1" spans="2:2">
      <c r="B80" s="1"/>
    </row>
    <row r="81" customHeight="1" spans="2:2">
      <c r="B81" s="1"/>
    </row>
    <row r="82" customHeight="1" spans="2:2">
      <c r="B82" s="1"/>
    </row>
    <row r="83" customHeight="1" spans="2:2">
      <c r="B83" s="1"/>
    </row>
    <row r="84" customHeight="1" spans="2:2">
      <c r="B84" s="1"/>
    </row>
    <row r="85" customHeight="1" spans="2:2">
      <c r="B85" s="1"/>
    </row>
    <row r="86" customHeight="1" spans="2:2">
      <c r="B86" s="1"/>
    </row>
  </sheetData>
  <autoFilter ref="A8:N58">
    <extLst/>
  </autoFilter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52:N52"/>
    <mergeCell ref="A53:N53"/>
    <mergeCell ref="A54:N54"/>
    <mergeCell ref="A55:N55"/>
    <mergeCell ref="A56:N56"/>
    <mergeCell ref="A57:N57"/>
    <mergeCell ref="A58:N58"/>
    <mergeCell ref="A7:A8"/>
    <mergeCell ref="B7:B8"/>
    <mergeCell ref="C7:C8"/>
    <mergeCell ref="D7:D8"/>
    <mergeCell ref="E7:E8"/>
    <mergeCell ref="N7:N8"/>
  </mergeCells>
  <conditionalFormatting sqref="D1:D8 D65:D1048576">
    <cfRule type="duplicateValues" dxfId="0" priority="4"/>
  </conditionalFormatting>
  <conditionalFormatting sqref="B9:C51">
    <cfRule type="duplicateValues" dxfId="1" priority="2"/>
  </conditionalFormatting>
  <conditionalFormatting sqref="D52:D59 I60:I64">
    <cfRule type="duplicateValues" dxfId="0" priority="1"/>
  </conditionalFormatting>
  <pageMargins left="0.751388888888889" right="0.751388888888889" top="0.393055555555556" bottom="0.393055555555556" header="0.5" footer="0.5"/>
  <pageSetup paperSize="9" scale="87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2"/>
  <sheetViews>
    <sheetView workbookViewId="0">
      <selection activeCell="A4" sqref="A4:N4"/>
    </sheetView>
  </sheetViews>
  <sheetFormatPr defaultColWidth="9" defaultRowHeight="20" customHeight="1"/>
  <cols>
    <col min="1" max="1" width="4.625" style="1" customWidth="1"/>
    <col min="2" max="2" width="12.5" style="3" customWidth="1"/>
    <col min="3" max="3" width="17.375" style="1" customWidth="1"/>
    <col min="4" max="4" width="6.5" style="4" customWidth="1"/>
    <col min="5" max="5" width="4.875" style="1" customWidth="1"/>
    <col min="6" max="13" width="10.625" style="5" customWidth="1"/>
    <col min="14" max="14" width="10.625" style="6" customWidth="1"/>
    <col min="15" max="15" width="10.625" style="7" customWidth="1"/>
    <col min="16" max="16" width="10.625" style="8" customWidth="1"/>
    <col min="17" max="178" width="9" style="1"/>
    <col min="179" max="179" width="5" style="1" customWidth="1"/>
    <col min="180" max="180" width="15" style="1" customWidth="1"/>
    <col min="181" max="182" width="14.625" style="1" customWidth="1"/>
    <col min="183" max="183" width="6.25" style="1" customWidth="1"/>
    <col min="184" max="186" width="10.125" style="1" customWidth="1"/>
    <col min="187" max="187" width="10.5" style="1" customWidth="1"/>
    <col min="188" max="205" width="9" style="1"/>
    <col min="206" max="206" width="6.5" style="1" customWidth="1"/>
    <col min="207" max="207" width="12.25" style="1" customWidth="1"/>
    <col min="208" max="208" width="28.25" style="1" customWidth="1"/>
    <col min="209" max="209" width="13.75" style="1" customWidth="1"/>
    <col min="210" max="210" width="5.625" style="1" customWidth="1"/>
    <col min="211" max="212" width="9.375" style="1" customWidth="1"/>
    <col min="213" max="213" width="13.125" style="1" customWidth="1"/>
    <col min="214" max="434" width="9" style="1"/>
    <col min="435" max="435" width="5" style="1" customWidth="1"/>
    <col min="436" max="436" width="15" style="1" customWidth="1"/>
    <col min="437" max="438" width="14.625" style="1" customWidth="1"/>
    <col min="439" max="439" width="6.25" style="1" customWidth="1"/>
    <col min="440" max="442" width="10.125" style="1" customWidth="1"/>
    <col min="443" max="443" width="10.5" style="1" customWidth="1"/>
    <col min="444" max="461" width="9" style="1"/>
    <col min="462" max="462" width="6.5" style="1" customWidth="1"/>
    <col min="463" max="463" width="12.25" style="1" customWidth="1"/>
    <col min="464" max="464" width="28.25" style="1" customWidth="1"/>
    <col min="465" max="465" width="13.75" style="1" customWidth="1"/>
    <col min="466" max="466" width="5.625" style="1" customWidth="1"/>
    <col min="467" max="468" width="9.375" style="1" customWidth="1"/>
    <col min="469" max="469" width="13.125" style="1" customWidth="1"/>
    <col min="470" max="690" width="9" style="1"/>
    <col min="691" max="691" width="5" style="1" customWidth="1"/>
    <col min="692" max="692" width="15" style="1" customWidth="1"/>
    <col min="693" max="694" width="14.625" style="1" customWidth="1"/>
    <col min="695" max="695" width="6.25" style="1" customWidth="1"/>
    <col min="696" max="698" width="10.125" style="1" customWidth="1"/>
    <col min="699" max="699" width="10.5" style="1" customWidth="1"/>
    <col min="700" max="717" width="9" style="1"/>
    <col min="718" max="718" width="6.5" style="1" customWidth="1"/>
    <col min="719" max="719" width="12.25" style="1" customWidth="1"/>
    <col min="720" max="720" width="28.25" style="1" customWidth="1"/>
    <col min="721" max="721" width="13.75" style="1" customWidth="1"/>
    <col min="722" max="722" width="5.625" style="1" customWidth="1"/>
    <col min="723" max="724" width="9.375" style="1" customWidth="1"/>
    <col min="725" max="725" width="13.125" style="1" customWidth="1"/>
    <col min="726" max="946" width="9" style="1"/>
    <col min="947" max="947" width="5" style="1" customWidth="1"/>
    <col min="948" max="948" width="15" style="1" customWidth="1"/>
    <col min="949" max="950" width="14.625" style="1" customWidth="1"/>
    <col min="951" max="951" width="6.25" style="1" customWidth="1"/>
    <col min="952" max="954" width="10.125" style="1" customWidth="1"/>
    <col min="955" max="955" width="10.5" style="1" customWidth="1"/>
    <col min="956" max="973" width="9" style="1"/>
    <col min="974" max="974" width="6.5" style="1" customWidth="1"/>
    <col min="975" max="975" width="12.25" style="1" customWidth="1"/>
    <col min="976" max="976" width="28.25" style="1" customWidth="1"/>
    <col min="977" max="977" width="13.75" style="1" customWidth="1"/>
    <col min="978" max="978" width="5.625" style="1" customWidth="1"/>
    <col min="979" max="980" width="9.375" style="1" customWidth="1"/>
    <col min="981" max="981" width="13.125" style="1" customWidth="1"/>
    <col min="982" max="1202" width="9" style="1"/>
    <col min="1203" max="1203" width="5" style="1" customWidth="1"/>
    <col min="1204" max="1204" width="15" style="1" customWidth="1"/>
    <col min="1205" max="1206" width="14.625" style="1" customWidth="1"/>
    <col min="1207" max="1207" width="6.25" style="1" customWidth="1"/>
    <col min="1208" max="1210" width="10.125" style="1" customWidth="1"/>
    <col min="1211" max="1211" width="10.5" style="1" customWidth="1"/>
    <col min="1212" max="1229" width="9" style="1"/>
    <col min="1230" max="1230" width="6.5" style="1" customWidth="1"/>
    <col min="1231" max="1231" width="12.25" style="1" customWidth="1"/>
    <col min="1232" max="1232" width="28.25" style="1" customWidth="1"/>
    <col min="1233" max="1233" width="13.75" style="1" customWidth="1"/>
    <col min="1234" max="1234" width="5.625" style="1" customWidth="1"/>
    <col min="1235" max="1236" width="9.375" style="1" customWidth="1"/>
    <col min="1237" max="1237" width="13.125" style="1" customWidth="1"/>
    <col min="1238" max="1458" width="9" style="1"/>
    <col min="1459" max="1459" width="5" style="1" customWidth="1"/>
    <col min="1460" max="1460" width="15" style="1" customWidth="1"/>
    <col min="1461" max="1462" width="14.625" style="1" customWidth="1"/>
    <col min="1463" max="1463" width="6.25" style="1" customWidth="1"/>
    <col min="1464" max="1466" width="10.125" style="1" customWidth="1"/>
    <col min="1467" max="1467" width="10.5" style="1" customWidth="1"/>
    <col min="1468" max="1485" width="9" style="1"/>
    <col min="1486" max="1486" width="6.5" style="1" customWidth="1"/>
    <col min="1487" max="1487" width="12.25" style="1" customWidth="1"/>
    <col min="1488" max="1488" width="28.25" style="1" customWidth="1"/>
    <col min="1489" max="1489" width="13.75" style="1" customWidth="1"/>
    <col min="1490" max="1490" width="5.625" style="1" customWidth="1"/>
    <col min="1491" max="1492" width="9.375" style="1" customWidth="1"/>
    <col min="1493" max="1493" width="13.125" style="1" customWidth="1"/>
    <col min="1494" max="1714" width="9" style="1"/>
    <col min="1715" max="1715" width="5" style="1" customWidth="1"/>
    <col min="1716" max="1716" width="15" style="1" customWidth="1"/>
    <col min="1717" max="1718" width="14.625" style="1" customWidth="1"/>
    <col min="1719" max="1719" width="6.25" style="1" customWidth="1"/>
    <col min="1720" max="1722" width="10.125" style="1" customWidth="1"/>
    <col min="1723" max="1723" width="10.5" style="1" customWidth="1"/>
    <col min="1724" max="1741" width="9" style="1"/>
    <col min="1742" max="1742" width="6.5" style="1" customWidth="1"/>
    <col min="1743" max="1743" width="12.25" style="1" customWidth="1"/>
    <col min="1744" max="1744" width="28.25" style="1" customWidth="1"/>
    <col min="1745" max="1745" width="13.75" style="1" customWidth="1"/>
    <col min="1746" max="1746" width="5.625" style="1" customWidth="1"/>
    <col min="1747" max="1748" width="9.375" style="1" customWidth="1"/>
    <col min="1749" max="1749" width="13.125" style="1" customWidth="1"/>
    <col min="1750" max="1970" width="9" style="1"/>
    <col min="1971" max="1971" width="5" style="1" customWidth="1"/>
    <col min="1972" max="1972" width="15" style="1" customWidth="1"/>
    <col min="1973" max="1974" width="14.625" style="1" customWidth="1"/>
    <col min="1975" max="1975" width="6.25" style="1" customWidth="1"/>
    <col min="1976" max="1978" width="10.125" style="1" customWidth="1"/>
    <col min="1979" max="1979" width="10.5" style="1" customWidth="1"/>
    <col min="1980" max="1997" width="9" style="1"/>
    <col min="1998" max="1998" width="6.5" style="1" customWidth="1"/>
    <col min="1999" max="1999" width="12.25" style="1" customWidth="1"/>
    <col min="2000" max="2000" width="28.25" style="1" customWidth="1"/>
    <col min="2001" max="2001" width="13.75" style="1" customWidth="1"/>
    <col min="2002" max="2002" width="5.625" style="1" customWidth="1"/>
    <col min="2003" max="2004" width="9.375" style="1" customWidth="1"/>
    <col min="2005" max="2005" width="13.125" style="1" customWidth="1"/>
    <col min="2006" max="2226" width="9" style="1"/>
    <col min="2227" max="2227" width="5" style="1" customWidth="1"/>
    <col min="2228" max="2228" width="15" style="1" customWidth="1"/>
    <col min="2229" max="2230" width="14.625" style="1" customWidth="1"/>
    <col min="2231" max="2231" width="6.25" style="1" customWidth="1"/>
    <col min="2232" max="2234" width="10.125" style="1" customWidth="1"/>
    <col min="2235" max="2235" width="10.5" style="1" customWidth="1"/>
    <col min="2236" max="2253" width="9" style="1"/>
    <col min="2254" max="2254" width="6.5" style="1" customWidth="1"/>
    <col min="2255" max="2255" width="12.25" style="1" customWidth="1"/>
    <col min="2256" max="2256" width="28.25" style="1" customWidth="1"/>
    <col min="2257" max="2257" width="13.75" style="1" customWidth="1"/>
    <col min="2258" max="2258" width="5.625" style="1" customWidth="1"/>
    <col min="2259" max="2260" width="9.375" style="1" customWidth="1"/>
    <col min="2261" max="2261" width="13.125" style="1" customWidth="1"/>
    <col min="2262" max="2482" width="9" style="1"/>
    <col min="2483" max="2483" width="5" style="1" customWidth="1"/>
    <col min="2484" max="2484" width="15" style="1" customWidth="1"/>
    <col min="2485" max="2486" width="14.625" style="1" customWidth="1"/>
    <col min="2487" max="2487" width="6.25" style="1" customWidth="1"/>
    <col min="2488" max="2490" width="10.125" style="1" customWidth="1"/>
    <col min="2491" max="2491" width="10.5" style="1" customWidth="1"/>
    <col min="2492" max="2509" width="9" style="1"/>
    <col min="2510" max="2510" width="6.5" style="1" customWidth="1"/>
    <col min="2511" max="2511" width="12.25" style="1" customWidth="1"/>
    <col min="2512" max="2512" width="28.25" style="1" customWidth="1"/>
    <col min="2513" max="2513" width="13.75" style="1" customWidth="1"/>
    <col min="2514" max="2514" width="5.625" style="1" customWidth="1"/>
    <col min="2515" max="2516" width="9.375" style="1" customWidth="1"/>
    <col min="2517" max="2517" width="13.125" style="1" customWidth="1"/>
    <col min="2518" max="2738" width="9" style="1"/>
    <col min="2739" max="2739" width="5" style="1" customWidth="1"/>
    <col min="2740" max="2740" width="15" style="1" customWidth="1"/>
    <col min="2741" max="2742" width="14.625" style="1" customWidth="1"/>
    <col min="2743" max="2743" width="6.25" style="1" customWidth="1"/>
    <col min="2744" max="2746" width="10.125" style="1" customWidth="1"/>
    <col min="2747" max="2747" width="10.5" style="1" customWidth="1"/>
    <col min="2748" max="2765" width="9" style="1"/>
    <col min="2766" max="2766" width="6.5" style="1" customWidth="1"/>
    <col min="2767" max="2767" width="12.25" style="1" customWidth="1"/>
    <col min="2768" max="2768" width="28.25" style="1" customWidth="1"/>
    <col min="2769" max="2769" width="13.75" style="1" customWidth="1"/>
    <col min="2770" max="2770" width="5.625" style="1" customWidth="1"/>
    <col min="2771" max="2772" width="9.375" style="1" customWidth="1"/>
    <col min="2773" max="2773" width="13.125" style="1" customWidth="1"/>
    <col min="2774" max="2994" width="9" style="1"/>
    <col min="2995" max="2995" width="5" style="1" customWidth="1"/>
    <col min="2996" max="2996" width="15" style="1" customWidth="1"/>
    <col min="2997" max="2998" width="14.625" style="1" customWidth="1"/>
    <col min="2999" max="2999" width="6.25" style="1" customWidth="1"/>
    <col min="3000" max="3002" width="10.125" style="1" customWidth="1"/>
    <col min="3003" max="3003" width="10.5" style="1" customWidth="1"/>
    <col min="3004" max="3021" width="9" style="1"/>
    <col min="3022" max="3022" width="6.5" style="1" customWidth="1"/>
    <col min="3023" max="3023" width="12.25" style="1" customWidth="1"/>
    <col min="3024" max="3024" width="28.25" style="1" customWidth="1"/>
    <col min="3025" max="3025" width="13.75" style="1" customWidth="1"/>
    <col min="3026" max="3026" width="5.625" style="1" customWidth="1"/>
    <col min="3027" max="3028" width="9.375" style="1" customWidth="1"/>
    <col min="3029" max="3029" width="13.125" style="1" customWidth="1"/>
    <col min="3030" max="3250" width="9" style="1"/>
    <col min="3251" max="3251" width="5" style="1" customWidth="1"/>
    <col min="3252" max="3252" width="15" style="1" customWidth="1"/>
    <col min="3253" max="3254" width="14.625" style="1" customWidth="1"/>
    <col min="3255" max="3255" width="6.25" style="1" customWidth="1"/>
    <col min="3256" max="3258" width="10.125" style="1" customWidth="1"/>
    <col min="3259" max="3259" width="10.5" style="1" customWidth="1"/>
    <col min="3260" max="3277" width="9" style="1"/>
    <col min="3278" max="3278" width="6.5" style="1" customWidth="1"/>
    <col min="3279" max="3279" width="12.25" style="1" customWidth="1"/>
    <col min="3280" max="3280" width="28.25" style="1" customWidth="1"/>
    <col min="3281" max="3281" width="13.75" style="1" customWidth="1"/>
    <col min="3282" max="3282" width="5.625" style="1" customWidth="1"/>
    <col min="3283" max="3284" width="9.375" style="1" customWidth="1"/>
    <col min="3285" max="3285" width="13.125" style="1" customWidth="1"/>
    <col min="3286" max="3506" width="9" style="1"/>
    <col min="3507" max="3507" width="5" style="1" customWidth="1"/>
    <col min="3508" max="3508" width="15" style="1" customWidth="1"/>
    <col min="3509" max="3510" width="14.625" style="1" customWidth="1"/>
    <col min="3511" max="3511" width="6.25" style="1" customWidth="1"/>
    <col min="3512" max="3514" width="10.125" style="1" customWidth="1"/>
    <col min="3515" max="3515" width="10.5" style="1" customWidth="1"/>
    <col min="3516" max="3533" width="9" style="1"/>
    <col min="3534" max="3534" width="6.5" style="1" customWidth="1"/>
    <col min="3535" max="3535" width="12.25" style="1" customWidth="1"/>
    <col min="3536" max="3536" width="28.25" style="1" customWidth="1"/>
    <col min="3537" max="3537" width="13.75" style="1" customWidth="1"/>
    <col min="3538" max="3538" width="5.625" style="1" customWidth="1"/>
    <col min="3539" max="3540" width="9.375" style="1" customWidth="1"/>
    <col min="3541" max="3541" width="13.125" style="1" customWidth="1"/>
    <col min="3542" max="3762" width="9" style="1"/>
    <col min="3763" max="3763" width="5" style="1" customWidth="1"/>
    <col min="3764" max="3764" width="15" style="1" customWidth="1"/>
    <col min="3765" max="3766" width="14.625" style="1" customWidth="1"/>
    <col min="3767" max="3767" width="6.25" style="1" customWidth="1"/>
    <col min="3768" max="3770" width="10.125" style="1" customWidth="1"/>
    <col min="3771" max="3771" width="10.5" style="1" customWidth="1"/>
    <col min="3772" max="3789" width="9" style="1"/>
    <col min="3790" max="3790" width="6.5" style="1" customWidth="1"/>
    <col min="3791" max="3791" width="12.25" style="1" customWidth="1"/>
    <col min="3792" max="3792" width="28.25" style="1" customWidth="1"/>
    <col min="3793" max="3793" width="13.75" style="1" customWidth="1"/>
    <col min="3794" max="3794" width="5.625" style="1" customWidth="1"/>
    <col min="3795" max="3796" width="9.375" style="1" customWidth="1"/>
    <col min="3797" max="3797" width="13.125" style="1" customWidth="1"/>
    <col min="3798" max="4018" width="9" style="1"/>
    <col min="4019" max="4019" width="5" style="1" customWidth="1"/>
    <col min="4020" max="4020" width="15" style="1" customWidth="1"/>
    <col min="4021" max="4022" width="14.625" style="1" customWidth="1"/>
    <col min="4023" max="4023" width="6.25" style="1" customWidth="1"/>
    <col min="4024" max="4026" width="10.125" style="1" customWidth="1"/>
    <col min="4027" max="4027" width="10.5" style="1" customWidth="1"/>
    <col min="4028" max="4045" width="9" style="1"/>
    <col min="4046" max="4046" width="6.5" style="1" customWidth="1"/>
    <col min="4047" max="4047" width="12.25" style="1" customWidth="1"/>
    <col min="4048" max="4048" width="28.25" style="1" customWidth="1"/>
    <col min="4049" max="4049" width="13.75" style="1" customWidth="1"/>
    <col min="4050" max="4050" width="5.625" style="1" customWidth="1"/>
    <col min="4051" max="4052" width="9.375" style="1" customWidth="1"/>
    <col min="4053" max="4053" width="13.125" style="1" customWidth="1"/>
    <col min="4054" max="4274" width="9" style="1"/>
    <col min="4275" max="4275" width="5" style="1" customWidth="1"/>
    <col min="4276" max="4276" width="15" style="1" customWidth="1"/>
    <col min="4277" max="4278" width="14.625" style="1" customWidth="1"/>
    <col min="4279" max="4279" width="6.25" style="1" customWidth="1"/>
    <col min="4280" max="4282" width="10.125" style="1" customWidth="1"/>
    <col min="4283" max="4283" width="10.5" style="1" customWidth="1"/>
    <col min="4284" max="4301" width="9" style="1"/>
    <col min="4302" max="4302" width="6.5" style="1" customWidth="1"/>
    <col min="4303" max="4303" width="12.25" style="1" customWidth="1"/>
    <col min="4304" max="4304" width="28.25" style="1" customWidth="1"/>
    <col min="4305" max="4305" width="13.75" style="1" customWidth="1"/>
    <col min="4306" max="4306" width="5.625" style="1" customWidth="1"/>
    <col min="4307" max="4308" width="9.375" style="1" customWidth="1"/>
    <col min="4309" max="4309" width="13.125" style="1" customWidth="1"/>
    <col min="4310" max="4530" width="9" style="1"/>
    <col min="4531" max="4531" width="5" style="1" customWidth="1"/>
    <col min="4532" max="4532" width="15" style="1" customWidth="1"/>
    <col min="4533" max="4534" width="14.625" style="1" customWidth="1"/>
    <col min="4535" max="4535" width="6.25" style="1" customWidth="1"/>
    <col min="4536" max="4538" width="10.125" style="1" customWidth="1"/>
    <col min="4539" max="4539" width="10.5" style="1" customWidth="1"/>
    <col min="4540" max="4557" width="9" style="1"/>
    <col min="4558" max="4558" width="6.5" style="1" customWidth="1"/>
    <col min="4559" max="4559" width="12.25" style="1" customWidth="1"/>
    <col min="4560" max="4560" width="28.25" style="1" customWidth="1"/>
    <col min="4561" max="4561" width="13.75" style="1" customWidth="1"/>
    <col min="4562" max="4562" width="5.625" style="1" customWidth="1"/>
    <col min="4563" max="4564" width="9.375" style="1" customWidth="1"/>
    <col min="4565" max="4565" width="13.125" style="1" customWidth="1"/>
    <col min="4566" max="4786" width="9" style="1"/>
    <col min="4787" max="4787" width="5" style="1" customWidth="1"/>
    <col min="4788" max="4788" width="15" style="1" customWidth="1"/>
    <col min="4789" max="4790" width="14.625" style="1" customWidth="1"/>
    <col min="4791" max="4791" width="6.25" style="1" customWidth="1"/>
    <col min="4792" max="4794" width="10.125" style="1" customWidth="1"/>
    <col min="4795" max="4795" width="10.5" style="1" customWidth="1"/>
    <col min="4796" max="4813" width="9" style="1"/>
    <col min="4814" max="4814" width="6.5" style="1" customWidth="1"/>
    <col min="4815" max="4815" width="12.25" style="1" customWidth="1"/>
    <col min="4816" max="4816" width="28.25" style="1" customWidth="1"/>
    <col min="4817" max="4817" width="13.75" style="1" customWidth="1"/>
    <col min="4818" max="4818" width="5.625" style="1" customWidth="1"/>
    <col min="4819" max="4820" width="9.375" style="1" customWidth="1"/>
    <col min="4821" max="4821" width="13.125" style="1" customWidth="1"/>
    <col min="4822" max="5042" width="9" style="1"/>
    <col min="5043" max="5043" width="5" style="1" customWidth="1"/>
    <col min="5044" max="5044" width="15" style="1" customWidth="1"/>
    <col min="5045" max="5046" width="14.625" style="1" customWidth="1"/>
    <col min="5047" max="5047" width="6.25" style="1" customWidth="1"/>
    <col min="5048" max="5050" width="10.125" style="1" customWidth="1"/>
    <col min="5051" max="5051" width="10.5" style="1" customWidth="1"/>
    <col min="5052" max="5069" width="9" style="1"/>
    <col min="5070" max="5070" width="6.5" style="1" customWidth="1"/>
    <col min="5071" max="5071" width="12.25" style="1" customWidth="1"/>
    <col min="5072" max="5072" width="28.25" style="1" customWidth="1"/>
    <col min="5073" max="5073" width="13.75" style="1" customWidth="1"/>
    <col min="5074" max="5074" width="5.625" style="1" customWidth="1"/>
    <col min="5075" max="5076" width="9.375" style="1" customWidth="1"/>
    <col min="5077" max="5077" width="13.125" style="1" customWidth="1"/>
    <col min="5078" max="5298" width="9" style="1"/>
    <col min="5299" max="5299" width="5" style="1" customWidth="1"/>
    <col min="5300" max="5300" width="15" style="1" customWidth="1"/>
    <col min="5301" max="5302" width="14.625" style="1" customWidth="1"/>
    <col min="5303" max="5303" width="6.25" style="1" customWidth="1"/>
    <col min="5304" max="5306" width="10.125" style="1" customWidth="1"/>
    <col min="5307" max="5307" width="10.5" style="1" customWidth="1"/>
    <col min="5308" max="5325" width="9" style="1"/>
    <col min="5326" max="5326" width="6.5" style="1" customWidth="1"/>
    <col min="5327" max="5327" width="12.25" style="1" customWidth="1"/>
    <col min="5328" max="5328" width="28.25" style="1" customWidth="1"/>
    <col min="5329" max="5329" width="13.75" style="1" customWidth="1"/>
    <col min="5330" max="5330" width="5.625" style="1" customWidth="1"/>
    <col min="5331" max="5332" width="9.375" style="1" customWidth="1"/>
    <col min="5333" max="5333" width="13.125" style="1" customWidth="1"/>
    <col min="5334" max="5554" width="9" style="1"/>
    <col min="5555" max="5555" width="5" style="1" customWidth="1"/>
    <col min="5556" max="5556" width="15" style="1" customWidth="1"/>
    <col min="5557" max="5558" width="14.625" style="1" customWidth="1"/>
    <col min="5559" max="5559" width="6.25" style="1" customWidth="1"/>
    <col min="5560" max="5562" width="10.125" style="1" customWidth="1"/>
    <col min="5563" max="5563" width="10.5" style="1" customWidth="1"/>
    <col min="5564" max="5581" width="9" style="1"/>
    <col min="5582" max="5582" width="6.5" style="1" customWidth="1"/>
    <col min="5583" max="5583" width="12.25" style="1" customWidth="1"/>
    <col min="5584" max="5584" width="28.25" style="1" customWidth="1"/>
    <col min="5585" max="5585" width="13.75" style="1" customWidth="1"/>
    <col min="5586" max="5586" width="5.625" style="1" customWidth="1"/>
    <col min="5587" max="5588" width="9.375" style="1" customWidth="1"/>
    <col min="5589" max="5589" width="13.125" style="1" customWidth="1"/>
    <col min="5590" max="5810" width="9" style="1"/>
    <col min="5811" max="5811" width="5" style="1" customWidth="1"/>
    <col min="5812" max="5812" width="15" style="1" customWidth="1"/>
    <col min="5813" max="5814" width="14.625" style="1" customWidth="1"/>
    <col min="5815" max="5815" width="6.25" style="1" customWidth="1"/>
    <col min="5816" max="5818" width="10.125" style="1" customWidth="1"/>
    <col min="5819" max="5819" width="10.5" style="1" customWidth="1"/>
    <col min="5820" max="5837" width="9" style="1"/>
    <col min="5838" max="5838" width="6.5" style="1" customWidth="1"/>
    <col min="5839" max="5839" width="12.25" style="1" customWidth="1"/>
    <col min="5840" max="5840" width="28.25" style="1" customWidth="1"/>
    <col min="5841" max="5841" width="13.75" style="1" customWidth="1"/>
    <col min="5842" max="5842" width="5.625" style="1" customWidth="1"/>
    <col min="5843" max="5844" width="9.375" style="1" customWidth="1"/>
    <col min="5845" max="5845" width="13.125" style="1" customWidth="1"/>
    <col min="5846" max="6066" width="9" style="1"/>
    <col min="6067" max="6067" width="5" style="1" customWidth="1"/>
    <col min="6068" max="6068" width="15" style="1" customWidth="1"/>
    <col min="6069" max="6070" width="14.625" style="1" customWidth="1"/>
    <col min="6071" max="6071" width="6.25" style="1" customWidth="1"/>
    <col min="6072" max="6074" width="10.125" style="1" customWidth="1"/>
    <col min="6075" max="6075" width="10.5" style="1" customWidth="1"/>
    <col min="6076" max="6093" width="9" style="1"/>
    <col min="6094" max="6094" width="6.5" style="1" customWidth="1"/>
    <col min="6095" max="6095" width="12.25" style="1" customWidth="1"/>
    <col min="6096" max="6096" width="28.25" style="1" customWidth="1"/>
    <col min="6097" max="6097" width="13.75" style="1" customWidth="1"/>
    <col min="6098" max="6098" width="5.625" style="1" customWidth="1"/>
    <col min="6099" max="6100" width="9.375" style="1" customWidth="1"/>
    <col min="6101" max="6101" width="13.125" style="1" customWidth="1"/>
    <col min="6102" max="6322" width="9" style="1"/>
    <col min="6323" max="6323" width="5" style="1" customWidth="1"/>
    <col min="6324" max="6324" width="15" style="1" customWidth="1"/>
    <col min="6325" max="6326" width="14.625" style="1" customWidth="1"/>
    <col min="6327" max="6327" width="6.25" style="1" customWidth="1"/>
    <col min="6328" max="6330" width="10.125" style="1" customWidth="1"/>
    <col min="6331" max="6331" width="10.5" style="1" customWidth="1"/>
    <col min="6332" max="6349" width="9" style="1"/>
    <col min="6350" max="6350" width="6.5" style="1" customWidth="1"/>
    <col min="6351" max="6351" width="12.25" style="1" customWidth="1"/>
    <col min="6352" max="6352" width="28.25" style="1" customWidth="1"/>
    <col min="6353" max="6353" width="13.75" style="1" customWidth="1"/>
    <col min="6354" max="6354" width="5.625" style="1" customWidth="1"/>
    <col min="6355" max="6356" width="9.375" style="1" customWidth="1"/>
    <col min="6357" max="6357" width="13.125" style="1" customWidth="1"/>
    <col min="6358" max="6578" width="9" style="1"/>
    <col min="6579" max="6579" width="5" style="1" customWidth="1"/>
    <col min="6580" max="6580" width="15" style="1" customWidth="1"/>
    <col min="6581" max="6582" width="14.625" style="1" customWidth="1"/>
    <col min="6583" max="6583" width="6.25" style="1" customWidth="1"/>
    <col min="6584" max="6586" width="10.125" style="1" customWidth="1"/>
    <col min="6587" max="6587" width="10.5" style="1" customWidth="1"/>
    <col min="6588" max="6605" width="9" style="1"/>
    <col min="6606" max="6606" width="6.5" style="1" customWidth="1"/>
    <col min="6607" max="6607" width="12.25" style="1" customWidth="1"/>
    <col min="6608" max="6608" width="28.25" style="1" customWidth="1"/>
    <col min="6609" max="6609" width="13.75" style="1" customWidth="1"/>
    <col min="6610" max="6610" width="5.625" style="1" customWidth="1"/>
    <col min="6611" max="6612" width="9.375" style="1" customWidth="1"/>
    <col min="6613" max="6613" width="13.125" style="1" customWidth="1"/>
    <col min="6614" max="6834" width="9" style="1"/>
    <col min="6835" max="6835" width="5" style="1" customWidth="1"/>
    <col min="6836" max="6836" width="15" style="1" customWidth="1"/>
    <col min="6837" max="6838" width="14.625" style="1" customWidth="1"/>
    <col min="6839" max="6839" width="6.25" style="1" customWidth="1"/>
    <col min="6840" max="6842" width="10.125" style="1" customWidth="1"/>
    <col min="6843" max="6843" width="10.5" style="1" customWidth="1"/>
    <col min="6844" max="6861" width="9" style="1"/>
    <col min="6862" max="6862" width="6.5" style="1" customWidth="1"/>
    <col min="6863" max="6863" width="12.25" style="1" customWidth="1"/>
    <col min="6864" max="6864" width="28.25" style="1" customWidth="1"/>
    <col min="6865" max="6865" width="13.75" style="1" customWidth="1"/>
    <col min="6866" max="6866" width="5.625" style="1" customWidth="1"/>
    <col min="6867" max="6868" width="9.375" style="1" customWidth="1"/>
    <col min="6869" max="6869" width="13.125" style="1" customWidth="1"/>
    <col min="6870" max="7090" width="9" style="1"/>
    <col min="7091" max="7091" width="5" style="1" customWidth="1"/>
    <col min="7092" max="7092" width="15" style="1" customWidth="1"/>
    <col min="7093" max="7094" width="14.625" style="1" customWidth="1"/>
    <col min="7095" max="7095" width="6.25" style="1" customWidth="1"/>
    <col min="7096" max="7098" width="10.125" style="1" customWidth="1"/>
    <col min="7099" max="7099" width="10.5" style="1" customWidth="1"/>
    <col min="7100" max="7117" width="9" style="1"/>
    <col min="7118" max="7118" width="6.5" style="1" customWidth="1"/>
    <col min="7119" max="7119" width="12.25" style="1" customWidth="1"/>
    <col min="7120" max="7120" width="28.25" style="1" customWidth="1"/>
    <col min="7121" max="7121" width="13.75" style="1" customWidth="1"/>
    <col min="7122" max="7122" width="5.625" style="1" customWidth="1"/>
    <col min="7123" max="7124" width="9.375" style="1" customWidth="1"/>
    <col min="7125" max="7125" width="13.125" style="1" customWidth="1"/>
    <col min="7126" max="7346" width="9" style="1"/>
    <col min="7347" max="7347" width="5" style="1" customWidth="1"/>
    <col min="7348" max="7348" width="15" style="1" customWidth="1"/>
    <col min="7349" max="7350" width="14.625" style="1" customWidth="1"/>
    <col min="7351" max="7351" width="6.25" style="1" customWidth="1"/>
    <col min="7352" max="7354" width="10.125" style="1" customWidth="1"/>
    <col min="7355" max="7355" width="10.5" style="1" customWidth="1"/>
    <col min="7356" max="7373" width="9" style="1"/>
    <col min="7374" max="7374" width="6.5" style="1" customWidth="1"/>
    <col min="7375" max="7375" width="12.25" style="1" customWidth="1"/>
    <col min="7376" max="7376" width="28.25" style="1" customWidth="1"/>
    <col min="7377" max="7377" width="13.75" style="1" customWidth="1"/>
    <col min="7378" max="7378" width="5.625" style="1" customWidth="1"/>
    <col min="7379" max="7380" width="9.375" style="1" customWidth="1"/>
    <col min="7381" max="7381" width="13.125" style="1" customWidth="1"/>
    <col min="7382" max="7602" width="9" style="1"/>
    <col min="7603" max="7603" width="5" style="1" customWidth="1"/>
    <col min="7604" max="7604" width="15" style="1" customWidth="1"/>
    <col min="7605" max="7606" width="14.625" style="1" customWidth="1"/>
    <col min="7607" max="7607" width="6.25" style="1" customWidth="1"/>
    <col min="7608" max="7610" width="10.125" style="1" customWidth="1"/>
    <col min="7611" max="7611" width="10.5" style="1" customWidth="1"/>
    <col min="7612" max="7629" width="9" style="1"/>
    <col min="7630" max="7630" width="6.5" style="1" customWidth="1"/>
    <col min="7631" max="7631" width="12.25" style="1" customWidth="1"/>
    <col min="7632" max="7632" width="28.25" style="1" customWidth="1"/>
    <col min="7633" max="7633" width="13.75" style="1" customWidth="1"/>
    <col min="7634" max="7634" width="5.625" style="1" customWidth="1"/>
    <col min="7635" max="7636" width="9.375" style="1" customWidth="1"/>
    <col min="7637" max="7637" width="13.125" style="1" customWidth="1"/>
    <col min="7638" max="7858" width="9" style="1"/>
    <col min="7859" max="7859" width="5" style="1" customWidth="1"/>
    <col min="7860" max="7860" width="15" style="1" customWidth="1"/>
    <col min="7861" max="7862" width="14.625" style="1" customWidth="1"/>
    <col min="7863" max="7863" width="6.25" style="1" customWidth="1"/>
    <col min="7864" max="7866" width="10.125" style="1" customWidth="1"/>
    <col min="7867" max="7867" width="10.5" style="1" customWidth="1"/>
    <col min="7868" max="7885" width="9" style="1"/>
    <col min="7886" max="7886" width="6.5" style="1" customWidth="1"/>
    <col min="7887" max="7887" width="12.25" style="1" customWidth="1"/>
    <col min="7888" max="7888" width="28.25" style="1" customWidth="1"/>
    <col min="7889" max="7889" width="13.75" style="1" customWidth="1"/>
    <col min="7890" max="7890" width="5.625" style="1" customWidth="1"/>
    <col min="7891" max="7892" width="9.375" style="1" customWidth="1"/>
    <col min="7893" max="7893" width="13.125" style="1" customWidth="1"/>
    <col min="7894" max="8114" width="9" style="1"/>
    <col min="8115" max="8115" width="5" style="1" customWidth="1"/>
    <col min="8116" max="8116" width="15" style="1" customWidth="1"/>
    <col min="8117" max="8118" width="14.625" style="1" customWidth="1"/>
    <col min="8119" max="8119" width="6.25" style="1" customWidth="1"/>
    <col min="8120" max="8122" width="10.125" style="1" customWidth="1"/>
    <col min="8123" max="8123" width="10.5" style="1" customWidth="1"/>
    <col min="8124" max="8141" width="9" style="1"/>
    <col min="8142" max="8142" width="6.5" style="1" customWidth="1"/>
    <col min="8143" max="8143" width="12.25" style="1" customWidth="1"/>
    <col min="8144" max="8144" width="28.25" style="1" customWidth="1"/>
    <col min="8145" max="8145" width="13.75" style="1" customWidth="1"/>
    <col min="8146" max="8146" width="5.625" style="1" customWidth="1"/>
    <col min="8147" max="8148" width="9.375" style="1" customWidth="1"/>
    <col min="8149" max="8149" width="13.125" style="1" customWidth="1"/>
    <col min="8150" max="8370" width="9" style="1"/>
    <col min="8371" max="8371" width="5" style="1" customWidth="1"/>
    <col min="8372" max="8372" width="15" style="1" customWidth="1"/>
    <col min="8373" max="8374" width="14.625" style="1" customWidth="1"/>
    <col min="8375" max="8375" width="6.25" style="1" customWidth="1"/>
    <col min="8376" max="8378" width="10.125" style="1" customWidth="1"/>
    <col min="8379" max="8379" width="10.5" style="1" customWidth="1"/>
    <col min="8380" max="8397" width="9" style="1"/>
    <col min="8398" max="8398" width="6.5" style="1" customWidth="1"/>
    <col min="8399" max="8399" width="12.25" style="1" customWidth="1"/>
    <col min="8400" max="8400" width="28.25" style="1" customWidth="1"/>
    <col min="8401" max="8401" width="13.75" style="1" customWidth="1"/>
    <col min="8402" max="8402" width="5.625" style="1" customWidth="1"/>
    <col min="8403" max="8404" width="9.375" style="1" customWidth="1"/>
    <col min="8405" max="8405" width="13.125" style="1" customWidth="1"/>
    <col min="8406" max="8626" width="9" style="1"/>
    <col min="8627" max="8627" width="5" style="1" customWidth="1"/>
    <col min="8628" max="8628" width="15" style="1" customWidth="1"/>
    <col min="8629" max="8630" width="14.625" style="1" customWidth="1"/>
    <col min="8631" max="8631" width="6.25" style="1" customWidth="1"/>
    <col min="8632" max="8634" width="10.125" style="1" customWidth="1"/>
    <col min="8635" max="8635" width="10.5" style="1" customWidth="1"/>
    <col min="8636" max="8653" width="9" style="1"/>
    <col min="8654" max="8654" width="6.5" style="1" customWidth="1"/>
    <col min="8655" max="8655" width="12.25" style="1" customWidth="1"/>
    <col min="8656" max="8656" width="28.25" style="1" customWidth="1"/>
    <col min="8657" max="8657" width="13.75" style="1" customWidth="1"/>
    <col min="8658" max="8658" width="5.625" style="1" customWidth="1"/>
    <col min="8659" max="8660" width="9.375" style="1" customWidth="1"/>
    <col min="8661" max="8661" width="13.125" style="1" customWidth="1"/>
    <col min="8662" max="8882" width="9" style="1"/>
    <col min="8883" max="8883" width="5" style="1" customWidth="1"/>
    <col min="8884" max="8884" width="15" style="1" customWidth="1"/>
    <col min="8885" max="8886" width="14.625" style="1" customWidth="1"/>
    <col min="8887" max="8887" width="6.25" style="1" customWidth="1"/>
    <col min="8888" max="8890" width="10.125" style="1" customWidth="1"/>
    <col min="8891" max="8891" width="10.5" style="1" customWidth="1"/>
    <col min="8892" max="8909" width="9" style="1"/>
    <col min="8910" max="8910" width="6.5" style="1" customWidth="1"/>
    <col min="8911" max="8911" width="12.25" style="1" customWidth="1"/>
    <col min="8912" max="8912" width="28.25" style="1" customWidth="1"/>
    <col min="8913" max="8913" width="13.75" style="1" customWidth="1"/>
    <col min="8914" max="8914" width="5.625" style="1" customWidth="1"/>
    <col min="8915" max="8916" width="9.375" style="1" customWidth="1"/>
    <col min="8917" max="8917" width="13.125" style="1" customWidth="1"/>
    <col min="8918" max="9138" width="9" style="1"/>
    <col min="9139" max="9139" width="5" style="1" customWidth="1"/>
    <col min="9140" max="9140" width="15" style="1" customWidth="1"/>
    <col min="9141" max="9142" width="14.625" style="1" customWidth="1"/>
    <col min="9143" max="9143" width="6.25" style="1" customWidth="1"/>
    <col min="9144" max="9146" width="10.125" style="1" customWidth="1"/>
    <col min="9147" max="9147" width="10.5" style="1" customWidth="1"/>
    <col min="9148" max="9165" width="9" style="1"/>
    <col min="9166" max="9166" width="6.5" style="1" customWidth="1"/>
    <col min="9167" max="9167" width="12.25" style="1" customWidth="1"/>
    <col min="9168" max="9168" width="28.25" style="1" customWidth="1"/>
    <col min="9169" max="9169" width="13.75" style="1" customWidth="1"/>
    <col min="9170" max="9170" width="5.625" style="1" customWidth="1"/>
    <col min="9171" max="9172" width="9.375" style="1" customWidth="1"/>
    <col min="9173" max="9173" width="13.125" style="1" customWidth="1"/>
    <col min="9174" max="9394" width="9" style="1"/>
    <col min="9395" max="9395" width="5" style="1" customWidth="1"/>
    <col min="9396" max="9396" width="15" style="1" customWidth="1"/>
    <col min="9397" max="9398" width="14.625" style="1" customWidth="1"/>
    <col min="9399" max="9399" width="6.25" style="1" customWidth="1"/>
    <col min="9400" max="9402" width="10.125" style="1" customWidth="1"/>
    <col min="9403" max="9403" width="10.5" style="1" customWidth="1"/>
    <col min="9404" max="9421" width="9" style="1"/>
    <col min="9422" max="9422" width="6.5" style="1" customWidth="1"/>
    <col min="9423" max="9423" width="12.25" style="1" customWidth="1"/>
    <col min="9424" max="9424" width="28.25" style="1" customWidth="1"/>
    <col min="9425" max="9425" width="13.75" style="1" customWidth="1"/>
    <col min="9426" max="9426" width="5.625" style="1" customWidth="1"/>
    <col min="9427" max="9428" width="9.375" style="1" customWidth="1"/>
    <col min="9429" max="9429" width="13.125" style="1" customWidth="1"/>
    <col min="9430" max="9650" width="9" style="1"/>
    <col min="9651" max="9651" width="5" style="1" customWidth="1"/>
    <col min="9652" max="9652" width="15" style="1" customWidth="1"/>
    <col min="9653" max="9654" width="14.625" style="1" customWidth="1"/>
    <col min="9655" max="9655" width="6.25" style="1" customWidth="1"/>
    <col min="9656" max="9658" width="10.125" style="1" customWidth="1"/>
    <col min="9659" max="9659" width="10.5" style="1" customWidth="1"/>
    <col min="9660" max="9677" width="9" style="1"/>
    <col min="9678" max="9678" width="6.5" style="1" customWidth="1"/>
    <col min="9679" max="9679" width="12.25" style="1" customWidth="1"/>
    <col min="9680" max="9680" width="28.25" style="1" customWidth="1"/>
    <col min="9681" max="9681" width="13.75" style="1" customWidth="1"/>
    <col min="9682" max="9682" width="5.625" style="1" customWidth="1"/>
    <col min="9683" max="9684" width="9.375" style="1" customWidth="1"/>
    <col min="9685" max="9685" width="13.125" style="1" customWidth="1"/>
    <col min="9686" max="9906" width="9" style="1"/>
    <col min="9907" max="9907" width="5" style="1" customWidth="1"/>
    <col min="9908" max="9908" width="15" style="1" customWidth="1"/>
    <col min="9909" max="9910" width="14.625" style="1" customWidth="1"/>
    <col min="9911" max="9911" width="6.25" style="1" customWidth="1"/>
    <col min="9912" max="9914" width="10.125" style="1" customWidth="1"/>
    <col min="9915" max="9915" width="10.5" style="1" customWidth="1"/>
    <col min="9916" max="9933" width="9" style="1"/>
    <col min="9934" max="9934" width="6.5" style="1" customWidth="1"/>
    <col min="9935" max="9935" width="12.25" style="1" customWidth="1"/>
    <col min="9936" max="9936" width="28.25" style="1" customWidth="1"/>
    <col min="9937" max="9937" width="13.75" style="1" customWidth="1"/>
    <col min="9938" max="9938" width="5.625" style="1" customWidth="1"/>
    <col min="9939" max="9940" width="9.375" style="1" customWidth="1"/>
    <col min="9941" max="9941" width="13.125" style="1" customWidth="1"/>
    <col min="9942" max="10162" width="9" style="1"/>
    <col min="10163" max="10163" width="5" style="1" customWidth="1"/>
    <col min="10164" max="10164" width="15" style="1" customWidth="1"/>
    <col min="10165" max="10166" width="14.625" style="1" customWidth="1"/>
    <col min="10167" max="10167" width="6.25" style="1" customWidth="1"/>
    <col min="10168" max="10170" width="10.125" style="1" customWidth="1"/>
    <col min="10171" max="10171" width="10.5" style="1" customWidth="1"/>
    <col min="10172" max="10189" width="9" style="1"/>
    <col min="10190" max="10190" width="6.5" style="1" customWidth="1"/>
    <col min="10191" max="10191" width="12.25" style="1" customWidth="1"/>
    <col min="10192" max="10192" width="28.25" style="1" customWidth="1"/>
    <col min="10193" max="10193" width="13.75" style="1" customWidth="1"/>
    <col min="10194" max="10194" width="5.625" style="1" customWidth="1"/>
    <col min="10195" max="10196" width="9.375" style="1" customWidth="1"/>
    <col min="10197" max="10197" width="13.125" style="1" customWidth="1"/>
    <col min="10198" max="10418" width="9" style="1"/>
    <col min="10419" max="10419" width="5" style="1" customWidth="1"/>
    <col min="10420" max="10420" width="15" style="1" customWidth="1"/>
    <col min="10421" max="10422" width="14.625" style="1" customWidth="1"/>
    <col min="10423" max="10423" width="6.25" style="1" customWidth="1"/>
    <col min="10424" max="10426" width="10.125" style="1" customWidth="1"/>
    <col min="10427" max="10427" width="10.5" style="1" customWidth="1"/>
    <col min="10428" max="10445" width="9" style="1"/>
    <col min="10446" max="10446" width="6.5" style="1" customWidth="1"/>
    <col min="10447" max="10447" width="12.25" style="1" customWidth="1"/>
    <col min="10448" max="10448" width="28.25" style="1" customWidth="1"/>
    <col min="10449" max="10449" width="13.75" style="1" customWidth="1"/>
    <col min="10450" max="10450" width="5.625" style="1" customWidth="1"/>
    <col min="10451" max="10452" width="9.375" style="1" customWidth="1"/>
    <col min="10453" max="10453" width="13.125" style="1" customWidth="1"/>
    <col min="10454" max="10674" width="9" style="1"/>
    <col min="10675" max="10675" width="5" style="1" customWidth="1"/>
    <col min="10676" max="10676" width="15" style="1" customWidth="1"/>
    <col min="10677" max="10678" width="14.625" style="1" customWidth="1"/>
    <col min="10679" max="10679" width="6.25" style="1" customWidth="1"/>
    <col min="10680" max="10682" width="10.125" style="1" customWidth="1"/>
    <col min="10683" max="10683" width="10.5" style="1" customWidth="1"/>
    <col min="10684" max="10701" width="9" style="1"/>
    <col min="10702" max="10702" width="6.5" style="1" customWidth="1"/>
    <col min="10703" max="10703" width="12.25" style="1" customWidth="1"/>
    <col min="10704" max="10704" width="28.25" style="1" customWidth="1"/>
    <col min="10705" max="10705" width="13.75" style="1" customWidth="1"/>
    <col min="10706" max="10706" width="5.625" style="1" customWidth="1"/>
    <col min="10707" max="10708" width="9.375" style="1" customWidth="1"/>
    <col min="10709" max="10709" width="13.125" style="1" customWidth="1"/>
    <col min="10710" max="10930" width="9" style="1"/>
    <col min="10931" max="10931" width="5" style="1" customWidth="1"/>
    <col min="10932" max="10932" width="15" style="1" customWidth="1"/>
    <col min="10933" max="10934" width="14.625" style="1" customWidth="1"/>
    <col min="10935" max="10935" width="6.25" style="1" customWidth="1"/>
    <col min="10936" max="10938" width="10.125" style="1" customWidth="1"/>
    <col min="10939" max="10939" width="10.5" style="1" customWidth="1"/>
    <col min="10940" max="10957" width="9" style="1"/>
    <col min="10958" max="10958" width="6.5" style="1" customWidth="1"/>
    <col min="10959" max="10959" width="12.25" style="1" customWidth="1"/>
    <col min="10960" max="10960" width="28.25" style="1" customWidth="1"/>
    <col min="10961" max="10961" width="13.75" style="1" customWidth="1"/>
    <col min="10962" max="10962" width="5.625" style="1" customWidth="1"/>
    <col min="10963" max="10964" width="9.375" style="1" customWidth="1"/>
    <col min="10965" max="10965" width="13.125" style="1" customWidth="1"/>
    <col min="10966" max="11186" width="9" style="1"/>
    <col min="11187" max="11187" width="5" style="1" customWidth="1"/>
    <col min="11188" max="11188" width="15" style="1" customWidth="1"/>
    <col min="11189" max="11190" width="14.625" style="1" customWidth="1"/>
    <col min="11191" max="11191" width="6.25" style="1" customWidth="1"/>
    <col min="11192" max="11194" width="10.125" style="1" customWidth="1"/>
    <col min="11195" max="11195" width="10.5" style="1" customWidth="1"/>
    <col min="11196" max="11213" width="9" style="1"/>
    <col min="11214" max="11214" width="6.5" style="1" customWidth="1"/>
    <col min="11215" max="11215" width="12.25" style="1" customWidth="1"/>
    <col min="11216" max="11216" width="28.25" style="1" customWidth="1"/>
    <col min="11217" max="11217" width="13.75" style="1" customWidth="1"/>
    <col min="11218" max="11218" width="5.625" style="1" customWidth="1"/>
    <col min="11219" max="11220" width="9.375" style="1" customWidth="1"/>
    <col min="11221" max="11221" width="13.125" style="1" customWidth="1"/>
    <col min="11222" max="11442" width="9" style="1"/>
    <col min="11443" max="11443" width="5" style="1" customWidth="1"/>
    <col min="11444" max="11444" width="15" style="1" customWidth="1"/>
    <col min="11445" max="11446" width="14.625" style="1" customWidth="1"/>
    <col min="11447" max="11447" width="6.25" style="1" customWidth="1"/>
    <col min="11448" max="11450" width="10.125" style="1" customWidth="1"/>
    <col min="11451" max="11451" width="10.5" style="1" customWidth="1"/>
    <col min="11452" max="11469" width="9" style="1"/>
    <col min="11470" max="11470" width="6.5" style="1" customWidth="1"/>
    <col min="11471" max="11471" width="12.25" style="1" customWidth="1"/>
    <col min="11472" max="11472" width="28.25" style="1" customWidth="1"/>
    <col min="11473" max="11473" width="13.75" style="1" customWidth="1"/>
    <col min="11474" max="11474" width="5.625" style="1" customWidth="1"/>
    <col min="11475" max="11476" width="9.375" style="1" customWidth="1"/>
    <col min="11477" max="11477" width="13.125" style="1" customWidth="1"/>
    <col min="11478" max="11698" width="9" style="1"/>
    <col min="11699" max="11699" width="5" style="1" customWidth="1"/>
    <col min="11700" max="11700" width="15" style="1" customWidth="1"/>
    <col min="11701" max="11702" width="14.625" style="1" customWidth="1"/>
    <col min="11703" max="11703" width="6.25" style="1" customWidth="1"/>
    <col min="11704" max="11706" width="10.125" style="1" customWidth="1"/>
    <col min="11707" max="11707" width="10.5" style="1" customWidth="1"/>
    <col min="11708" max="11725" width="9" style="1"/>
    <col min="11726" max="11726" width="6.5" style="1" customWidth="1"/>
    <col min="11727" max="11727" width="12.25" style="1" customWidth="1"/>
    <col min="11728" max="11728" width="28.25" style="1" customWidth="1"/>
    <col min="11729" max="11729" width="13.75" style="1" customWidth="1"/>
    <col min="11730" max="11730" width="5.625" style="1" customWidth="1"/>
    <col min="11731" max="11732" width="9.375" style="1" customWidth="1"/>
    <col min="11733" max="11733" width="13.125" style="1" customWidth="1"/>
    <col min="11734" max="11954" width="9" style="1"/>
    <col min="11955" max="11955" width="5" style="1" customWidth="1"/>
    <col min="11956" max="11956" width="15" style="1" customWidth="1"/>
    <col min="11957" max="11958" width="14.625" style="1" customWidth="1"/>
    <col min="11959" max="11959" width="6.25" style="1" customWidth="1"/>
    <col min="11960" max="11962" width="10.125" style="1" customWidth="1"/>
    <col min="11963" max="11963" width="10.5" style="1" customWidth="1"/>
    <col min="11964" max="11981" width="9" style="1"/>
    <col min="11982" max="11982" width="6.5" style="1" customWidth="1"/>
    <col min="11983" max="11983" width="12.25" style="1" customWidth="1"/>
    <col min="11984" max="11984" width="28.25" style="1" customWidth="1"/>
    <col min="11985" max="11985" width="13.75" style="1" customWidth="1"/>
    <col min="11986" max="11986" width="5.625" style="1" customWidth="1"/>
    <col min="11987" max="11988" width="9.375" style="1" customWidth="1"/>
    <col min="11989" max="11989" width="13.125" style="1" customWidth="1"/>
    <col min="11990" max="12210" width="9" style="1"/>
    <col min="12211" max="12211" width="5" style="1" customWidth="1"/>
    <col min="12212" max="12212" width="15" style="1" customWidth="1"/>
    <col min="12213" max="12214" width="14.625" style="1" customWidth="1"/>
    <col min="12215" max="12215" width="6.25" style="1" customWidth="1"/>
    <col min="12216" max="12218" width="10.125" style="1" customWidth="1"/>
    <col min="12219" max="12219" width="10.5" style="1" customWidth="1"/>
    <col min="12220" max="12237" width="9" style="1"/>
    <col min="12238" max="12238" width="6.5" style="1" customWidth="1"/>
    <col min="12239" max="12239" width="12.25" style="1" customWidth="1"/>
    <col min="12240" max="12240" width="28.25" style="1" customWidth="1"/>
    <col min="12241" max="12241" width="13.75" style="1" customWidth="1"/>
    <col min="12242" max="12242" width="5.625" style="1" customWidth="1"/>
    <col min="12243" max="12244" width="9.375" style="1" customWidth="1"/>
    <col min="12245" max="12245" width="13.125" style="1" customWidth="1"/>
    <col min="12246" max="12466" width="9" style="1"/>
    <col min="12467" max="12467" width="5" style="1" customWidth="1"/>
    <col min="12468" max="12468" width="15" style="1" customWidth="1"/>
    <col min="12469" max="12470" width="14.625" style="1" customWidth="1"/>
    <col min="12471" max="12471" width="6.25" style="1" customWidth="1"/>
    <col min="12472" max="12474" width="10.125" style="1" customWidth="1"/>
    <col min="12475" max="12475" width="10.5" style="1" customWidth="1"/>
    <col min="12476" max="12493" width="9" style="1"/>
    <col min="12494" max="12494" width="6.5" style="1" customWidth="1"/>
    <col min="12495" max="12495" width="12.25" style="1" customWidth="1"/>
    <col min="12496" max="12496" width="28.25" style="1" customWidth="1"/>
    <col min="12497" max="12497" width="13.75" style="1" customWidth="1"/>
    <col min="12498" max="12498" width="5.625" style="1" customWidth="1"/>
    <col min="12499" max="12500" width="9.375" style="1" customWidth="1"/>
    <col min="12501" max="12501" width="13.125" style="1" customWidth="1"/>
    <col min="12502" max="12722" width="9" style="1"/>
    <col min="12723" max="12723" width="5" style="1" customWidth="1"/>
    <col min="12724" max="12724" width="15" style="1" customWidth="1"/>
    <col min="12725" max="12726" width="14.625" style="1" customWidth="1"/>
    <col min="12727" max="12727" width="6.25" style="1" customWidth="1"/>
    <col min="12728" max="12730" width="10.125" style="1" customWidth="1"/>
    <col min="12731" max="12731" width="10.5" style="1" customWidth="1"/>
    <col min="12732" max="12749" width="9" style="1"/>
    <col min="12750" max="12750" width="6.5" style="1" customWidth="1"/>
    <col min="12751" max="12751" width="12.25" style="1" customWidth="1"/>
    <col min="12752" max="12752" width="28.25" style="1" customWidth="1"/>
    <col min="12753" max="12753" width="13.75" style="1" customWidth="1"/>
    <col min="12754" max="12754" width="5.625" style="1" customWidth="1"/>
    <col min="12755" max="12756" width="9.375" style="1" customWidth="1"/>
    <col min="12757" max="12757" width="13.125" style="1" customWidth="1"/>
    <col min="12758" max="12978" width="9" style="1"/>
    <col min="12979" max="12979" width="5" style="1" customWidth="1"/>
    <col min="12980" max="12980" width="15" style="1" customWidth="1"/>
    <col min="12981" max="12982" width="14.625" style="1" customWidth="1"/>
    <col min="12983" max="12983" width="6.25" style="1" customWidth="1"/>
    <col min="12984" max="12986" width="10.125" style="1" customWidth="1"/>
    <col min="12987" max="12987" width="10.5" style="1" customWidth="1"/>
    <col min="12988" max="13005" width="9" style="1"/>
    <col min="13006" max="13006" width="6.5" style="1" customWidth="1"/>
    <col min="13007" max="13007" width="12.25" style="1" customWidth="1"/>
    <col min="13008" max="13008" width="28.25" style="1" customWidth="1"/>
    <col min="13009" max="13009" width="13.75" style="1" customWidth="1"/>
    <col min="13010" max="13010" width="5.625" style="1" customWidth="1"/>
    <col min="13011" max="13012" width="9.375" style="1" customWidth="1"/>
    <col min="13013" max="13013" width="13.125" style="1" customWidth="1"/>
    <col min="13014" max="13234" width="9" style="1"/>
    <col min="13235" max="13235" width="5" style="1" customWidth="1"/>
    <col min="13236" max="13236" width="15" style="1" customWidth="1"/>
    <col min="13237" max="13238" width="14.625" style="1" customWidth="1"/>
    <col min="13239" max="13239" width="6.25" style="1" customWidth="1"/>
    <col min="13240" max="13242" width="10.125" style="1" customWidth="1"/>
    <col min="13243" max="13243" width="10.5" style="1" customWidth="1"/>
    <col min="13244" max="13261" width="9" style="1"/>
    <col min="13262" max="13262" width="6.5" style="1" customWidth="1"/>
    <col min="13263" max="13263" width="12.25" style="1" customWidth="1"/>
    <col min="13264" max="13264" width="28.25" style="1" customWidth="1"/>
    <col min="13265" max="13265" width="13.75" style="1" customWidth="1"/>
    <col min="13266" max="13266" width="5.625" style="1" customWidth="1"/>
    <col min="13267" max="13268" width="9.375" style="1" customWidth="1"/>
    <col min="13269" max="13269" width="13.125" style="1" customWidth="1"/>
    <col min="13270" max="13490" width="9" style="1"/>
    <col min="13491" max="13491" width="5" style="1" customWidth="1"/>
    <col min="13492" max="13492" width="15" style="1" customWidth="1"/>
    <col min="13493" max="13494" width="14.625" style="1" customWidth="1"/>
    <col min="13495" max="13495" width="6.25" style="1" customWidth="1"/>
    <col min="13496" max="13498" width="10.125" style="1" customWidth="1"/>
    <col min="13499" max="13499" width="10.5" style="1" customWidth="1"/>
    <col min="13500" max="13517" width="9" style="1"/>
    <col min="13518" max="13518" width="6.5" style="1" customWidth="1"/>
    <col min="13519" max="13519" width="12.25" style="1" customWidth="1"/>
    <col min="13520" max="13520" width="28.25" style="1" customWidth="1"/>
    <col min="13521" max="13521" width="13.75" style="1" customWidth="1"/>
    <col min="13522" max="13522" width="5.625" style="1" customWidth="1"/>
    <col min="13523" max="13524" width="9.375" style="1" customWidth="1"/>
    <col min="13525" max="13525" width="13.125" style="1" customWidth="1"/>
    <col min="13526" max="13746" width="9" style="1"/>
    <col min="13747" max="13747" width="5" style="1" customWidth="1"/>
    <col min="13748" max="13748" width="15" style="1" customWidth="1"/>
    <col min="13749" max="13750" width="14.625" style="1" customWidth="1"/>
    <col min="13751" max="13751" width="6.25" style="1" customWidth="1"/>
    <col min="13752" max="13754" width="10.125" style="1" customWidth="1"/>
    <col min="13755" max="13755" width="10.5" style="1" customWidth="1"/>
    <col min="13756" max="13773" width="9" style="1"/>
    <col min="13774" max="13774" width="6.5" style="1" customWidth="1"/>
    <col min="13775" max="13775" width="12.25" style="1" customWidth="1"/>
    <col min="13776" max="13776" width="28.25" style="1" customWidth="1"/>
    <col min="13777" max="13777" width="13.75" style="1" customWidth="1"/>
    <col min="13778" max="13778" width="5.625" style="1" customWidth="1"/>
    <col min="13779" max="13780" width="9.375" style="1" customWidth="1"/>
    <col min="13781" max="13781" width="13.125" style="1" customWidth="1"/>
    <col min="13782" max="14002" width="9" style="1"/>
    <col min="14003" max="14003" width="5" style="1" customWidth="1"/>
    <col min="14004" max="14004" width="15" style="1" customWidth="1"/>
    <col min="14005" max="14006" width="14.625" style="1" customWidth="1"/>
    <col min="14007" max="14007" width="6.25" style="1" customWidth="1"/>
    <col min="14008" max="14010" width="10.125" style="1" customWidth="1"/>
    <col min="14011" max="14011" width="10.5" style="1" customWidth="1"/>
    <col min="14012" max="14029" width="9" style="1"/>
    <col min="14030" max="14030" width="6.5" style="1" customWidth="1"/>
    <col min="14031" max="14031" width="12.25" style="1" customWidth="1"/>
    <col min="14032" max="14032" width="28.25" style="1" customWidth="1"/>
    <col min="14033" max="14033" width="13.75" style="1" customWidth="1"/>
    <col min="14034" max="14034" width="5.625" style="1" customWidth="1"/>
    <col min="14035" max="14036" width="9.375" style="1" customWidth="1"/>
    <col min="14037" max="14037" width="13.125" style="1" customWidth="1"/>
    <col min="14038" max="14258" width="9" style="1"/>
    <col min="14259" max="14259" width="5" style="1" customWidth="1"/>
    <col min="14260" max="14260" width="15" style="1" customWidth="1"/>
    <col min="14261" max="14262" width="14.625" style="1" customWidth="1"/>
    <col min="14263" max="14263" width="6.25" style="1" customWidth="1"/>
    <col min="14264" max="14266" width="10.125" style="1" customWidth="1"/>
    <col min="14267" max="14267" width="10.5" style="1" customWidth="1"/>
    <col min="14268" max="14285" width="9" style="1"/>
    <col min="14286" max="14286" width="6.5" style="1" customWidth="1"/>
    <col min="14287" max="14287" width="12.25" style="1" customWidth="1"/>
    <col min="14288" max="14288" width="28.25" style="1" customWidth="1"/>
    <col min="14289" max="14289" width="13.75" style="1" customWidth="1"/>
    <col min="14290" max="14290" width="5.625" style="1" customWidth="1"/>
    <col min="14291" max="14292" width="9.375" style="1" customWidth="1"/>
    <col min="14293" max="14293" width="13.125" style="1" customWidth="1"/>
    <col min="14294" max="14514" width="9" style="1"/>
    <col min="14515" max="14515" width="5" style="1" customWidth="1"/>
    <col min="14516" max="14516" width="15" style="1" customWidth="1"/>
    <col min="14517" max="14518" width="14.625" style="1" customWidth="1"/>
    <col min="14519" max="14519" width="6.25" style="1" customWidth="1"/>
    <col min="14520" max="14522" width="10.125" style="1" customWidth="1"/>
    <col min="14523" max="14523" width="10.5" style="1" customWidth="1"/>
    <col min="14524" max="14541" width="9" style="1"/>
    <col min="14542" max="14542" width="6.5" style="1" customWidth="1"/>
    <col min="14543" max="14543" width="12.25" style="1" customWidth="1"/>
    <col min="14544" max="14544" width="28.25" style="1" customWidth="1"/>
    <col min="14545" max="14545" width="13.75" style="1" customWidth="1"/>
    <col min="14546" max="14546" width="5.625" style="1" customWidth="1"/>
    <col min="14547" max="14548" width="9.375" style="1" customWidth="1"/>
    <col min="14549" max="14549" width="13.125" style="1" customWidth="1"/>
    <col min="14550" max="14770" width="9" style="1"/>
    <col min="14771" max="14771" width="5" style="1" customWidth="1"/>
    <col min="14772" max="14772" width="15" style="1" customWidth="1"/>
    <col min="14773" max="14774" width="14.625" style="1" customWidth="1"/>
    <col min="14775" max="14775" width="6.25" style="1" customWidth="1"/>
    <col min="14776" max="14778" width="10.125" style="1" customWidth="1"/>
    <col min="14779" max="14779" width="10.5" style="1" customWidth="1"/>
    <col min="14780" max="14797" width="9" style="1"/>
    <col min="14798" max="14798" width="6.5" style="1" customWidth="1"/>
    <col min="14799" max="14799" width="12.25" style="1" customWidth="1"/>
    <col min="14800" max="14800" width="28.25" style="1" customWidth="1"/>
    <col min="14801" max="14801" width="13.75" style="1" customWidth="1"/>
    <col min="14802" max="14802" width="5.625" style="1" customWidth="1"/>
    <col min="14803" max="14804" width="9.375" style="1" customWidth="1"/>
    <col min="14805" max="14805" width="13.125" style="1" customWidth="1"/>
    <col min="14806" max="15026" width="9" style="1"/>
    <col min="15027" max="15027" width="5" style="1" customWidth="1"/>
    <col min="15028" max="15028" width="15" style="1" customWidth="1"/>
    <col min="15029" max="15030" width="14.625" style="1" customWidth="1"/>
    <col min="15031" max="15031" width="6.25" style="1" customWidth="1"/>
    <col min="15032" max="15034" width="10.125" style="1" customWidth="1"/>
    <col min="15035" max="15035" width="10.5" style="1" customWidth="1"/>
    <col min="15036" max="15053" width="9" style="1"/>
    <col min="15054" max="15054" width="6.5" style="1" customWidth="1"/>
    <col min="15055" max="15055" width="12.25" style="1" customWidth="1"/>
    <col min="15056" max="15056" width="28.25" style="1" customWidth="1"/>
    <col min="15057" max="15057" width="13.75" style="1" customWidth="1"/>
    <col min="15058" max="15058" width="5.625" style="1" customWidth="1"/>
    <col min="15059" max="15060" width="9.375" style="1" customWidth="1"/>
    <col min="15061" max="15061" width="13.125" style="1" customWidth="1"/>
    <col min="15062" max="15282" width="9" style="1"/>
    <col min="15283" max="15283" width="5" style="1" customWidth="1"/>
    <col min="15284" max="15284" width="15" style="1" customWidth="1"/>
    <col min="15285" max="15286" width="14.625" style="1" customWidth="1"/>
    <col min="15287" max="15287" width="6.25" style="1" customWidth="1"/>
    <col min="15288" max="15290" width="10.125" style="1" customWidth="1"/>
    <col min="15291" max="15291" width="10.5" style="1" customWidth="1"/>
    <col min="15292" max="15309" width="9" style="1"/>
    <col min="15310" max="15310" width="6.5" style="1" customWidth="1"/>
    <col min="15311" max="15311" width="12.25" style="1" customWidth="1"/>
    <col min="15312" max="15312" width="28.25" style="1" customWidth="1"/>
    <col min="15313" max="15313" width="13.75" style="1" customWidth="1"/>
    <col min="15314" max="15314" width="5.625" style="1" customWidth="1"/>
    <col min="15315" max="15316" width="9.375" style="1" customWidth="1"/>
    <col min="15317" max="15317" width="13.125" style="1" customWidth="1"/>
    <col min="15318" max="15538" width="9" style="1"/>
    <col min="15539" max="15539" width="5" style="1" customWidth="1"/>
    <col min="15540" max="15540" width="15" style="1" customWidth="1"/>
    <col min="15541" max="15542" width="14.625" style="1" customWidth="1"/>
    <col min="15543" max="15543" width="6.25" style="1" customWidth="1"/>
    <col min="15544" max="15546" width="10.125" style="1" customWidth="1"/>
    <col min="15547" max="15547" width="10.5" style="1" customWidth="1"/>
    <col min="15548" max="15565" width="9" style="1"/>
    <col min="15566" max="15566" width="6.5" style="1" customWidth="1"/>
    <col min="15567" max="15567" width="12.25" style="1" customWidth="1"/>
    <col min="15568" max="15568" width="28.25" style="1" customWidth="1"/>
    <col min="15569" max="15569" width="13.75" style="1" customWidth="1"/>
    <col min="15570" max="15570" width="5.625" style="1" customWidth="1"/>
    <col min="15571" max="15572" width="9.375" style="1" customWidth="1"/>
    <col min="15573" max="15573" width="13.125" style="1" customWidth="1"/>
    <col min="15574" max="15794" width="9" style="1"/>
    <col min="15795" max="15795" width="5" style="1" customWidth="1"/>
    <col min="15796" max="15796" width="15" style="1" customWidth="1"/>
    <col min="15797" max="15798" width="14.625" style="1" customWidth="1"/>
    <col min="15799" max="15799" width="6.25" style="1" customWidth="1"/>
    <col min="15800" max="15802" width="10.125" style="1" customWidth="1"/>
    <col min="15803" max="15803" width="10.5" style="1" customWidth="1"/>
    <col min="15804" max="15821" width="9" style="1"/>
    <col min="15822" max="15822" width="6.5" style="1" customWidth="1"/>
    <col min="15823" max="15823" width="12.25" style="1" customWidth="1"/>
    <col min="15824" max="15824" width="28.25" style="1" customWidth="1"/>
    <col min="15825" max="15825" width="13.75" style="1" customWidth="1"/>
    <col min="15826" max="15826" width="5.625" style="1" customWidth="1"/>
    <col min="15827" max="15828" width="9.375" style="1" customWidth="1"/>
    <col min="15829" max="15829" width="13.125" style="1" customWidth="1"/>
    <col min="15830" max="16050" width="9" style="1"/>
    <col min="16051" max="16051" width="5" style="1" customWidth="1"/>
    <col min="16052" max="16052" width="15" style="1" customWidth="1"/>
    <col min="16053" max="16054" width="14.625" style="1" customWidth="1"/>
    <col min="16055" max="16055" width="6.25" style="1" customWidth="1"/>
    <col min="16056" max="16058" width="10.125" style="1" customWidth="1"/>
    <col min="16059" max="16059" width="10.5" style="1" customWidth="1"/>
    <col min="16060" max="16077" width="9" style="1"/>
    <col min="16078" max="16078" width="6.5" style="1" customWidth="1"/>
    <col min="16079" max="16079" width="12.25" style="1" customWidth="1"/>
    <col min="16080" max="16080" width="28.25" style="1" customWidth="1"/>
    <col min="16081" max="16081" width="13.75" style="1" customWidth="1"/>
    <col min="16082" max="16082" width="5.625" style="1" customWidth="1"/>
    <col min="16083" max="16084" width="9.375" style="1" customWidth="1"/>
    <col min="16085" max="16085" width="13.125" style="1" customWidth="1"/>
    <col min="16086" max="16306" width="9" style="1"/>
    <col min="16307" max="16307" width="5" style="1" customWidth="1"/>
    <col min="16308" max="16308" width="15" style="1" customWidth="1"/>
    <col min="16309" max="16310" width="14.625" style="1" customWidth="1"/>
    <col min="16311" max="16311" width="6.25" style="1" customWidth="1"/>
    <col min="16312" max="16314" width="10.125" style="1" customWidth="1"/>
    <col min="16315" max="16315" width="10.5" style="1" customWidth="1"/>
    <col min="16316" max="16318" width="9" style="1"/>
    <col min="16319" max="16384" width="9" style="1" customWidth="1"/>
  </cols>
  <sheetData>
    <row r="1" customHeight="1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29"/>
    </row>
    <row r="2" customHeight="1" spans="1:1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29"/>
    </row>
    <row r="3" customHeight="1" spans="1:15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30"/>
    </row>
    <row r="4" customHeight="1" spans="1:15">
      <c r="A4" s="10" t="s">
        <v>3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30"/>
    </row>
    <row r="5" customHeight="1" spans="1:15">
      <c r="A5" s="11" t="s">
        <v>4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31"/>
    </row>
    <row r="6" customHeight="1" spans="1:15">
      <c r="A6" s="12" t="s">
        <v>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32"/>
    </row>
    <row r="7" ht="40" customHeight="1" spans="1:16">
      <c r="A7" s="13" t="s">
        <v>6</v>
      </c>
      <c r="B7" s="14" t="s">
        <v>7</v>
      </c>
      <c r="C7" s="13" t="s">
        <v>8</v>
      </c>
      <c r="D7" s="13" t="s">
        <v>9</v>
      </c>
      <c r="E7" s="13" t="s">
        <v>10</v>
      </c>
      <c r="F7" s="15" t="s">
        <v>11</v>
      </c>
      <c r="G7" s="15"/>
      <c r="H7" s="16" t="s">
        <v>12</v>
      </c>
      <c r="I7" s="16"/>
      <c r="J7" s="16"/>
      <c r="K7" s="15" t="s">
        <v>13</v>
      </c>
      <c r="L7" s="15" t="s">
        <v>14</v>
      </c>
      <c r="M7" s="15" t="s">
        <v>15</v>
      </c>
      <c r="N7" s="33" t="s">
        <v>16</v>
      </c>
      <c r="O7" s="34" t="s">
        <v>120</v>
      </c>
      <c r="P7" s="35" t="s">
        <v>121</v>
      </c>
    </row>
    <row r="8" ht="25" customHeight="1" spans="1:16">
      <c r="A8" s="13"/>
      <c r="B8" s="14"/>
      <c r="C8" s="13"/>
      <c r="D8" s="13"/>
      <c r="E8" s="13"/>
      <c r="F8" s="15" t="s">
        <v>122</v>
      </c>
      <c r="G8" s="15" t="s">
        <v>123</v>
      </c>
      <c r="H8" s="17" t="s">
        <v>19</v>
      </c>
      <c r="I8" s="17" t="s">
        <v>20</v>
      </c>
      <c r="J8" s="17" t="s">
        <v>21</v>
      </c>
      <c r="K8" s="15" t="s">
        <v>123</v>
      </c>
      <c r="L8" s="15"/>
      <c r="M8" s="15"/>
      <c r="N8" s="33"/>
      <c r="O8" s="34"/>
      <c r="P8" s="35"/>
    </row>
    <row r="9" s="1" customFormat="1" ht="25" customHeight="1" spans="1:18">
      <c r="A9" s="13">
        <v>1</v>
      </c>
      <c r="B9" s="18" t="s">
        <v>22</v>
      </c>
      <c r="C9" s="18" t="s">
        <v>23</v>
      </c>
      <c r="D9" s="18" t="s">
        <v>24</v>
      </c>
      <c r="E9" s="18">
        <v>1</v>
      </c>
      <c r="F9" s="19">
        <v>76.881</v>
      </c>
      <c r="G9" s="19">
        <v>52.06</v>
      </c>
      <c r="H9" s="13">
        <v>0</v>
      </c>
      <c r="I9" s="13">
        <v>0</v>
      </c>
      <c r="J9" s="13">
        <v>0</v>
      </c>
      <c r="K9" s="36">
        <f t="shared" ref="K9:K57" si="0">G9</f>
        <v>52.06</v>
      </c>
      <c r="L9" s="36">
        <f t="shared" ref="L9:L57" si="1">K9*0.13</f>
        <v>6.7678</v>
      </c>
      <c r="M9" s="36">
        <f t="shared" ref="M9:M57" si="2">K9*1.13</f>
        <v>58.8278</v>
      </c>
      <c r="N9" s="37"/>
      <c r="O9" s="38">
        <f t="shared" ref="O9:O57" si="3">(K9-P9)/K9</f>
        <v>0</v>
      </c>
      <c r="P9" s="39">
        <v>52.06</v>
      </c>
      <c r="R9" s="45">
        <v>52.06</v>
      </c>
    </row>
    <row r="10" s="1" customFormat="1" ht="25" customHeight="1" spans="1:18">
      <c r="A10" s="13">
        <v>2</v>
      </c>
      <c r="B10" s="18" t="s">
        <v>25</v>
      </c>
      <c r="C10" s="18" t="s">
        <v>26</v>
      </c>
      <c r="D10" s="18" t="s">
        <v>24</v>
      </c>
      <c r="E10" s="18">
        <v>1</v>
      </c>
      <c r="F10" s="19">
        <v>19.404</v>
      </c>
      <c r="G10" s="19">
        <v>18.82188</v>
      </c>
      <c r="H10" s="13">
        <v>0</v>
      </c>
      <c r="I10" s="13">
        <v>0</v>
      </c>
      <c r="J10" s="13">
        <v>0</v>
      </c>
      <c r="K10" s="36">
        <f t="shared" si="0"/>
        <v>18.82188</v>
      </c>
      <c r="L10" s="36">
        <f t="shared" si="1"/>
        <v>2.4468444</v>
      </c>
      <c r="M10" s="36">
        <f t="shared" si="2"/>
        <v>21.2687244</v>
      </c>
      <c r="N10" s="37"/>
      <c r="O10" s="38">
        <f t="shared" si="3"/>
        <v>0.03</v>
      </c>
      <c r="P10" s="39">
        <f>K10*0.97</f>
        <v>18.2572236</v>
      </c>
      <c r="R10" s="45">
        <v>18.82188</v>
      </c>
    </row>
    <row r="11" s="1" customFormat="1" ht="25" customHeight="1" spans="1:18">
      <c r="A11" s="13">
        <v>3</v>
      </c>
      <c r="B11" s="18" t="s">
        <v>27</v>
      </c>
      <c r="C11" s="18" t="s">
        <v>28</v>
      </c>
      <c r="D11" s="18" t="s">
        <v>24</v>
      </c>
      <c r="E11" s="18">
        <v>1</v>
      </c>
      <c r="F11" s="19">
        <v>19.11</v>
      </c>
      <c r="G11" s="19">
        <v>18.5367</v>
      </c>
      <c r="H11" s="13">
        <v>0</v>
      </c>
      <c r="I11" s="13">
        <v>0</v>
      </c>
      <c r="J11" s="13">
        <v>0</v>
      </c>
      <c r="K11" s="36">
        <f t="shared" si="0"/>
        <v>18.5367</v>
      </c>
      <c r="L11" s="36">
        <f t="shared" si="1"/>
        <v>2.409771</v>
      </c>
      <c r="M11" s="36">
        <f t="shared" si="2"/>
        <v>20.946471</v>
      </c>
      <c r="N11" s="37"/>
      <c r="O11" s="38">
        <f t="shared" si="3"/>
        <v>0.0300000000000001</v>
      </c>
      <c r="P11" s="39">
        <f>K11*0.97</f>
        <v>17.980599</v>
      </c>
      <c r="R11" s="45">
        <v>18.5367</v>
      </c>
    </row>
    <row r="12" s="1" customFormat="1" ht="25" customHeight="1" spans="1:18">
      <c r="A12" s="13">
        <v>4</v>
      </c>
      <c r="B12" s="18" t="s">
        <v>29</v>
      </c>
      <c r="C12" s="18" t="s">
        <v>30</v>
      </c>
      <c r="D12" s="18" t="s">
        <v>24</v>
      </c>
      <c r="E12" s="18">
        <v>1</v>
      </c>
      <c r="F12" s="19">
        <v>77.861</v>
      </c>
      <c r="G12" s="19">
        <v>52.95</v>
      </c>
      <c r="H12" s="13">
        <v>0</v>
      </c>
      <c r="I12" s="13">
        <v>0</v>
      </c>
      <c r="J12" s="13">
        <v>0</v>
      </c>
      <c r="K12" s="36">
        <f t="shared" si="0"/>
        <v>52.95</v>
      </c>
      <c r="L12" s="36">
        <f t="shared" si="1"/>
        <v>6.8835</v>
      </c>
      <c r="M12" s="36">
        <f t="shared" si="2"/>
        <v>59.8335</v>
      </c>
      <c r="N12" s="37"/>
      <c r="O12" s="38">
        <f t="shared" si="3"/>
        <v>0</v>
      </c>
      <c r="P12" s="39">
        <v>52.95</v>
      </c>
      <c r="R12" s="45">
        <v>52.95</v>
      </c>
    </row>
    <row r="13" s="1" customFormat="1" ht="25" customHeight="1" spans="1:18">
      <c r="A13" s="13">
        <v>5</v>
      </c>
      <c r="B13" s="18" t="s">
        <v>31</v>
      </c>
      <c r="C13" s="18" t="s">
        <v>32</v>
      </c>
      <c r="D13" s="18" t="s">
        <v>24</v>
      </c>
      <c r="E13" s="20">
        <v>1</v>
      </c>
      <c r="F13" s="19">
        <v>51.254</v>
      </c>
      <c r="G13" s="19">
        <v>38.5</v>
      </c>
      <c r="H13" s="13">
        <v>0</v>
      </c>
      <c r="I13" s="13">
        <v>0</v>
      </c>
      <c r="J13" s="13">
        <v>0</v>
      </c>
      <c r="K13" s="36">
        <f t="shared" si="0"/>
        <v>38.5</v>
      </c>
      <c r="L13" s="36">
        <f t="shared" si="1"/>
        <v>5.005</v>
      </c>
      <c r="M13" s="36">
        <f t="shared" si="2"/>
        <v>43.505</v>
      </c>
      <c r="N13" s="37"/>
      <c r="O13" s="38">
        <f t="shared" si="3"/>
        <v>0</v>
      </c>
      <c r="P13" s="39">
        <v>38.5</v>
      </c>
      <c r="R13" s="45">
        <v>38.5</v>
      </c>
    </row>
    <row r="14" s="1" customFormat="1" ht="25" customHeight="1" spans="1:18">
      <c r="A14" s="13">
        <v>6</v>
      </c>
      <c r="B14" s="18" t="s">
        <v>33</v>
      </c>
      <c r="C14" s="21" t="s">
        <v>34</v>
      </c>
      <c r="D14" s="18" t="s">
        <v>24</v>
      </c>
      <c r="E14" s="20">
        <v>1</v>
      </c>
      <c r="F14" s="19">
        <v>14.504</v>
      </c>
      <c r="G14" s="19">
        <v>14.5</v>
      </c>
      <c r="H14" s="13">
        <v>0</v>
      </c>
      <c r="I14" s="13">
        <v>0</v>
      </c>
      <c r="J14" s="13">
        <v>0</v>
      </c>
      <c r="K14" s="36">
        <f t="shared" si="0"/>
        <v>14.5</v>
      </c>
      <c r="L14" s="36">
        <f t="shared" si="1"/>
        <v>1.885</v>
      </c>
      <c r="M14" s="36">
        <f t="shared" si="2"/>
        <v>16.385</v>
      </c>
      <c r="N14" s="37"/>
      <c r="O14" s="38">
        <f t="shared" si="3"/>
        <v>0</v>
      </c>
      <c r="P14" s="39">
        <v>14.5</v>
      </c>
      <c r="R14" s="45">
        <v>14.5</v>
      </c>
    </row>
    <row r="15" s="1" customFormat="1" ht="25" customHeight="1" spans="1:18">
      <c r="A15" s="13">
        <v>7</v>
      </c>
      <c r="B15" s="18" t="s">
        <v>35</v>
      </c>
      <c r="C15" s="18" t="s">
        <v>36</v>
      </c>
      <c r="D15" s="18" t="s">
        <v>24</v>
      </c>
      <c r="E15" s="20">
        <v>1</v>
      </c>
      <c r="F15" s="19">
        <v>19.11</v>
      </c>
      <c r="G15" s="19">
        <v>18.1545</v>
      </c>
      <c r="H15" s="13">
        <v>0</v>
      </c>
      <c r="I15" s="13">
        <v>0</v>
      </c>
      <c r="J15" s="13">
        <v>0</v>
      </c>
      <c r="K15" s="36">
        <f t="shared" si="0"/>
        <v>18.1545</v>
      </c>
      <c r="L15" s="36">
        <f t="shared" si="1"/>
        <v>2.360085</v>
      </c>
      <c r="M15" s="36">
        <f t="shared" si="2"/>
        <v>20.514585</v>
      </c>
      <c r="N15" s="37"/>
      <c r="O15" s="38">
        <f t="shared" si="3"/>
        <v>0.05</v>
      </c>
      <c r="P15" s="39">
        <f t="shared" ref="P15:P18" si="4">K15*0.95</f>
        <v>17.246775</v>
      </c>
      <c r="R15" s="45">
        <v>18.1545</v>
      </c>
    </row>
    <row r="16" s="1" customFormat="1" ht="25" customHeight="1" spans="1:18">
      <c r="A16" s="13">
        <v>8</v>
      </c>
      <c r="B16" s="18" t="s">
        <v>37</v>
      </c>
      <c r="C16" s="18" t="s">
        <v>38</v>
      </c>
      <c r="D16" s="18" t="s">
        <v>24</v>
      </c>
      <c r="E16" s="20">
        <v>1</v>
      </c>
      <c r="F16" s="19">
        <v>19.404</v>
      </c>
      <c r="G16" s="19">
        <v>18.4338</v>
      </c>
      <c r="H16" s="13">
        <v>0</v>
      </c>
      <c r="I16" s="13">
        <v>0</v>
      </c>
      <c r="J16" s="13">
        <v>0</v>
      </c>
      <c r="K16" s="36">
        <f t="shared" si="0"/>
        <v>18.4338</v>
      </c>
      <c r="L16" s="36">
        <f t="shared" si="1"/>
        <v>2.396394</v>
      </c>
      <c r="M16" s="36">
        <f t="shared" si="2"/>
        <v>20.830194</v>
      </c>
      <c r="N16" s="37"/>
      <c r="O16" s="38">
        <f t="shared" si="3"/>
        <v>0.0500000000000001</v>
      </c>
      <c r="P16" s="39">
        <f t="shared" si="4"/>
        <v>17.51211</v>
      </c>
      <c r="R16" s="45">
        <v>18.4338</v>
      </c>
    </row>
    <row r="17" s="1" customFormat="1" ht="25" customHeight="1" spans="1:18">
      <c r="A17" s="13">
        <v>9</v>
      </c>
      <c r="B17" s="18" t="s">
        <v>39</v>
      </c>
      <c r="C17" s="18" t="s">
        <v>40</v>
      </c>
      <c r="D17" s="18" t="s">
        <v>24</v>
      </c>
      <c r="E17" s="20">
        <v>1</v>
      </c>
      <c r="F17" s="19">
        <v>61.201</v>
      </c>
      <c r="G17" s="19">
        <v>58.14095</v>
      </c>
      <c r="H17" s="13">
        <v>0</v>
      </c>
      <c r="I17" s="13">
        <v>0</v>
      </c>
      <c r="J17" s="13">
        <v>0</v>
      </c>
      <c r="K17" s="36">
        <f t="shared" si="0"/>
        <v>58.14095</v>
      </c>
      <c r="L17" s="36">
        <f t="shared" si="1"/>
        <v>7.5583235</v>
      </c>
      <c r="M17" s="36">
        <f t="shared" si="2"/>
        <v>65.6992735</v>
      </c>
      <c r="N17" s="37"/>
      <c r="O17" s="38">
        <f t="shared" si="3"/>
        <v>0.0500000000000001</v>
      </c>
      <c r="P17" s="39">
        <f t="shared" si="4"/>
        <v>55.2339025</v>
      </c>
      <c r="R17" s="45">
        <v>58.14095</v>
      </c>
    </row>
    <row r="18" s="1" customFormat="1" ht="25" customHeight="1" spans="1:18">
      <c r="A18" s="13">
        <v>10</v>
      </c>
      <c r="B18" s="18" t="s">
        <v>41</v>
      </c>
      <c r="C18" s="18" t="s">
        <v>42</v>
      </c>
      <c r="D18" s="18" t="s">
        <v>24</v>
      </c>
      <c r="E18" s="20">
        <v>1</v>
      </c>
      <c r="F18" s="19">
        <v>61.201</v>
      </c>
      <c r="G18" s="19">
        <v>58.14095</v>
      </c>
      <c r="H18" s="13">
        <v>0</v>
      </c>
      <c r="I18" s="13">
        <v>0</v>
      </c>
      <c r="J18" s="13">
        <v>0</v>
      </c>
      <c r="K18" s="36">
        <f t="shared" si="0"/>
        <v>58.14095</v>
      </c>
      <c r="L18" s="36">
        <f t="shared" si="1"/>
        <v>7.5583235</v>
      </c>
      <c r="M18" s="36">
        <f t="shared" si="2"/>
        <v>65.6992735</v>
      </c>
      <c r="N18" s="37"/>
      <c r="O18" s="38">
        <f t="shared" si="3"/>
        <v>0.0500000000000001</v>
      </c>
      <c r="P18" s="39">
        <f t="shared" si="4"/>
        <v>55.2339025</v>
      </c>
      <c r="R18" s="45">
        <v>58.14095</v>
      </c>
    </row>
    <row r="19" s="1" customFormat="1" ht="25" customHeight="1" spans="1:18">
      <c r="A19" s="13">
        <v>11</v>
      </c>
      <c r="B19" s="18" t="s">
        <v>43</v>
      </c>
      <c r="C19" s="18" t="s">
        <v>44</v>
      </c>
      <c r="D19" s="18" t="s">
        <v>24</v>
      </c>
      <c r="E19" s="20">
        <v>1</v>
      </c>
      <c r="F19" s="19">
        <v>90.16</v>
      </c>
      <c r="G19" s="19">
        <v>81.144</v>
      </c>
      <c r="H19" s="13">
        <v>0</v>
      </c>
      <c r="I19" s="13">
        <v>0</v>
      </c>
      <c r="J19" s="13">
        <v>0</v>
      </c>
      <c r="K19" s="36">
        <f t="shared" si="0"/>
        <v>81.144</v>
      </c>
      <c r="L19" s="36">
        <f t="shared" si="1"/>
        <v>10.54872</v>
      </c>
      <c r="M19" s="36">
        <f t="shared" si="2"/>
        <v>91.69272</v>
      </c>
      <c r="N19" s="37"/>
      <c r="O19" s="38">
        <f t="shared" si="3"/>
        <v>0.1</v>
      </c>
      <c r="P19" s="39">
        <f>K19*0.9</f>
        <v>73.0296</v>
      </c>
      <c r="R19" s="45">
        <v>81.144</v>
      </c>
    </row>
    <row r="20" s="1" customFormat="1" ht="25" customHeight="1" spans="1:18">
      <c r="A20" s="13">
        <v>12</v>
      </c>
      <c r="B20" s="18" t="s">
        <v>45</v>
      </c>
      <c r="C20" s="18" t="s">
        <v>46</v>
      </c>
      <c r="D20" s="18" t="s">
        <v>24</v>
      </c>
      <c r="E20" s="20">
        <v>1</v>
      </c>
      <c r="F20" s="19">
        <v>14.504</v>
      </c>
      <c r="G20" s="19">
        <v>14.5</v>
      </c>
      <c r="H20" s="13">
        <v>0</v>
      </c>
      <c r="I20" s="13">
        <v>0</v>
      </c>
      <c r="J20" s="13">
        <v>0</v>
      </c>
      <c r="K20" s="36">
        <f t="shared" si="0"/>
        <v>14.5</v>
      </c>
      <c r="L20" s="36">
        <f t="shared" si="1"/>
        <v>1.885</v>
      </c>
      <c r="M20" s="36">
        <f t="shared" si="2"/>
        <v>16.385</v>
      </c>
      <c r="N20" s="37"/>
      <c r="O20" s="38">
        <f t="shared" si="3"/>
        <v>0</v>
      </c>
      <c r="P20" s="39">
        <v>14.5</v>
      </c>
      <c r="R20" s="45">
        <v>14.5</v>
      </c>
    </row>
    <row r="21" s="1" customFormat="1" ht="25" customHeight="1" spans="1:18">
      <c r="A21" s="13">
        <v>13</v>
      </c>
      <c r="B21" s="18" t="s">
        <v>47</v>
      </c>
      <c r="C21" s="18" t="s">
        <v>48</v>
      </c>
      <c r="D21" s="18" t="s">
        <v>24</v>
      </c>
      <c r="E21" s="20">
        <v>1</v>
      </c>
      <c r="F21" s="19">
        <v>18.5808</v>
      </c>
      <c r="G21" s="19">
        <v>17.65176</v>
      </c>
      <c r="H21" s="13">
        <v>0</v>
      </c>
      <c r="I21" s="13">
        <v>0</v>
      </c>
      <c r="J21" s="13">
        <v>0</v>
      </c>
      <c r="K21" s="36">
        <f t="shared" si="0"/>
        <v>17.65176</v>
      </c>
      <c r="L21" s="36">
        <f t="shared" si="1"/>
        <v>2.2947288</v>
      </c>
      <c r="M21" s="36">
        <f t="shared" si="2"/>
        <v>19.9464888</v>
      </c>
      <c r="N21" s="37"/>
      <c r="O21" s="38">
        <f t="shared" si="3"/>
        <v>0.0500000000000001</v>
      </c>
      <c r="P21" s="39">
        <f t="shared" ref="P21:P25" si="5">K21*0.95</f>
        <v>16.769172</v>
      </c>
      <c r="R21" s="45">
        <v>17.65176</v>
      </c>
    </row>
    <row r="22" s="1" customFormat="1" ht="25" customHeight="1" spans="1:18">
      <c r="A22" s="13">
        <v>14</v>
      </c>
      <c r="B22" s="18" t="s">
        <v>49</v>
      </c>
      <c r="C22" s="18" t="s">
        <v>50</v>
      </c>
      <c r="D22" s="18" t="s">
        <v>24</v>
      </c>
      <c r="E22" s="20">
        <v>1</v>
      </c>
      <c r="F22" s="19">
        <v>10.6428</v>
      </c>
      <c r="G22" s="19">
        <v>10.11066</v>
      </c>
      <c r="H22" s="13">
        <v>0</v>
      </c>
      <c r="I22" s="13">
        <v>0</v>
      </c>
      <c r="J22" s="13">
        <v>0</v>
      </c>
      <c r="K22" s="36">
        <f t="shared" si="0"/>
        <v>10.11066</v>
      </c>
      <c r="L22" s="36">
        <f t="shared" si="1"/>
        <v>1.3143858</v>
      </c>
      <c r="M22" s="36">
        <f t="shared" si="2"/>
        <v>11.4250458</v>
      </c>
      <c r="N22" s="37"/>
      <c r="O22" s="38">
        <f t="shared" si="3"/>
        <v>0.05</v>
      </c>
      <c r="P22" s="39">
        <f t="shared" si="5"/>
        <v>9.605127</v>
      </c>
      <c r="R22" s="45">
        <v>10.11066</v>
      </c>
    </row>
    <row r="23" s="1" customFormat="1" ht="25" customHeight="1" spans="1:18">
      <c r="A23" s="13">
        <v>15</v>
      </c>
      <c r="B23" s="18" t="s">
        <v>51</v>
      </c>
      <c r="C23" s="18" t="s">
        <v>52</v>
      </c>
      <c r="D23" s="18" t="s">
        <v>24</v>
      </c>
      <c r="E23" s="20">
        <v>1</v>
      </c>
      <c r="F23" s="19">
        <v>6.713</v>
      </c>
      <c r="G23" s="19">
        <v>6.51161</v>
      </c>
      <c r="H23" s="13">
        <v>0</v>
      </c>
      <c r="I23" s="13">
        <v>0</v>
      </c>
      <c r="J23" s="13">
        <v>0</v>
      </c>
      <c r="K23" s="36">
        <f t="shared" si="0"/>
        <v>6.51161</v>
      </c>
      <c r="L23" s="36">
        <f t="shared" si="1"/>
        <v>0.8465093</v>
      </c>
      <c r="M23" s="36">
        <f t="shared" si="2"/>
        <v>7.3581193</v>
      </c>
      <c r="N23" s="37"/>
      <c r="O23" s="38">
        <f t="shared" si="3"/>
        <v>0.03</v>
      </c>
      <c r="P23" s="39">
        <f t="shared" ref="P23:P28" si="6">K23*0.97</f>
        <v>6.3162617</v>
      </c>
      <c r="R23" s="45">
        <v>6.51161</v>
      </c>
    </row>
    <row r="24" s="1" customFormat="1" ht="25" customHeight="1" spans="1:18">
      <c r="A24" s="13">
        <v>16</v>
      </c>
      <c r="B24" s="18" t="s">
        <v>53</v>
      </c>
      <c r="C24" s="18" t="s">
        <v>54</v>
      </c>
      <c r="D24" s="18" t="s">
        <v>24</v>
      </c>
      <c r="E24" s="20">
        <v>1</v>
      </c>
      <c r="F24" s="19">
        <v>5.537</v>
      </c>
      <c r="G24" s="19">
        <v>5.26015</v>
      </c>
      <c r="H24" s="13">
        <v>0</v>
      </c>
      <c r="I24" s="13">
        <v>0</v>
      </c>
      <c r="J24" s="13">
        <v>0</v>
      </c>
      <c r="K24" s="36">
        <f t="shared" si="0"/>
        <v>5.26015</v>
      </c>
      <c r="L24" s="36">
        <f t="shared" si="1"/>
        <v>0.6838195</v>
      </c>
      <c r="M24" s="36">
        <f t="shared" si="2"/>
        <v>5.9439695</v>
      </c>
      <c r="N24" s="37"/>
      <c r="O24" s="38">
        <f t="shared" si="3"/>
        <v>0.0500000000000001</v>
      </c>
      <c r="P24" s="39">
        <f t="shared" si="5"/>
        <v>4.9971425</v>
      </c>
      <c r="R24" s="45">
        <v>5.26015</v>
      </c>
    </row>
    <row r="25" s="1" customFormat="1" ht="25" customHeight="1" spans="1:18">
      <c r="A25" s="13">
        <v>17</v>
      </c>
      <c r="B25" s="18" t="s">
        <v>55</v>
      </c>
      <c r="C25" s="18" t="s">
        <v>56</v>
      </c>
      <c r="D25" s="18" t="s">
        <v>24</v>
      </c>
      <c r="E25" s="20">
        <v>1</v>
      </c>
      <c r="F25" s="19">
        <v>5.537</v>
      </c>
      <c r="G25" s="19">
        <v>5.26015</v>
      </c>
      <c r="H25" s="13">
        <v>0</v>
      </c>
      <c r="I25" s="13">
        <v>0</v>
      </c>
      <c r="J25" s="13">
        <v>0</v>
      </c>
      <c r="K25" s="36">
        <f t="shared" si="0"/>
        <v>5.26015</v>
      </c>
      <c r="L25" s="36">
        <f t="shared" si="1"/>
        <v>0.6838195</v>
      </c>
      <c r="M25" s="36">
        <f t="shared" si="2"/>
        <v>5.9439695</v>
      </c>
      <c r="N25" s="37"/>
      <c r="O25" s="38">
        <f t="shared" si="3"/>
        <v>0.0500000000000001</v>
      </c>
      <c r="P25" s="39">
        <f t="shared" si="5"/>
        <v>4.9971425</v>
      </c>
      <c r="R25" s="45">
        <v>5.26015</v>
      </c>
    </row>
    <row r="26" s="1" customFormat="1" ht="25" customHeight="1" spans="1:18">
      <c r="A26" s="13">
        <v>18</v>
      </c>
      <c r="B26" s="18" t="s">
        <v>57</v>
      </c>
      <c r="C26" s="18" t="s">
        <v>58</v>
      </c>
      <c r="D26" s="18" t="s">
        <v>24</v>
      </c>
      <c r="E26" s="20">
        <v>1</v>
      </c>
      <c r="F26" s="19">
        <v>1.2544</v>
      </c>
      <c r="G26" s="19">
        <v>1.216768</v>
      </c>
      <c r="H26" s="13">
        <v>0</v>
      </c>
      <c r="I26" s="13">
        <v>0</v>
      </c>
      <c r="J26" s="13">
        <v>0</v>
      </c>
      <c r="K26" s="36">
        <f t="shared" si="0"/>
        <v>1.216768</v>
      </c>
      <c r="L26" s="36">
        <f t="shared" si="1"/>
        <v>0.15817984</v>
      </c>
      <c r="M26" s="36">
        <f t="shared" si="2"/>
        <v>1.37494784</v>
      </c>
      <c r="N26" s="37"/>
      <c r="O26" s="38">
        <f t="shared" si="3"/>
        <v>0.0299999999999999</v>
      </c>
      <c r="P26" s="39">
        <f t="shared" si="6"/>
        <v>1.18026496</v>
      </c>
      <c r="R26" s="45">
        <v>1.216768</v>
      </c>
    </row>
    <row r="27" s="1" customFormat="1" ht="25" customHeight="1" spans="1:18">
      <c r="A27" s="13">
        <v>19</v>
      </c>
      <c r="B27" s="18" t="s">
        <v>59</v>
      </c>
      <c r="C27" s="18" t="s">
        <v>60</v>
      </c>
      <c r="D27" s="18" t="s">
        <v>24</v>
      </c>
      <c r="E27" s="20">
        <v>6</v>
      </c>
      <c r="F27" s="19">
        <v>0.441</v>
      </c>
      <c r="G27" s="19">
        <v>0.42777</v>
      </c>
      <c r="H27" s="13">
        <v>0</v>
      </c>
      <c r="I27" s="13">
        <v>0</v>
      </c>
      <c r="J27" s="13">
        <v>0</v>
      </c>
      <c r="K27" s="36">
        <f t="shared" si="0"/>
        <v>0.42777</v>
      </c>
      <c r="L27" s="36">
        <f t="shared" si="1"/>
        <v>0.0556101</v>
      </c>
      <c r="M27" s="36">
        <f t="shared" si="2"/>
        <v>0.4833801</v>
      </c>
      <c r="N27" s="37"/>
      <c r="O27" s="38">
        <f t="shared" si="3"/>
        <v>0.03</v>
      </c>
      <c r="P27" s="39">
        <f t="shared" si="6"/>
        <v>0.4149369</v>
      </c>
      <c r="R27" s="45">
        <v>0.42777</v>
      </c>
    </row>
    <row r="28" s="1" customFormat="1" ht="25" customHeight="1" spans="1:18">
      <c r="A28" s="13">
        <v>20</v>
      </c>
      <c r="B28" s="18" t="s">
        <v>61</v>
      </c>
      <c r="C28" s="18" t="s">
        <v>62</v>
      </c>
      <c r="D28" s="20"/>
      <c r="E28" s="20" t="s">
        <v>124</v>
      </c>
      <c r="F28" s="19">
        <v>19.3</v>
      </c>
      <c r="G28" s="19">
        <v>18.721</v>
      </c>
      <c r="H28" s="13">
        <v>0</v>
      </c>
      <c r="I28" s="13">
        <v>0</v>
      </c>
      <c r="J28" s="13">
        <v>0</v>
      </c>
      <c r="K28" s="36">
        <f t="shared" si="0"/>
        <v>18.721</v>
      </c>
      <c r="L28" s="36">
        <f t="shared" si="1"/>
        <v>2.43373</v>
      </c>
      <c r="M28" s="36">
        <f t="shared" si="2"/>
        <v>21.15473</v>
      </c>
      <c r="N28" s="40"/>
      <c r="O28" s="38">
        <f t="shared" si="3"/>
        <v>0.0300000000000001</v>
      </c>
      <c r="P28" s="39">
        <f t="shared" si="6"/>
        <v>18.15937</v>
      </c>
      <c r="R28" s="45">
        <v>18.721</v>
      </c>
    </row>
    <row r="29" s="1" customFormat="1" ht="25" customHeight="1" spans="1:18">
      <c r="A29" s="13">
        <v>21</v>
      </c>
      <c r="B29" s="18" t="s">
        <v>63</v>
      </c>
      <c r="C29" s="18" t="s">
        <v>64</v>
      </c>
      <c r="D29" s="20"/>
      <c r="E29" s="20" t="s">
        <v>124</v>
      </c>
      <c r="F29" s="19">
        <v>31.48</v>
      </c>
      <c r="G29" s="19">
        <v>29.906</v>
      </c>
      <c r="H29" s="13">
        <v>0</v>
      </c>
      <c r="I29" s="13">
        <v>0</v>
      </c>
      <c r="J29" s="13">
        <v>0</v>
      </c>
      <c r="K29" s="36">
        <f t="shared" si="0"/>
        <v>29.906</v>
      </c>
      <c r="L29" s="36">
        <f t="shared" si="1"/>
        <v>3.88778</v>
      </c>
      <c r="M29" s="36">
        <f t="shared" si="2"/>
        <v>33.79378</v>
      </c>
      <c r="N29" s="40"/>
      <c r="O29" s="38">
        <f t="shared" si="3"/>
        <v>0.05</v>
      </c>
      <c r="P29" s="39">
        <f>K29*0.95</f>
        <v>28.4107</v>
      </c>
      <c r="R29" s="45">
        <v>29.906</v>
      </c>
    </row>
    <row r="30" s="1" customFormat="1" ht="25" customHeight="1" spans="1:18">
      <c r="A30" s="13">
        <v>22</v>
      </c>
      <c r="B30" s="18" t="s">
        <v>65</v>
      </c>
      <c r="C30" s="18" t="s">
        <v>66</v>
      </c>
      <c r="D30" s="20"/>
      <c r="E30" s="20" t="s">
        <v>124</v>
      </c>
      <c r="F30" s="19">
        <v>58.61</v>
      </c>
      <c r="G30" s="19">
        <v>52.749</v>
      </c>
      <c r="H30" s="13">
        <v>0</v>
      </c>
      <c r="I30" s="13">
        <v>0</v>
      </c>
      <c r="J30" s="13">
        <v>0</v>
      </c>
      <c r="K30" s="36">
        <f t="shared" si="0"/>
        <v>52.749</v>
      </c>
      <c r="L30" s="36">
        <f t="shared" si="1"/>
        <v>6.85737</v>
      </c>
      <c r="M30" s="36">
        <f t="shared" si="2"/>
        <v>59.60637</v>
      </c>
      <c r="N30" s="40"/>
      <c r="O30" s="38">
        <f t="shared" si="3"/>
        <v>0.1</v>
      </c>
      <c r="P30" s="39">
        <f>K30*0.9</f>
        <v>47.4741</v>
      </c>
      <c r="R30" s="45">
        <v>52.749</v>
      </c>
    </row>
    <row r="31" s="1" customFormat="1" ht="25" customHeight="1" spans="1:18">
      <c r="A31" s="13">
        <v>23</v>
      </c>
      <c r="B31" s="18" t="s">
        <v>67</v>
      </c>
      <c r="C31" s="18" t="s">
        <v>68</v>
      </c>
      <c r="D31" s="20"/>
      <c r="E31" s="20" t="s">
        <v>124</v>
      </c>
      <c r="F31" s="19">
        <v>58.5</v>
      </c>
      <c r="G31" s="19">
        <v>52.65</v>
      </c>
      <c r="H31" s="13">
        <v>0</v>
      </c>
      <c r="I31" s="13">
        <v>0</v>
      </c>
      <c r="J31" s="13">
        <v>0</v>
      </c>
      <c r="K31" s="36">
        <f t="shared" si="0"/>
        <v>52.65</v>
      </c>
      <c r="L31" s="36">
        <f t="shared" si="1"/>
        <v>6.8445</v>
      </c>
      <c r="M31" s="36">
        <f t="shared" si="2"/>
        <v>59.4945</v>
      </c>
      <c r="N31" s="40"/>
      <c r="O31" s="38">
        <f t="shared" si="3"/>
        <v>0.1</v>
      </c>
      <c r="P31" s="39">
        <f>K31*0.9</f>
        <v>47.385</v>
      </c>
      <c r="R31" s="45">
        <v>52.65</v>
      </c>
    </row>
    <row r="32" s="1" customFormat="1" ht="25" customHeight="1" spans="1:18">
      <c r="A32" s="13">
        <v>24</v>
      </c>
      <c r="B32" s="18" t="s">
        <v>69</v>
      </c>
      <c r="C32" s="18" t="s">
        <v>70</v>
      </c>
      <c r="D32" s="20"/>
      <c r="E32" s="20" t="s">
        <v>124</v>
      </c>
      <c r="F32" s="19">
        <v>66</v>
      </c>
      <c r="G32" s="19">
        <v>64.02</v>
      </c>
      <c r="H32" s="13">
        <v>0</v>
      </c>
      <c r="I32" s="13">
        <v>0</v>
      </c>
      <c r="J32" s="13">
        <v>0</v>
      </c>
      <c r="K32" s="36">
        <f t="shared" si="0"/>
        <v>64.02</v>
      </c>
      <c r="L32" s="36">
        <f t="shared" si="1"/>
        <v>8.3226</v>
      </c>
      <c r="M32" s="36">
        <f t="shared" si="2"/>
        <v>72.3426</v>
      </c>
      <c r="N32" s="40"/>
      <c r="O32" s="38">
        <f t="shared" si="3"/>
        <v>0.03</v>
      </c>
      <c r="P32" s="39">
        <f>K32*0.97</f>
        <v>62.0994</v>
      </c>
      <c r="R32" s="45">
        <v>64.02</v>
      </c>
    </row>
    <row r="33" s="1" customFormat="1" ht="25" customHeight="1" spans="1:18">
      <c r="A33" s="13">
        <v>25</v>
      </c>
      <c r="B33" s="18" t="s">
        <v>71</v>
      </c>
      <c r="C33" s="18" t="s">
        <v>72</v>
      </c>
      <c r="D33" s="20"/>
      <c r="E33" s="20" t="s">
        <v>124</v>
      </c>
      <c r="F33" s="19">
        <v>41.55</v>
      </c>
      <c r="G33" s="19">
        <v>40.3035</v>
      </c>
      <c r="H33" s="13">
        <v>0</v>
      </c>
      <c r="I33" s="13">
        <v>0</v>
      </c>
      <c r="J33" s="13">
        <v>0</v>
      </c>
      <c r="K33" s="36">
        <f t="shared" si="0"/>
        <v>40.3035</v>
      </c>
      <c r="L33" s="36">
        <f t="shared" si="1"/>
        <v>5.239455</v>
      </c>
      <c r="M33" s="36">
        <f t="shared" si="2"/>
        <v>45.542955</v>
      </c>
      <c r="N33" s="40"/>
      <c r="O33" s="38">
        <f t="shared" si="3"/>
        <v>0.03</v>
      </c>
      <c r="P33" s="39">
        <f>K33*0.97</f>
        <v>39.094395</v>
      </c>
      <c r="R33" s="45">
        <v>40.3035</v>
      </c>
    </row>
    <row r="34" s="1" customFormat="1" ht="25" customHeight="1" spans="1:18">
      <c r="A34" s="13">
        <v>26</v>
      </c>
      <c r="B34" s="18" t="s">
        <v>73</v>
      </c>
      <c r="C34" s="18" t="s">
        <v>34</v>
      </c>
      <c r="D34" s="20"/>
      <c r="E34" s="20" t="s">
        <v>124</v>
      </c>
      <c r="F34" s="19">
        <v>15.78</v>
      </c>
      <c r="G34" s="19">
        <v>15.6222</v>
      </c>
      <c r="H34" s="13">
        <v>0</v>
      </c>
      <c r="I34" s="13">
        <v>0</v>
      </c>
      <c r="J34" s="13">
        <v>0</v>
      </c>
      <c r="K34" s="36">
        <f t="shared" si="0"/>
        <v>15.6222</v>
      </c>
      <c r="L34" s="36">
        <f t="shared" si="1"/>
        <v>2.030886</v>
      </c>
      <c r="M34" s="36">
        <f t="shared" si="2"/>
        <v>17.653086</v>
      </c>
      <c r="N34" s="40"/>
      <c r="O34" s="38">
        <f t="shared" si="3"/>
        <v>0.00999999999999998</v>
      </c>
      <c r="P34" s="39">
        <f t="shared" ref="P34:P37" si="7">K34*0.99</f>
        <v>15.465978</v>
      </c>
      <c r="R34" s="45">
        <v>15.6222</v>
      </c>
    </row>
    <row r="35" s="1" customFormat="1" ht="25" customHeight="1" spans="1:18">
      <c r="A35" s="13">
        <v>27</v>
      </c>
      <c r="B35" s="18" t="s">
        <v>74</v>
      </c>
      <c r="C35" s="18" t="s">
        <v>46</v>
      </c>
      <c r="D35" s="20"/>
      <c r="E35" s="20" t="s">
        <v>124</v>
      </c>
      <c r="F35" s="19">
        <v>15.78</v>
      </c>
      <c r="G35" s="19">
        <v>15.6222</v>
      </c>
      <c r="H35" s="13">
        <v>0</v>
      </c>
      <c r="I35" s="13">
        <v>0</v>
      </c>
      <c r="J35" s="13">
        <v>0</v>
      </c>
      <c r="K35" s="36">
        <f t="shared" si="0"/>
        <v>15.6222</v>
      </c>
      <c r="L35" s="36">
        <f t="shared" si="1"/>
        <v>2.030886</v>
      </c>
      <c r="M35" s="36">
        <f t="shared" si="2"/>
        <v>17.653086</v>
      </c>
      <c r="N35" s="40"/>
      <c r="O35" s="38">
        <f t="shared" si="3"/>
        <v>0.00999999999999998</v>
      </c>
      <c r="P35" s="39">
        <f t="shared" si="7"/>
        <v>15.465978</v>
      </c>
      <c r="R35" s="45">
        <v>15.6222</v>
      </c>
    </row>
    <row r="36" s="1" customFormat="1" ht="25" customHeight="1" spans="1:18">
      <c r="A36" s="13">
        <v>28</v>
      </c>
      <c r="B36" s="18" t="s">
        <v>75</v>
      </c>
      <c r="C36" s="18" t="s">
        <v>76</v>
      </c>
      <c r="D36" s="20"/>
      <c r="E36" s="20" t="s">
        <v>124</v>
      </c>
      <c r="F36" s="19">
        <v>18.95</v>
      </c>
      <c r="G36" s="19">
        <v>17.434</v>
      </c>
      <c r="H36" s="13">
        <v>0</v>
      </c>
      <c r="I36" s="13">
        <v>0</v>
      </c>
      <c r="J36" s="13">
        <v>0</v>
      </c>
      <c r="K36" s="36">
        <f t="shared" si="0"/>
        <v>17.434</v>
      </c>
      <c r="L36" s="36">
        <f t="shared" si="1"/>
        <v>2.26642</v>
      </c>
      <c r="M36" s="36">
        <f t="shared" si="2"/>
        <v>19.70042</v>
      </c>
      <c r="N36" s="40"/>
      <c r="O36" s="38">
        <f t="shared" si="3"/>
        <v>0.08</v>
      </c>
      <c r="P36" s="39">
        <f>K36*0.92</f>
        <v>16.03928</v>
      </c>
      <c r="R36" s="45">
        <v>17.434</v>
      </c>
    </row>
    <row r="37" s="1" customFormat="1" ht="25" customHeight="1" spans="1:18">
      <c r="A37" s="13">
        <v>29</v>
      </c>
      <c r="B37" s="18" t="s">
        <v>77</v>
      </c>
      <c r="C37" s="18" t="s">
        <v>78</v>
      </c>
      <c r="D37" s="20"/>
      <c r="E37" s="20" t="s">
        <v>124</v>
      </c>
      <c r="F37" s="19">
        <v>44.1</v>
      </c>
      <c r="G37" s="19">
        <v>43.659</v>
      </c>
      <c r="H37" s="13">
        <v>0</v>
      </c>
      <c r="I37" s="13">
        <v>0</v>
      </c>
      <c r="J37" s="13">
        <v>0</v>
      </c>
      <c r="K37" s="36">
        <f t="shared" si="0"/>
        <v>43.659</v>
      </c>
      <c r="L37" s="36">
        <f t="shared" si="1"/>
        <v>5.67567</v>
      </c>
      <c r="M37" s="36">
        <f t="shared" si="2"/>
        <v>49.33467</v>
      </c>
      <c r="N37" s="40"/>
      <c r="O37" s="38">
        <f t="shared" si="3"/>
        <v>0.0100000000000001</v>
      </c>
      <c r="P37" s="39">
        <f t="shared" si="7"/>
        <v>43.22241</v>
      </c>
      <c r="R37" s="45">
        <v>43.659</v>
      </c>
    </row>
    <row r="38" s="1" customFormat="1" ht="25" customHeight="1" spans="1:18">
      <c r="A38" s="13">
        <v>30</v>
      </c>
      <c r="B38" s="18" t="s">
        <v>79</v>
      </c>
      <c r="C38" s="18" t="s">
        <v>80</v>
      </c>
      <c r="D38" s="20"/>
      <c r="E38" s="20" t="s">
        <v>124</v>
      </c>
      <c r="F38" s="19">
        <v>58.8</v>
      </c>
      <c r="G38" s="19">
        <v>52.92</v>
      </c>
      <c r="H38" s="13">
        <v>0</v>
      </c>
      <c r="I38" s="13">
        <v>0</v>
      </c>
      <c r="J38" s="13">
        <v>0</v>
      </c>
      <c r="K38" s="36">
        <f t="shared" si="0"/>
        <v>52.92</v>
      </c>
      <c r="L38" s="36">
        <f t="shared" si="1"/>
        <v>6.8796</v>
      </c>
      <c r="M38" s="36">
        <f t="shared" si="2"/>
        <v>59.7996</v>
      </c>
      <c r="N38" s="40"/>
      <c r="O38" s="38">
        <f t="shared" si="3"/>
        <v>0.1</v>
      </c>
      <c r="P38" s="39">
        <f>K38*0.9</f>
        <v>47.628</v>
      </c>
      <c r="R38" s="45">
        <v>52.92</v>
      </c>
    </row>
    <row r="39" s="1" customFormat="1" ht="25" customHeight="1" spans="1:18">
      <c r="A39" s="13">
        <v>31</v>
      </c>
      <c r="B39" s="18" t="s">
        <v>81</v>
      </c>
      <c r="C39" s="18" t="s">
        <v>82</v>
      </c>
      <c r="D39" s="20"/>
      <c r="E39" s="20" t="s">
        <v>124</v>
      </c>
      <c r="F39" s="19">
        <v>66</v>
      </c>
      <c r="G39" s="19">
        <v>64.02</v>
      </c>
      <c r="H39" s="13">
        <v>0</v>
      </c>
      <c r="I39" s="13">
        <v>0</v>
      </c>
      <c r="J39" s="13">
        <v>0</v>
      </c>
      <c r="K39" s="36">
        <f t="shared" si="0"/>
        <v>64.02</v>
      </c>
      <c r="L39" s="36">
        <f t="shared" si="1"/>
        <v>8.3226</v>
      </c>
      <c r="M39" s="36">
        <f t="shared" si="2"/>
        <v>72.3426</v>
      </c>
      <c r="N39" s="40"/>
      <c r="O39" s="38">
        <f t="shared" si="3"/>
        <v>0.03</v>
      </c>
      <c r="P39" s="39">
        <f>K39*0.97</f>
        <v>62.0994</v>
      </c>
      <c r="R39" s="45">
        <v>64.02</v>
      </c>
    </row>
    <row r="40" s="1" customFormat="1" ht="25" customHeight="1" spans="1:18">
      <c r="A40" s="13">
        <v>32</v>
      </c>
      <c r="B40" s="18" t="s">
        <v>83</v>
      </c>
      <c r="C40" s="18" t="s">
        <v>84</v>
      </c>
      <c r="D40" s="20"/>
      <c r="E40" s="20" t="s">
        <v>124</v>
      </c>
      <c r="F40" s="19">
        <v>24.96</v>
      </c>
      <c r="G40" s="19">
        <v>23.712</v>
      </c>
      <c r="H40" s="13">
        <v>0</v>
      </c>
      <c r="I40" s="13">
        <v>0</v>
      </c>
      <c r="J40" s="13">
        <v>0</v>
      </c>
      <c r="K40" s="36">
        <f t="shared" si="0"/>
        <v>23.712</v>
      </c>
      <c r="L40" s="36">
        <f t="shared" si="1"/>
        <v>3.08256</v>
      </c>
      <c r="M40" s="36">
        <f t="shared" si="2"/>
        <v>26.79456</v>
      </c>
      <c r="N40" s="40"/>
      <c r="O40" s="38">
        <f t="shared" si="3"/>
        <v>0.05</v>
      </c>
      <c r="P40" s="39">
        <f>K40*0.95</f>
        <v>22.5264</v>
      </c>
      <c r="R40" s="45">
        <v>23.712</v>
      </c>
    </row>
    <row r="41" s="1" customFormat="1" ht="25" customHeight="1" spans="1:18">
      <c r="A41" s="13">
        <v>33</v>
      </c>
      <c r="B41" s="18" t="s">
        <v>85</v>
      </c>
      <c r="C41" s="18" t="s">
        <v>86</v>
      </c>
      <c r="D41" s="20"/>
      <c r="E41" s="20" t="s">
        <v>124</v>
      </c>
      <c r="F41" s="19">
        <v>15.78</v>
      </c>
      <c r="G41" s="19">
        <v>15.6222</v>
      </c>
      <c r="H41" s="13">
        <v>0</v>
      </c>
      <c r="I41" s="13">
        <v>0</v>
      </c>
      <c r="J41" s="13">
        <v>0</v>
      </c>
      <c r="K41" s="36">
        <f t="shared" si="0"/>
        <v>15.6222</v>
      </c>
      <c r="L41" s="36">
        <f t="shared" si="1"/>
        <v>2.030886</v>
      </c>
      <c r="M41" s="36">
        <f t="shared" si="2"/>
        <v>17.653086</v>
      </c>
      <c r="N41" s="40"/>
      <c r="O41" s="38">
        <f t="shared" si="3"/>
        <v>0.00999999999999998</v>
      </c>
      <c r="P41" s="39">
        <f>K41*0.99</f>
        <v>15.465978</v>
      </c>
      <c r="R41" s="45">
        <v>15.6222</v>
      </c>
    </row>
    <row r="42" s="1" customFormat="1" ht="25" customHeight="1" spans="1:18">
      <c r="A42" s="13">
        <v>34</v>
      </c>
      <c r="B42" s="18" t="s">
        <v>87</v>
      </c>
      <c r="C42" s="18" t="s">
        <v>88</v>
      </c>
      <c r="D42" s="20"/>
      <c r="E42" s="20" t="s">
        <v>124</v>
      </c>
      <c r="F42" s="19">
        <v>58.01</v>
      </c>
      <c r="G42" s="22">
        <v>52.209</v>
      </c>
      <c r="H42" s="13">
        <v>0</v>
      </c>
      <c r="I42" s="13">
        <v>0</v>
      </c>
      <c r="J42" s="13">
        <v>0</v>
      </c>
      <c r="K42" s="36">
        <f t="shared" si="0"/>
        <v>52.209</v>
      </c>
      <c r="L42" s="36">
        <f t="shared" si="1"/>
        <v>6.78717</v>
      </c>
      <c r="M42" s="36">
        <f t="shared" si="2"/>
        <v>58.99617</v>
      </c>
      <c r="N42" s="40"/>
      <c r="O42" s="38">
        <f t="shared" si="3"/>
        <v>0.1</v>
      </c>
      <c r="P42" s="39">
        <f>K42*0.9</f>
        <v>46.9881</v>
      </c>
      <c r="R42" s="45">
        <v>52.209</v>
      </c>
    </row>
    <row r="43" s="1" customFormat="1" ht="25" customHeight="1" spans="1:18">
      <c r="A43" s="13">
        <v>35</v>
      </c>
      <c r="B43" s="18" t="s">
        <v>89</v>
      </c>
      <c r="C43" s="18" t="s">
        <v>90</v>
      </c>
      <c r="D43" s="20"/>
      <c r="E43" s="20" t="s">
        <v>124</v>
      </c>
      <c r="F43" s="19">
        <v>35.19</v>
      </c>
      <c r="G43" s="22">
        <v>33.4305</v>
      </c>
      <c r="H43" s="13">
        <v>0</v>
      </c>
      <c r="I43" s="13">
        <v>0</v>
      </c>
      <c r="J43" s="13">
        <v>0</v>
      </c>
      <c r="K43" s="36">
        <f t="shared" si="0"/>
        <v>33.4305</v>
      </c>
      <c r="L43" s="36">
        <f t="shared" si="1"/>
        <v>4.345965</v>
      </c>
      <c r="M43" s="36">
        <f t="shared" si="2"/>
        <v>37.776465</v>
      </c>
      <c r="N43" s="40"/>
      <c r="O43" s="38">
        <f t="shared" si="3"/>
        <v>0.0500000000000001</v>
      </c>
      <c r="P43" s="39">
        <f>K43*0.95</f>
        <v>31.758975</v>
      </c>
      <c r="R43" s="45">
        <v>33.4305</v>
      </c>
    </row>
    <row r="44" s="1" customFormat="1" ht="25" customHeight="1" spans="1:18">
      <c r="A44" s="13">
        <v>36</v>
      </c>
      <c r="B44" s="18" t="s">
        <v>91</v>
      </c>
      <c r="C44" s="18" t="s">
        <v>62</v>
      </c>
      <c r="D44" s="20"/>
      <c r="E44" s="20" t="s">
        <v>124</v>
      </c>
      <c r="F44" s="23">
        <v>19.4194</v>
      </c>
      <c r="G44" s="23">
        <v>18.836818</v>
      </c>
      <c r="H44" s="13">
        <v>0</v>
      </c>
      <c r="I44" s="13">
        <v>0</v>
      </c>
      <c r="J44" s="13">
        <v>0</v>
      </c>
      <c r="K44" s="36">
        <f t="shared" si="0"/>
        <v>18.836818</v>
      </c>
      <c r="L44" s="36">
        <f t="shared" si="1"/>
        <v>2.44878634</v>
      </c>
      <c r="M44" s="36">
        <f t="shared" si="2"/>
        <v>21.28560434</v>
      </c>
      <c r="N44" s="40"/>
      <c r="O44" s="38">
        <f t="shared" si="3"/>
        <v>0.03</v>
      </c>
      <c r="P44" s="39">
        <f t="shared" ref="P44:P52" si="8">K44*0.97</f>
        <v>18.27171346</v>
      </c>
      <c r="R44" s="45">
        <v>18.836818</v>
      </c>
    </row>
    <row r="45" s="1" customFormat="1" ht="25" customHeight="1" spans="1:18">
      <c r="A45" s="13">
        <v>37</v>
      </c>
      <c r="B45" s="18" t="s">
        <v>125</v>
      </c>
      <c r="C45" s="18" t="s">
        <v>126</v>
      </c>
      <c r="D45" s="20"/>
      <c r="E45" s="20" t="s">
        <v>124</v>
      </c>
      <c r="F45" s="23">
        <v>23.96</v>
      </c>
      <c r="G45" s="23">
        <v>23.2412</v>
      </c>
      <c r="H45" s="13">
        <v>0</v>
      </c>
      <c r="I45" s="13">
        <v>0</v>
      </c>
      <c r="J45" s="13">
        <v>0</v>
      </c>
      <c r="K45" s="36">
        <f t="shared" si="0"/>
        <v>23.2412</v>
      </c>
      <c r="L45" s="36">
        <f t="shared" si="1"/>
        <v>3.021356</v>
      </c>
      <c r="M45" s="36">
        <f t="shared" si="2"/>
        <v>26.262556</v>
      </c>
      <c r="N45" s="40"/>
      <c r="O45" s="38">
        <f t="shared" si="3"/>
        <v>0.03</v>
      </c>
      <c r="P45" s="39">
        <f t="shared" si="8"/>
        <v>22.543964</v>
      </c>
      <c r="R45" s="45">
        <v>23.2412</v>
      </c>
    </row>
    <row r="46" s="1" customFormat="1" ht="25" customHeight="1" spans="1:18">
      <c r="A46" s="13">
        <v>38</v>
      </c>
      <c r="B46" s="18" t="s">
        <v>127</v>
      </c>
      <c r="C46" s="18" t="s">
        <v>128</v>
      </c>
      <c r="D46" s="20"/>
      <c r="E46" s="20" t="s">
        <v>124</v>
      </c>
      <c r="F46" s="23">
        <v>29.8</v>
      </c>
      <c r="G46" s="23">
        <v>28.906</v>
      </c>
      <c r="H46" s="13">
        <v>0</v>
      </c>
      <c r="I46" s="13">
        <v>0</v>
      </c>
      <c r="J46" s="13">
        <v>0</v>
      </c>
      <c r="K46" s="36">
        <f t="shared" si="0"/>
        <v>28.906</v>
      </c>
      <c r="L46" s="36">
        <f t="shared" si="1"/>
        <v>3.75778</v>
      </c>
      <c r="M46" s="36">
        <f t="shared" si="2"/>
        <v>32.66378</v>
      </c>
      <c r="N46" s="40"/>
      <c r="O46" s="38">
        <f t="shared" si="3"/>
        <v>0.03</v>
      </c>
      <c r="P46" s="39">
        <f t="shared" si="8"/>
        <v>28.03882</v>
      </c>
      <c r="R46" s="45">
        <v>28.906</v>
      </c>
    </row>
    <row r="47" s="1" customFormat="1" ht="25" customHeight="1" spans="1:18">
      <c r="A47" s="13">
        <v>39</v>
      </c>
      <c r="B47" s="18" t="s">
        <v>129</v>
      </c>
      <c r="C47" s="18" t="s">
        <v>130</v>
      </c>
      <c r="D47" s="20"/>
      <c r="E47" s="20" t="s">
        <v>124</v>
      </c>
      <c r="F47" s="23">
        <v>19.14</v>
      </c>
      <c r="G47" s="23">
        <v>18.5658</v>
      </c>
      <c r="H47" s="13">
        <v>0</v>
      </c>
      <c r="I47" s="13">
        <v>0</v>
      </c>
      <c r="J47" s="13">
        <v>0</v>
      </c>
      <c r="K47" s="36">
        <f t="shared" si="0"/>
        <v>18.5658</v>
      </c>
      <c r="L47" s="36">
        <f t="shared" si="1"/>
        <v>2.413554</v>
      </c>
      <c r="M47" s="36">
        <f t="shared" si="2"/>
        <v>20.979354</v>
      </c>
      <c r="N47" s="40"/>
      <c r="O47" s="38">
        <f t="shared" si="3"/>
        <v>0.03</v>
      </c>
      <c r="P47" s="39">
        <f t="shared" si="8"/>
        <v>18.008826</v>
      </c>
      <c r="R47" s="45">
        <v>18.5658</v>
      </c>
    </row>
    <row r="48" s="1" customFormat="1" ht="25" customHeight="1" spans="1:18">
      <c r="A48" s="13">
        <v>40</v>
      </c>
      <c r="B48" s="18" t="s">
        <v>131</v>
      </c>
      <c r="C48" s="18" t="s">
        <v>132</v>
      </c>
      <c r="D48" s="20"/>
      <c r="E48" s="20" t="s">
        <v>124</v>
      </c>
      <c r="F48" s="23">
        <v>45.61</v>
      </c>
      <c r="G48" s="23">
        <v>44.2417</v>
      </c>
      <c r="H48" s="13">
        <v>0</v>
      </c>
      <c r="I48" s="13">
        <v>0</v>
      </c>
      <c r="J48" s="13">
        <v>0</v>
      </c>
      <c r="K48" s="36">
        <f t="shared" si="0"/>
        <v>44.2417</v>
      </c>
      <c r="L48" s="36">
        <f t="shared" si="1"/>
        <v>5.751421</v>
      </c>
      <c r="M48" s="36">
        <f t="shared" si="2"/>
        <v>49.993121</v>
      </c>
      <c r="N48" s="40"/>
      <c r="O48" s="38">
        <f t="shared" si="3"/>
        <v>0.0300000000000001</v>
      </c>
      <c r="P48" s="39">
        <f t="shared" si="8"/>
        <v>42.914449</v>
      </c>
      <c r="R48" s="45">
        <v>44.2417</v>
      </c>
    </row>
    <row r="49" s="1" customFormat="1" ht="25" customHeight="1" spans="1:18">
      <c r="A49" s="13">
        <v>41</v>
      </c>
      <c r="B49" s="18" t="s">
        <v>133</v>
      </c>
      <c r="C49" s="18" t="s">
        <v>134</v>
      </c>
      <c r="D49" s="20"/>
      <c r="E49" s="20" t="s">
        <v>124</v>
      </c>
      <c r="F49" s="23">
        <v>23.96</v>
      </c>
      <c r="G49" s="23">
        <v>23.2412</v>
      </c>
      <c r="H49" s="13">
        <v>0</v>
      </c>
      <c r="I49" s="13">
        <v>0</v>
      </c>
      <c r="J49" s="13">
        <v>0</v>
      </c>
      <c r="K49" s="36">
        <f t="shared" si="0"/>
        <v>23.2412</v>
      </c>
      <c r="L49" s="36">
        <f t="shared" si="1"/>
        <v>3.021356</v>
      </c>
      <c r="M49" s="36">
        <f t="shared" si="2"/>
        <v>26.262556</v>
      </c>
      <c r="N49" s="40"/>
      <c r="O49" s="38">
        <f t="shared" si="3"/>
        <v>0.03</v>
      </c>
      <c r="P49" s="39">
        <f t="shared" si="8"/>
        <v>22.543964</v>
      </c>
      <c r="R49" s="45">
        <v>23.2412</v>
      </c>
    </row>
    <row r="50" s="1" customFormat="1" ht="25" customHeight="1" spans="1:18">
      <c r="A50" s="13">
        <v>42</v>
      </c>
      <c r="B50" s="18" t="s">
        <v>135</v>
      </c>
      <c r="C50" s="18" t="s">
        <v>136</v>
      </c>
      <c r="D50" s="20"/>
      <c r="E50" s="20" t="s">
        <v>124</v>
      </c>
      <c r="F50" s="23">
        <v>29.8</v>
      </c>
      <c r="G50" s="23">
        <v>28.906</v>
      </c>
      <c r="H50" s="13">
        <v>0</v>
      </c>
      <c r="I50" s="13">
        <v>0</v>
      </c>
      <c r="J50" s="13">
        <v>0</v>
      </c>
      <c r="K50" s="36">
        <f t="shared" si="0"/>
        <v>28.906</v>
      </c>
      <c r="L50" s="36">
        <f t="shared" si="1"/>
        <v>3.75778</v>
      </c>
      <c r="M50" s="36">
        <f t="shared" si="2"/>
        <v>32.66378</v>
      </c>
      <c r="N50" s="40"/>
      <c r="O50" s="38">
        <f t="shared" si="3"/>
        <v>0.03</v>
      </c>
      <c r="P50" s="39">
        <f t="shared" si="8"/>
        <v>28.03882</v>
      </c>
      <c r="R50" s="45">
        <v>28.906</v>
      </c>
    </row>
    <row r="51" s="1" customFormat="1" ht="25" customHeight="1" spans="1:18">
      <c r="A51" s="13">
        <v>43</v>
      </c>
      <c r="B51" s="18" t="s">
        <v>92</v>
      </c>
      <c r="C51" s="18" t="s">
        <v>93</v>
      </c>
      <c r="D51" s="20"/>
      <c r="E51" s="20" t="s">
        <v>124</v>
      </c>
      <c r="F51" s="23">
        <v>22.21</v>
      </c>
      <c r="G51" s="23">
        <v>21.5437</v>
      </c>
      <c r="H51" s="13">
        <v>0</v>
      </c>
      <c r="I51" s="13">
        <v>0</v>
      </c>
      <c r="J51" s="13">
        <v>0</v>
      </c>
      <c r="K51" s="36">
        <f t="shared" si="0"/>
        <v>21.5437</v>
      </c>
      <c r="L51" s="36">
        <f t="shared" si="1"/>
        <v>2.800681</v>
      </c>
      <c r="M51" s="36">
        <f t="shared" si="2"/>
        <v>24.344381</v>
      </c>
      <c r="N51" s="40"/>
      <c r="O51" s="38">
        <f t="shared" si="3"/>
        <v>0.03</v>
      </c>
      <c r="P51" s="39">
        <f t="shared" si="8"/>
        <v>20.897389</v>
      </c>
      <c r="R51" s="45">
        <v>21.5437</v>
      </c>
    </row>
    <row r="52" s="1" customFormat="1" ht="25" customHeight="1" spans="1:18">
      <c r="A52" s="13">
        <v>44</v>
      </c>
      <c r="B52" s="18" t="s">
        <v>94</v>
      </c>
      <c r="C52" s="18" t="s">
        <v>95</v>
      </c>
      <c r="D52" s="20"/>
      <c r="E52" s="20" t="s">
        <v>124</v>
      </c>
      <c r="F52" s="23">
        <v>30.51</v>
      </c>
      <c r="G52" s="23">
        <v>29.5947</v>
      </c>
      <c r="H52" s="13">
        <v>0</v>
      </c>
      <c r="I52" s="13">
        <v>0</v>
      </c>
      <c r="J52" s="13">
        <v>0</v>
      </c>
      <c r="K52" s="36">
        <f t="shared" si="0"/>
        <v>29.5947</v>
      </c>
      <c r="L52" s="36">
        <f t="shared" si="1"/>
        <v>3.847311</v>
      </c>
      <c r="M52" s="36">
        <f t="shared" si="2"/>
        <v>33.442011</v>
      </c>
      <c r="N52" s="40"/>
      <c r="O52" s="38">
        <f t="shared" si="3"/>
        <v>0.0300000000000001</v>
      </c>
      <c r="P52" s="39">
        <f t="shared" si="8"/>
        <v>28.706859</v>
      </c>
      <c r="R52" s="45">
        <v>29.5947</v>
      </c>
    </row>
    <row r="53" s="1" customFormat="1" ht="25" customHeight="1" spans="1:18">
      <c r="A53" s="13">
        <v>45</v>
      </c>
      <c r="B53" s="18" t="s">
        <v>96</v>
      </c>
      <c r="C53" s="18" t="s">
        <v>97</v>
      </c>
      <c r="D53" s="24"/>
      <c r="E53" s="24" t="s">
        <v>124</v>
      </c>
      <c r="F53" s="19">
        <v>43.77</v>
      </c>
      <c r="G53" s="20">
        <v>43.77</v>
      </c>
      <c r="H53" s="13">
        <v>0</v>
      </c>
      <c r="I53" s="13">
        <v>0</v>
      </c>
      <c r="J53" s="13">
        <v>0</v>
      </c>
      <c r="K53" s="36">
        <f t="shared" si="0"/>
        <v>43.77</v>
      </c>
      <c r="L53" s="36">
        <f t="shared" si="1"/>
        <v>5.6901</v>
      </c>
      <c r="M53" s="36">
        <f t="shared" si="2"/>
        <v>49.4601</v>
      </c>
      <c r="N53" s="40"/>
      <c r="O53" s="38">
        <f t="shared" si="3"/>
        <v>0</v>
      </c>
      <c r="P53" s="39">
        <f t="shared" ref="P53:P57" si="9">K53</f>
        <v>43.77</v>
      </c>
      <c r="R53" s="45">
        <v>43.77</v>
      </c>
    </row>
    <row r="54" s="1" customFormat="1" ht="25" customHeight="1" spans="1:18">
      <c r="A54" s="13">
        <v>46</v>
      </c>
      <c r="B54" s="18" t="s">
        <v>98</v>
      </c>
      <c r="C54" s="18" t="s">
        <v>99</v>
      </c>
      <c r="D54" s="24"/>
      <c r="E54" s="24" t="s">
        <v>124</v>
      </c>
      <c r="F54" s="19">
        <v>91.84</v>
      </c>
      <c r="G54" s="20">
        <v>91.84</v>
      </c>
      <c r="H54" s="13">
        <v>0</v>
      </c>
      <c r="I54" s="13">
        <v>0</v>
      </c>
      <c r="J54" s="13">
        <v>0</v>
      </c>
      <c r="K54" s="36">
        <f t="shared" si="0"/>
        <v>91.84</v>
      </c>
      <c r="L54" s="36">
        <f t="shared" si="1"/>
        <v>11.9392</v>
      </c>
      <c r="M54" s="36">
        <f t="shared" si="2"/>
        <v>103.7792</v>
      </c>
      <c r="N54" s="40"/>
      <c r="O54" s="38">
        <f t="shared" si="3"/>
        <v>0</v>
      </c>
      <c r="P54" s="39">
        <f t="shared" si="9"/>
        <v>91.84</v>
      </c>
      <c r="R54" s="45">
        <v>91.84</v>
      </c>
    </row>
    <row r="55" s="1" customFormat="1" ht="25" customHeight="1" spans="1:18">
      <c r="A55" s="13">
        <v>47</v>
      </c>
      <c r="B55" s="18" t="s">
        <v>100</v>
      </c>
      <c r="C55" s="18" t="s">
        <v>101</v>
      </c>
      <c r="D55" s="24"/>
      <c r="E55" s="24" t="s">
        <v>124</v>
      </c>
      <c r="F55" s="19">
        <v>21.48</v>
      </c>
      <c r="G55" s="20">
        <v>21.48</v>
      </c>
      <c r="H55" s="13">
        <v>0</v>
      </c>
      <c r="I55" s="13">
        <v>0</v>
      </c>
      <c r="J55" s="13">
        <v>0</v>
      </c>
      <c r="K55" s="36">
        <f t="shared" si="0"/>
        <v>21.48</v>
      </c>
      <c r="L55" s="36">
        <f t="shared" si="1"/>
        <v>2.7924</v>
      </c>
      <c r="M55" s="36">
        <f t="shared" si="2"/>
        <v>24.2724</v>
      </c>
      <c r="N55" s="40"/>
      <c r="O55" s="38">
        <f t="shared" si="3"/>
        <v>0</v>
      </c>
      <c r="P55" s="39">
        <f t="shared" si="9"/>
        <v>21.48</v>
      </c>
      <c r="R55" s="45">
        <v>21.48</v>
      </c>
    </row>
    <row r="56" s="1" customFormat="1" ht="25" customHeight="1" spans="1:18">
      <c r="A56" s="13">
        <v>48</v>
      </c>
      <c r="B56" s="18" t="s">
        <v>102</v>
      </c>
      <c r="C56" s="18" t="s">
        <v>103</v>
      </c>
      <c r="D56" s="24"/>
      <c r="E56" s="24" t="s">
        <v>124</v>
      </c>
      <c r="F56" s="19">
        <v>44.91</v>
      </c>
      <c r="G56" s="20">
        <v>44.91</v>
      </c>
      <c r="H56" s="13">
        <v>0</v>
      </c>
      <c r="I56" s="13">
        <v>0</v>
      </c>
      <c r="J56" s="13">
        <v>0</v>
      </c>
      <c r="K56" s="36">
        <f t="shared" si="0"/>
        <v>44.91</v>
      </c>
      <c r="L56" s="36">
        <f t="shared" si="1"/>
        <v>5.8383</v>
      </c>
      <c r="M56" s="36">
        <f t="shared" si="2"/>
        <v>50.7483</v>
      </c>
      <c r="N56" s="40"/>
      <c r="O56" s="38">
        <f t="shared" si="3"/>
        <v>0</v>
      </c>
      <c r="P56" s="39">
        <f t="shared" si="9"/>
        <v>44.91</v>
      </c>
      <c r="R56" s="45">
        <v>44.91</v>
      </c>
    </row>
    <row r="57" s="1" customFormat="1" ht="25" customHeight="1" spans="1:18">
      <c r="A57" s="13">
        <v>49</v>
      </c>
      <c r="B57" s="18" t="s">
        <v>104</v>
      </c>
      <c r="C57" s="18" t="s">
        <v>105</v>
      </c>
      <c r="D57" s="24"/>
      <c r="E57" s="24" t="s">
        <v>124</v>
      </c>
      <c r="F57" s="19">
        <v>49.06</v>
      </c>
      <c r="G57" s="20">
        <v>49.06</v>
      </c>
      <c r="H57" s="13">
        <v>0</v>
      </c>
      <c r="I57" s="13">
        <v>0</v>
      </c>
      <c r="J57" s="13">
        <v>0</v>
      </c>
      <c r="K57" s="36">
        <f t="shared" si="0"/>
        <v>49.06</v>
      </c>
      <c r="L57" s="36">
        <f t="shared" si="1"/>
        <v>6.3778</v>
      </c>
      <c r="M57" s="36">
        <f t="shared" si="2"/>
        <v>55.4378</v>
      </c>
      <c r="N57" s="40"/>
      <c r="O57" s="38">
        <f t="shared" si="3"/>
        <v>0</v>
      </c>
      <c r="P57" s="39">
        <f t="shared" si="9"/>
        <v>49.06</v>
      </c>
      <c r="R57" s="45">
        <v>49.06</v>
      </c>
    </row>
    <row r="58" s="2" customFormat="1" customHeight="1" spans="1:16">
      <c r="A58" s="25" t="s">
        <v>137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41"/>
      <c r="P58" s="42"/>
    </row>
    <row r="59" s="2" customFormat="1" customHeight="1" spans="1:16">
      <c r="A59" s="26" t="s">
        <v>138</v>
      </c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43"/>
      <c r="P59" s="42"/>
    </row>
    <row r="60" s="2" customFormat="1" customHeight="1" spans="1:16">
      <c r="A60" s="27" t="s">
        <v>108</v>
      </c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43"/>
      <c r="P60" s="42"/>
    </row>
    <row r="61" s="2" customFormat="1" customHeight="1" spans="1:16">
      <c r="A61" s="26" t="s">
        <v>109</v>
      </c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43"/>
      <c r="P61" s="42"/>
    </row>
    <row r="62" s="2" customFormat="1" customHeight="1" spans="1:16">
      <c r="A62" s="26" t="s">
        <v>110</v>
      </c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43"/>
      <c r="P62" s="42"/>
    </row>
    <row r="63" s="2" customFormat="1" customHeight="1" spans="1:16">
      <c r="A63" s="26" t="s">
        <v>111</v>
      </c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43"/>
      <c r="P63" s="42"/>
    </row>
    <row r="64" s="2" customFormat="1" customHeight="1" spans="1:16">
      <c r="A64" s="28" t="s">
        <v>112</v>
      </c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44"/>
      <c r="P64" s="42"/>
    </row>
    <row r="65" s="2" customFormat="1" customHeight="1" spans="1:16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44"/>
      <c r="P65" s="42"/>
    </row>
    <row r="66" s="2" customFormat="1" customHeight="1" spans="1:16">
      <c r="A66" s="46" t="s">
        <v>113</v>
      </c>
      <c r="B66" s="47"/>
      <c r="C66" s="48"/>
      <c r="H66" s="2" t="s">
        <v>114</v>
      </c>
      <c r="I66" s="52"/>
      <c r="J66" s="48"/>
      <c r="K66" s="50"/>
      <c r="L66" s="50"/>
      <c r="M66" s="50"/>
      <c r="N66" s="53"/>
      <c r="O66" s="54"/>
      <c r="P66" s="42"/>
    </row>
    <row r="67" s="2" customFormat="1" customHeight="1" spans="1:16">
      <c r="A67" s="48" t="s">
        <v>115</v>
      </c>
      <c r="B67" s="47"/>
      <c r="C67" s="48"/>
      <c r="H67" s="2" t="s">
        <v>116</v>
      </c>
      <c r="I67" s="48"/>
      <c r="J67" s="48"/>
      <c r="K67" s="50"/>
      <c r="L67" s="48"/>
      <c r="M67" s="48"/>
      <c r="N67" s="55"/>
      <c r="O67" s="56"/>
      <c r="P67" s="42"/>
    </row>
    <row r="68" s="2" customFormat="1" customHeight="1" spans="1:16">
      <c r="A68" s="48"/>
      <c r="B68" s="47"/>
      <c r="C68" s="48"/>
      <c r="I68" s="48"/>
      <c r="J68" s="48"/>
      <c r="K68" s="50"/>
      <c r="L68" s="48"/>
      <c r="M68" s="48"/>
      <c r="N68" s="55"/>
      <c r="O68" s="56"/>
      <c r="P68" s="42"/>
    </row>
    <row r="69" s="2" customFormat="1" customHeight="1" spans="1:16">
      <c r="A69" s="46" t="s">
        <v>117</v>
      </c>
      <c r="B69" s="46"/>
      <c r="C69" s="49"/>
      <c r="H69" s="2" t="s">
        <v>118</v>
      </c>
      <c r="I69" s="46"/>
      <c r="J69" s="49"/>
      <c r="K69" s="50"/>
      <c r="L69" s="50"/>
      <c r="M69" s="50"/>
      <c r="N69" s="55"/>
      <c r="O69" s="56"/>
      <c r="P69" s="42"/>
    </row>
    <row r="70" s="2" customFormat="1" customHeight="1" spans="1:16">
      <c r="A70" s="50"/>
      <c r="B70" s="51" t="s">
        <v>119</v>
      </c>
      <c r="C70" s="50"/>
      <c r="I70" s="50" t="s">
        <v>119</v>
      </c>
      <c r="J70" s="50"/>
      <c r="K70" s="50"/>
      <c r="L70" s="50"/>
      <c r="M70" s="50"/>
      <c r="N70" s="55"/>
      <c r="O70" s="56"/>
      <c r="P70" s="42"/>
    </row>
    <row r="71" customHeight="1" spans="2:2">
      <c r="B71" s="1"/>
    </row>
    <row r="72" customHeight="1" spans="2:2">
      <c r="B72" s="1"/>
    </row>
    <row r="73" customHeight="1" spans="2:2">
      <c r="B73" s="1"/>
    </row>
    <row r="74" customHeight="1" spans="2:2">
      <c r="B74" s="1"/>
    </row>
    <row r="75" customHeight="1" spans="2:2">
      <c r="B75" s="1"/>
    </row>
    <row r="76" customHeight="1" spans="2:2">
      <c r="B76" s="1"/>
    </row>
    <row r="77" customHeight="1" spans="2:2">
      <c r="B77" s="1"/>
    </row>
    <row r="78" customHeight="1" spans="2:2">
      <c r="B78" s="1"/>
    </row>
    <row r="79" customHeight="1" spans="2:2">
      <c r="B79" s="1"/>
    </row>
    <row r="80" customHeight="1" spans="2:2">
      <c r="B80" s="1"/>
    </row>
    <row r="81" customHeight="1" spans="2:2">
      <c r="B81" s="1"/>
    </row>
    <row r="82" customHeight="1" spans="2:2">
      <c r="B82" s="1"/>
    </row>
    <row r="83" customHeight="1" spans="2:2">
      <c r="B83" s="1"/>
    </row>
    <row r="84" customHeight="1" spans="2:2">
      <c r="B84" s="1"/>
    </row>
    <row r="85" customHeight="1" spans="2:2">
      <c r="B85" s="1"/>
    </row>
    <row r="86" customHeight="1" spans="2:2">
      <c r="B86" s="1"/>
    </row>
    <row r="87" customHeight="1" spans="2:2">
      <c r="B87" s="1"/>
    </row>
    <row r="88" customHeight="1" spans="2:2">
      <c r="B88" s="1"/>
    </row>
    <row r="89" customHeight="1" spans="2:2">
      <c r="B89" s="1"/>
    </row>
    <row r="90" customHeight="1" spans="2:2">
      <c r="B90" s="1"/>
    </row>
    <row r="91" customHeight="1" spans="2:2">
      <c r="B91" s="1"/>
    </row>
    <row r="92" customHeight="1" spans="2:2">
      <c r="B92" s="1"/>
    </row>
  </sheetData>
  <autoFilter ref="A8:P64">
    <extLst/>
  </autoFilter>
  <mergeCells count="24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58:N58"/>
    <mergeCell ref="A59:N59"/>
    <mergeCell ref="A60:N60"/>
    <mergeCell ref="A61:N61"/>
    <mergeCell ref="A62:N62"/>
    <mergeCell ref="A63:N63"/>
    <mergeCell ref="A64:N64"/>
    <mergeCell ref="A7:A8"/>
    <mergeCell ref="B7:B8"/>
    <mergeCell ref="C7:C8"/>
    <mergeCell ref="D7:D8"/>
    <mergeCell ref="E7:E8"/>
    <mergeCell ref="N7:N8"/>
    <mergeCell ref="O7:O8"/>
    <mergeCell ref="P7:P8"/>
  </mergeCells>
  <conditionalFormatting sqref="D44:D52">
    <cfRule type="duplicateValues" dxfId="0" priority="2"/>
  </conditionalFormatting>
  <conditionalFormatting sqref="D1:D8 D58:D65 I66:I70 D71:D1048576">
    <cfRule type="duplicateValues" dxfId="0" priority="3"/>
  </conditionalFormatting>
  <conditionalFormatting sqref="B9:C57">
    <cfRule type="duplicateValues" dxfId="1" priority="1"/>
  </conditionalFormatting>
  <pageMargins left="0.751388888888889" right="0.751388888888889" top="0.393055555555556" bottom="0.393055555555556" header="0.5" footer="0.5"/>
  <pageSetup paperSize="9" scale="8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2006-09-14T11:21:00Z</dcterms:created>
  <cp:lastPrinted>2021-10-14T07:11:00Z</cp:lastPrinted>
  <dcterms:modified xsi:type="dcterms:W3CDTF">2024-10-22T06:48:28Z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2052-12.1.0.16910</vt:lpwstr>
  </property>
  <property fmtid="{D5CDD505-2E9C-101B-9397-08002B2CF9AE}" pid="3" name="ICV">
    <vt:lpwstr>F4EA2BCDAF20430D9CCAEE862FA8D9B1_13</vt:lpwstr>
  </property>
</Properties>
</file>