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0CBC2D5C-5193-40A9-9618-23BD9F892FA1}" xr6:coauthVersionLast="47" xr6:coauthVersionMax="47" xr10:uidLastSave="{00000000-0000-0000-0000-000000000000}"/>
  <bookViews>
    <workbookView xWindow="-108" yWindow="-108" windowWidth="23256" windowHeight="12456" firstSheet="72" activeTab="74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物料采购价格审批表-兴伟 (2)" sheetId="77" r:id="rId71"/>
    <sheet name="物料采购价格审批表-霸州政锦6.5" sheetId="78" r:id="rId72"/>
    <sheet name="物料采购价格审批表-黄骅鑫昌" sheetId="79" r:id="rId73"/>
    <sheet name="物料采购价格审批表-日照兴伟" sheetId="80" r:id="rId74"/>
    <sheet name="物料采购价格审批表-海兴中盛10.22" sheetId="81" r:id="rId75"/>
    <sheet name="Sheet1" sheetId="1" r:id="rId76"/>
    <sheet name="Sheet2" sheetId="57" r:id="rId77"/>
  </sheets>
  <externalReferences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</externalReferences>
  <definedNames>
    <definedName name="_xlnm._FilterDatabase" localSheetId="74" hidden="1">'物料采购价格审批表-海兴中盛10.22'!$A$4:$S$64</definedName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81" l="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5" i="81"/>
  <c r="N61" i="81"/>
  <c r="N60" i="81"/>
  <c r="N59" i="81"/>
  <c r="N58" i="81"/>
  <c r="N57" i="81"/>
  <c r="N56" i="81"/>
  <c r="N55" i="81"/>
  <c r="N54" i="81"/>
  <c r="N53" i="81"/>
  <c r="N52" i="81"/>
  <c r="N51" i="81"/>
  <c r="N50" i="81"/>
  <c r="N49" i="81"/>
  <c r="N48" i="81"/>
  <c r="N47" i="81"/>
  <c r="N46" i="81"/>
  <c r="N45" i="81"/>
  <c r="N44" i="81"/>
  <c r="N42" i="81"/>
  <c r="N41" i="81"/>
  <c r="N40" i="81"/>
  <c r="N39" i="81"/>
  <c r="N38" i="81"/>
  <c r="N37" i="81"/>
  <c r="N36" i="81"/>
  <c r="N34" i="81"/>
  <c r="N33" i="81"/>
  <c r="N32" i="81"/>
  <c r="N31" i="81"/>
  <c r="N30" i="81"/>
  <c r="N28" i="81"/>
  <c r="N27" i="81"/>
  <c r="N26" i="81"/>
  <c r="N25" i="81"/>
  <c r="N24" i="81"/>
  <c r="N23" i="81"/>
  <c r="N22" i="81"/>
  <c r="N18" i="81"/>
  <c r="N17" i="81"/>
  <c r="N16" i="81"/>
  <c r="N6" i="81"/>
  <c r="N7" i="81"/>
  <c r="N8" i="81"/>
  <c r="N9" i="81"/>
  <c r="N10" i="81"/>
  <c r="N11" i="81"/>
  <c r="N12" i="81"/>
  <c r="N13" i="81"/>
  <c r="N14" i="81"/>
  <c r="N5" i="81"/>
  <c r="M43" i="81"/>
  <c r="M35" i="81"/>
  <c r="M29" i="81"/>
  <c r="M20" i="81"/>
  <c r="M19" i="81"/>
  <c r="M15" i="81"/>
  <c r="N6" i="80" l="1"/>
  <c r="N7" i="80"/>
  <c r="N8" i="80"/>
  <c r="N5" i="80"/>
  <c r="N6" i="79"/>
  <c r="L6" i="79"/>
  <c r="L5" i="79"/>
  <c r="N5" i="79" s="1"/>
  <c r="N5" i="78"/>
  <c r="N5" i="77"/>
  <c r="L5" i="77"/>
  <c r="H11" i="1" l="1"/>
  <c r="F11" i="1"/>
  <c r="N5" i="76"/>
  <c r="N5" i="73"/>
  <c r="M5" i="73"/>
  <c r="L5" i="73"/>
  <c r="F5" i="73"/>
  <c r="E5" i="73"/>
  <c r="R8" i="71"/>
  <c r="R7" i="71"/>
  <c r="R6" i="71"/>
  <c r="R5" i="71"/>
  <c r="T9" i="67"/>
  <c r="T8" i="67"/>
  <c r="T7" i="67"/>
  <c r="T6" i="67"/>
  <c r="T5" i="67"/>
  <c r="S7" i="66"/>
  <c r="S6" i="66"/>
  <c r="S5" i="66"/>
  <c r="R8" i="63"/>
  <c r="R7" i="63"/>
  <c r="R6" i="63"/>
  <c r="R5" i="63"/>
  <c r="O7" i="60"/>
  <c r="O6" i="60"/>
  <c r="O5" i="60"/>
  <c r="O4" i="60"/>
  <c r="N5" i="59"/>
  <c r="L5" i="59"/>
  <c r="F5" i="59"/>
  <c r="N9" i="58"/>
  <c r="M9" i="58"/>
  <c r="N7" i="58"/>
  <c r="M7" i="58"/>
  <c r="N6" i="58"/>
  <c r="M6" i="58"/>
  <c r="L6" i="58"/>
  <c r="F6" i="58"/>
  <c r="E6" i="58"/>
  <c r="N5" i="58"/>
  <c r="L5" i="58"/>
  <c r="F5" i="58"/>
  <c r="N9" i="56"/>
  <c r="F9" i="56"/>
  <c r="N8" i="56"/>
  <c r="F8" i="56"/>
  <c r="N7" i="56"/>
  <c r="F7" i="56"/>
  <c r="N6" i="56"/>
  <c r="F6" i="56"/>
  <c r="N5" i="56"/>
  <c r="F5" i="56"/>
  <c r="N5" i="54"/>
  <c r="Z10" i="53"/>
  <c r="N10" i="53"/>
  <c r="L10" i="53"/>
  <c r="F10" i="53"/>
  <c r="Z9" i="53"/>
  <c r="N9" i="53"/>
  <c r="L9" i="53"/>
  <c r="F9" i="53"/>
  <c r="N8" i="53"/>
  <c r="F8" i="53"/>
  <c r="N7" i="53"/>
  <c r="F7" i="53"/>
  <c r="N6" i="53"/>
  <c r="F6" i="53"/>
  <c r="N5" i="53"/>
  <c r="F5" i="53"/>
  <c r="R6" i="52"/>
  <c r="R5" i="52"/>
  <c r="R7" i="51"/>
  <c r="R6" i="51"/>
  <c r="R5" i="51"/>
  <c r="L5" i="47"/>
  <c r="F5" i="47"/>
  <c r="N7" i="46"/>
  <c r="M7" i="46"/>
  <c r="N6" i="46"/>
  <c r="M6" i="46"/>
  <c r="L9" i="45"/>
  <c r="K9" i="45"/>
  <c r="F9" i="45"/>
  <c r="E9" i="45"/>
  <c r="L8" i="45"/>
  <c r="K8" i="45"/>
  <c r="F8" i="45"/>
  <c r="E8" i="45"/>
  <c r="L7" i="45"/>
  <c r="K7" i="45"/>
  <c r="F7" i="45"/>
  <c r="E7" i="45"/>
  <c r="L6" i="45"/>
  <c r="K6" i="45"/>
  <c r="F6" i="45"/>
  <c r="E6" i="45"/>
  <c r="K5" i="45"/>
  <c r="F5" i="45"/>
  <c r="E5" i="45"/>
  <c r="I23" i="41"/>
  <c r="J23" i="41" s="1"/>
  <c r="I22" i="41"/>
  <c r="J22" i="41" s="1"/>
  <c r="I21" i="41"/>
  <c r="J21" i="41" s="1"/>
  <c r="I20" i="41"/>
  <c r="J20" i="41" s="1"/>
  <c r="I19" i="41"/>
  <c r="J19" i="41" s="1"/>
  <c r="I18" i="41"/>
  <c r="J18" i="41" s="1"/>
  <c r="I17" i="41"/>
  <c r="J17" i="41" s="1"/>
  <c r="I16" i="41"/>
  <c r="J16" i="41" s="1"/>
  <c r="I15" i="41"/>
  <c r="J15" i="41" s="1"/>
  <c r="I14" i="41"/>
  <c r="J14" i="41" s="1"/>
  <c r="I13" i="41"/>
  <c r="J13" i="41" s="1"/>
  <c r="I12" i="41"/>
  <c r="J12" i="41" s="1"/>
  <c r="I11" i="41"/>
  <c r="J11" i="41" s="1"/>
  <c r="I10" i="41"/>
  <c r="J10" i="41" s="1"/>
  <c r="I9" i="41"/>
  <c r="J9" i="41" s="1"/>
  <c r="I8" i="41"/>
  <c r="J8" i="41" s="1"/>
  <c r="I7" i="41"/>
  <c r="J7" i="41" s="1"/>
  <c r="I6" i="41"/>
  <c r="J6" i="41" s="1"/>
  <c r="I5" i="41"/>
  <c r="J5" i="41" s="1"/>
  <c r="I4" i="41"/>
  <c r="J4" i="41" s="1"/>
  <c r="H4" i="40"/>
  <c r="L41" i="38"/>
  <c r="H41" i="38"/>
  <c r="L40" i="38"/>
  <c r="H40" i="38"/>
  <c r="L39" i="38"/>
  <c r="H39" i="38"/>
  <c r="L38" i="38"/>
  <c r="H38" i="38"/>
  <c r="L37" i="38"/>
  <c r="H37" i="38"/>
  <c r="L36" i="38"/>
  <c r="H36" i="38"/>
  <c r="L35" i="38"/>
  <c r="H35" i="38"/>
  <c r="L34" i="38"/>
  <c r="H34" i="38"/>
  <c r="L33" i="38"/>
  <c r="H33" i="38"/>
  <c r="L32" i="38"/>
  <c r="H32" i="38"/>
  <c r="L31" i="38"/>
  <c r="H31" i="38"/>
  <c r="L30" i="38"/>
  <c r="H30" i="38"/>
  <c r="L29" i="38"/>
  <c r="H29" i="38"/>
  <c r="L28" i="38"/>
  <c r="H28" i="38"/>
  <c r="L27" i="38"/>
  <c r="H27" i="38"/>
  <c r="L26" i="38"/>
  <c r="H26" i="38"/>
  <c r="L25" i="38"/>
  <c r="H25" i="38"/>
  <c r="L24" i="38"/>
  <c r="H24" i="38"/>
  <c r="L23" i="38"/>
  <c r="H23" i="38"/>
  <c r="L22" i="38"/>
  <c r="H22" i="38"/>
  <c r="L21" i="38"/>
  <c r="H21" i="38"/>
  <c r="L20" i="38"/>
  <c r="H20" i="38"/>
  <c r="L19" i="38"/>
  <c r="H19" i="38"/>
  <c r="L18" i="38"/>
  <c r="H18" i="38"/>
  <c r="L17" i="38"/>
  <c r="H17" i="38"/>
  <c r="L16" i="38"/>
  <c r="H16" i="38"/>
  <c r="L15" i="38"/>
  <c r="H15" i="38"/>
  <c r="L14" i="38"/>
  <c r="H14" i="38"/>
  <c r="L13" i="38"/>
  <c r="H13" i="38"/>
  <c r="L12" i="38"/>
  <c r="H12" i="38"/>
  <c r="L11" i="38"/>
  <c r="H11" i="38"/>
  <c r="L10" i="38"/>
  <c r="H10" i="38"/>
  <c r="L9" i="38"/>
  <c r="H9" i="38"/>
  <c r="L8" i="38"/>
  <c r="H8" i="38"/>
  <c r="L7" i="38"/>
  <c r="H7" i="38"/>
  <c r="L6" i="38"/>
  <c r="H6" i="38"/>
  <c r="L5" i="38"/>
  <c r="H5" i="38"/>
  <c r="L4" i="38"/>
  <c r="H4" i="38"/>
  <c r="J4" i="34"/>
  <c r="I4" i="34"/>
  <c r="F4" i="34"/>
  <c r="F5" i="31"/>
  <c r="F4" i="31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I8" i="30"/>
  <c r="I7" i="30"/>
  <c r="I6" i="30"/>
  <c r="I5" i="30"/>
  <c r="I4" i="30"/>
  <c r="O26" i="29"/>
  <c r="N25" i="29"/>
  <c r="O25" i="29" s="1"/>
  <c r="O24" i="29"/>
  <c r="N23" i="29"/>
  <c r="O23" i="29" s="1"/>
  <c r="N22" i="29"/>
  <c r="O22" i="29" s="1"/>
  <c r="N21" i="29"/>
  <c r="O21" i="29" s="1"/>
  <c r="O20" i="29"/>
  <c r="N20" i="29"/>
  <c r="N19" i="29"/>
  <c r="O19" i="29" s="1"/>
  <c r="O18" i="29"/>
  <c r="O17" i="29"/>
  <c r="N17" i="29"/>
  <c r="N16" i="29"/>
  <c r="O16" i="29" s="1"/>
  <c r="O15" i="29"/>
  <c r="N15" i="29"/>
  <c r="N14" i="29"/>
  <c r="O14" i="29" s="1"/>
  <c r="N13" i="29"/>
  <c r="O13" i="29" s="1"/>
  <c r="N12" i="29"/>
  <c r="O12" i="29" s="1"/>
  <c r="N11" i="29"/>
  <c r="O11" i="29" s="1"/>
  <c r="N10" i="29"/>
  <c r="O10" i="29" s="1"/>
  <c r="N9" i="29"/>
  <c r="O9" i="29" s="1"/>
  <c r="N8" i="29"/>
  <c r="O8" i="29" s="1"/>
  <c r="N7" i="29"/>
  <c r="O7" i="29" s="1"/>
  <c r="N6" i="29"/>
  <c r="O6" i="29" s="1"/>
  <c r="N5" i="29"/>
  <c r="O5" i="29" s="1"/>
  <c r="N4" i="29"/>
  <c r="O4" i="29" s="1"/>
  <c r="J4" i="28"/>
  <c r="J6" i="27"/>
  <c r="J5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N6" i="25"/>
  <c r="M6" i="25"/>
  <c r="K6" i="25"/>
  <c r="J6" i="25"/>
  <c r="I6" i="25"/>
  <c r="G6" i="25"/>
  <c r="L6" i="25" s="1"/>
  <c r="F6" i="25"/>
  <c r="N5" i="25"/>
  <c r="M5" i="25"/>
  <c r="L5" i="25"/>
  <c r="K5" i="25"/>
  <c r="J5" i="25"/>
  <c r="I5" i="25"/>
  <c r="N4" i="25"/>
  <c r="M4" i="25"/>
  <c r="L4" i="25"/>
  <c r="K4" i="25"/>
  <c r="J4" i="25"/>
  <c r="I4" i="25"/>
  <c r="J4" i="22"/>
  <c r="I4" i="22"/>
  <c r="S17" i="20"/>
  <c r="P17" i="20"/>
  <c r="R17" i="20" s="1"/>
  <c r="M17" i="20"/>
  <c r="K17" i="20"/>
  <c r="S16" i="20"/>
  <c r="R16" i="20"/>
  <c r="Q16" i="20"/>
  <c r="P16" i="20"/>
  <c r="M16" i="20"/>
  <c r="K16" i="20"/>
  <c r="S15" i="20"/>
  <c r="Q15" i="20"/>
  <c r="P15" i="20"/>
  <c r="R15" i="20" s="1"/>
  <c r="M15" i="20"/>
  <c r="K15" i="20"/>
  <c r="S14" i="20"/>
  <c r="R14" i="20"/>
  <c r="Q14" i="20"/>
  <c r="P14" i="20"/>
  <c r="M14" i="20"/>
  <c r="K14" i="20"/>
  <c r="P13" i="20"/>
  <c r="R13" i="20" s="1"/>
  <c r="M13" i="20"/>
  <c r="K13" i="20"/>
  <c r="S12" i="20"/>
  <c r="R12" i="20"/>
  <c r="P12" i="20"/>
  <c r="Q12" i="20" s="1"/>
  <c r="U12" i="20" s="1"/>
  <c r="M12" i="20"/>
  <c r="K12" i="20"/>
  <c r="P11" i="20"/>
  <c r="R11" i="20" s="1"/>
  <c r="M11" i="20"/>
  <c r="K11" i="20"/>
  <c r="S10" i="20"/>
  <c r="Q10" i="20"/>
  <c r="P10" i="20"/>
  <c r="R10" i="20" s="1"/>
  <c r="M10" i="20"/>
  <c r="K10" i="20"/>
  <c r="S9" i="20"/>
  <c r="R9" i="20"/>
  <c r="P9" i="20"/>
  <c r="Q9" i="20" s="1"/>
  <c r="U9" i="20" s="1"/>
  <c r="M9" i="20"/>
  <c r="K9" i="20"/>
  <c r="S8" i="20"/>
  <c r="R8" i="20"/>
  <c r="Q8" i="20"/>
  <c r="U8" i="20" s="1"/>
  <c r="P8" i="20"/>
  <c r="M8" i="20"/>
  <c r="K8" i="20"/>
  <c r="S7" i="20"/>
  <c r="P7" i="20"/>
  <c r="M7" i="20"/>
  <c r="K7" i="20"/>
  <c r="S6" i="20"/>
  <c r="P6" i="20"/>
  <c r="R6" i="20" s="1"/>
  <c r="M6" i="20"/>
  <c r="K6" i="20"/>
  <c r="S5" i="20"/>
  <c r="R5" i="20"/>
  <c r="P5" i="20"/>
  <c r="Q5" i="20" s="1"/>
  <c r="U5" i="20" s="1"/>
  <c r="M5" i="20"/>
  <c r="K5" i="20"/>
  <c r="S4" i="20"/>
  <c r="R4" i="20"/>
  <c r="Q4" i="20"/>
  <c r="U4" i="20" s="1"/>
  <c r="P4" i="20"/>
  <c r="M4" i="20"/>
  <c r="K4" i="20"/>
  <c r="J5" i="19"/>
  <c r="I5" i="19"/>
  <c r="H5" i="19"/>
  <c r="J4" i="19"/>
  <c r="I4" i="19"/>
  <c r="H4" i="19"/>
  <c r="Y4" i="18"/>
  <c r="W4" i="18"/>
  <c r="U4" i="18"/>
  <c r="S4" i="18"/>
  <c r="J4" i="18"/>
  <c r="I4" i="18"/>
  <c r="H4" i="18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N6" i="17"/>
  <c r="M6" i="17"/>
  <c r="J6" i="17"/>
  <c r="I6" i="17"/>
  <c r="G6" i="17"/>
  <c r="L6" i="17" s="1"/>
  <c r="F6" i="17"/>
  <c r="K6" i="17" s="1"/>
  <c r="N5" i="17"/>
  <c r="M5" i="17"/>
  <c r="L5" i="17"/>
  <c r="K5" i="17"/>
  <c r="J5" i="17"/>
  <c r="I5" i="17"/>
  <c r="N4" i="17"/>
  <c r="M4" i="17"/>
  <c r="L4" i="17"/>
  <c r="K4" i="17"/>
  <c r="J4" i="17"/>
  <c r="I4" i="17"/>
  <c r="G12" i="14"/>
  <c r="G11" i="14"/>
  <c r="G10" i="14"/>
  <c r="G9" i="14"/>
  <c r="G8" i="14"/>
  <c r="G7" i="14"/>
  <c r="G6" i="14"/>
  <c r="G5" i="14"/>
  <c r="G4" i="14"/>
  <c r="G10" i="13"/>
  <c r="G9" i="13"/>
  <c r="G8" i="13"/>
  <c r="G7" i="13"/>
  <c r="G6" i="13"/>
  <c r="G5" i="13"/>
  <c r="G4" i="13"/>
  <c r="I4" i="12"/>
  <c r="H4" i="12"/>
  <c r="E4" i="12"/>
  <c r="M38" i="11"/>
  <c r="J38" i="11"/>
  <c r="I38" i="11"/>
  <c r="G38" i="11"/>
  <c r="F38" i="11"/>
  <c r="K38" i="11" s="1"/>
  <c r="M37" i="11"/>
  <c r="J37" i="11"/>
  <c r="I37" i="11"/>
  <c r="G37" i="11"/>
  <c r="F37" i="11"/>
  <c r="K37" i="11" s="1"/>
  <c r="M36" i="11"/>
  <c r="J36" i="11"/>
  <c r="I36" i="11"/>
  <c r="G36" i="11"/>
  <c r="F36" i="11"/>
  <c r="K36" i="11" s="1"/>
  <c r="M35" i="11"/>
  <c r="J35" i="11"/>
  <c r="I35" i="11"/>
  <c r="G35" i="11"/>
  <c r="F35" i="11"/>
  <c r="K35" i="11" s="1"/>
  <c r="M34" i="11"/>
  <c r="J34" i="11"/>
  <c r="I34" i="11"/>
  <c r="G34" i="11"/>
  <c r="F34" i="11"/>
  <c r="K34" i="11" s="1"/>
  <c r="M33" i="11"/>
  <c r="J33" i="11"/>
  <c r="I33" i="11"/>
  <c r="G33" i="11"/>
  <c r="F33" i="11"/>
  <c r="K33" i="11" s="1"/>
  <c r="M32" i="11"/>
  <c r="L32" i="11"/>
  <c r="J32" i="11"/>
  <c r="I32" i="11"/>
  <c r="G32" i="11"/>
  <c r="N32" i="11" s="1"/>
  <c r="F32" i="11"/>
  <c r="K32" i="11" s="1"/>
  <c r="M31" i="11"/>
  <c r="J31" i="11"/>
  <c r="I31" i="11"/>
  <c r="G31" i="11"/>
  <c r="N31" i="11" s="1"/>
  <c r="F31" i="11"/>
  <c r="K31" i="11" s="1"/>
  <c r="M30" i="11"/>
  <c r="J30" i="11"/>
  <c r="I30" i="11"/>
  <c r="G30" i="11"/>
  <c r="N30" i="11" s="1"/>
  <c r="F30" i="11"/>
  <c r="K30" i="11" s="1"/>
  <c r="M29" i="11"/>
  <c r="L29" i="11"/>
  <c r="J29" i="11"/>
  <c r="I29" i="11"/>
  <c r="G29" i="11"/>
  <c r="N29" i="11" s="1"/>
  <c r="F29" i="11"/>
  <c r="K29" i="11" s="1"/>
  <c r="M28" i="11"/>
  <c r="L28" i="11"/>
  <c r="J28" i="11"/>
  <c r="I28" i="11"/>
  <c r="G28" i="11"/>
  <c r="N28" i="11" s="1"/>
  <c r="F28" i="11"/>
  <c r="K28" i="11" s="1"/>
  <c r="M27" i="11"/>
  <c r="J27" i="11"/>
  <c r="I27" i="11"/>
  <c r="G27" i="11"/>
  <c r="N27" i="11" s="1"/>
  <c r="F27" i="11"/>
  <c r="K27" i="11" s="1"/>
  <c r="M26" i="11"/>
  <c r="J26" i="11"/>
  <c r="I26" i="11"/>
  <c r="G26" i="11"/>
  <c r="N26" i="11" s="1"/>
  <c r="F26" i="11"/>
  <c r="K26" i="11" s="1"/>
  <c r="M25" i="11"/>
  <c r="L25" i="11"/>
  <c r="J25" i="11"/>
  <c r="I25" i="11"/>
  <c r="G25" i="11"/>
  <c r="N25" i="11" s="1"/>
  <c r="F25" i="11"/>
  <c r="K25" i="11" s="1"/>
  <c r="M24" i="11"/>
  <c r="J24" i="11"/>
  <c r="I24" i="11"/>
  <c r="G24" i="11"/>
  <c r="N24" i="11" s="1"/>
  <c r="F24" i="11"/>
  <c r="K24" i="11" s="1"/>
  <c r="M23" i="11"/>
  <c r="J23" i="11"/>
  <c r="I23" i="11"/>
  <c r="G23" i="11"/>
  <c r="N23" i="11" s="1"/>
  <c r="F23" i="11"/>
  <c r="K23" i="11" s="1"/>
  <c r="M22" i="11"/>
  <c r="J22" i="11"/>
  <c r="I22" i="11"/>
  <c r="G22" i="11"/>
  <c r="N22" i="11" s="1"/>
  <c r="F22" i="11"/>
  <c r="K22" i="11" s="1"/>
  <c r="M21" i="11"/>
  <c r="L21" i="11"/>
  <c r="J21" i="11"/>
  <c r="I21" i="11"/>
  <c r="G21" i="11"/>
  <c r="N21" i="11" s="1"/>
  <c r="F21" i="11"/>
  <c r="K21" i="11" s="1"/>
  <c r="M20" i="11"/>
  <c r="J20" i="11"/>
  <c r="I20" i="11"/>
  <c r="G20" i="11"/>
  <c r="N20" i="11" s="1"/>
  <c r="F20" i="11"/>
  <c r="K20" i="11" s="1"/>
  <c r="M19" i="11"/>
  <c r="J19" i="11"/>
  <c r="I19" i="11"/>
  <c r="G19" i="11"/>
  <c r="N19" i="11" s="1"/>
  <c r="F19" i="11"/>
  <c r="K19" i="11" s="1"/>
  <c r="M18" i="11"/>
  <c r="J18" i="11"/>
  <c r="I18" i="11"/>
  <c r="G18" i="11"/>
  <c r="N18" i="11" s="1"/>
  <c r="F18" i="11"/>
  <c r="K18" i="11" s="1"/>
  <c r="M17" i="11"/>
  <c r="L17" i="11"/>
  <c r="J17" i="11"/>
  <c r="I17" i="11"/>
  <c r="G17" i="11"/>
  <c r="N17" i="11" s="1"/>
  <c r="F17" i="11"/>
  <c r="K17" i="11" s="1"/>
  <c r="M16" i="11"/>
  <c r="J16" i="11"/>
  <c r="I16" i="11"/>
  <c r="G16" i="11"/>
  <c r="N16" i="11" s="1"/>
  <c r="F16" i="11"/>
  <c r="K16" i="11" s="1"/>
  <c r="M15" i="11"/>
  <c r="J15" i="11"/>
  <c r="I15" i="11"/>
  <c r="G15" i="11"/>
  <c r="N15" i="11" s="1"/>
  <c r="F15" i="11"/>
  <c r="K15" i="11" s="1"/>
  <c r="M14" i="11"/>
  <c r="J14" i="11"/>
  <c r="I14" i="11"/>
  <c r="G14" i="11"/>
  <c r="N14" i="11" s="1"/>
  <c r="F14" i="11"/>
  <c r="K14" i="11" s="1"/>
  <c r="M13" i="11"/>
  <c r="L13" i="11"/>
  <c r="J13" i="11"/>
  <c r="I13" i="11"/>
  <c r="G13" i="11"/>
  <c r="N13" i="11" s="1"/>
  <c r="F13" i="11"/>
  <c r="K13" i="11" s="1"/>
  <c r="M12" i="11"/>
  <c r="J12" i="11"/>
  <c r="I12" i="11"/>
  <c r="G12" i="11"/>
  <c r="N12" i="11" s="1"/>
  <c r="F12" i="11"/>
  <c r="K12" i="11" s="1"/>
  <c r="M11" i="11"/>
  <c r="J11" i="11"/>
  <c r="I11" i="11"/>
  <c r="G11" i="11"/>
  <c r="N11" i="11" s="1"/>
  <c r="F11" i="11"/>
  <c r="K11" i="11" s="1"/>
  <c r="M10" i="11"/>
  <c r="J10" i="11"/>
  <c r="I10" i="11"/>
  <c r="G10" i="11"/>
  <c r="N10" i="11" s="1"/>
  <c r="F10" i="11"/>
  <c r="K10" i="11" s="1"/>
  <c r="M9" i="11"/>
  <c r="L9" i="11"/>
  <c r="J9" i="11"/>
  <c r="I9" i="11"/>
  <c r="G9" i="11"/>
  <c r="N9" i="11" s="1"/>
  <c r="F9" i="11"/>
  <c r="K9" i="11" s="1"/>
  <c r="M8" i="11"/>
  <c r="J8" i="11"/>
  <c r="I8" i="11"/>
  <c r="G8" i="11"/>
  <c r="N8" i="11" s="1"/>
  <c r="F8" i="11"/>
  <c r="K8" i="11" s="1"/>
  <c r="M7" i="11"/>
  <c r="J7" i="11"/>
  <c r="I7" i="11"/>
  <c r="G7" i="11"/>
  <c r="N7" i="11" s="1"/>
  <c r="F7" i="11"/>
  <c r="K7" i="11" s="1"/>
  <c r="M6" i="11"/>
  <c r="J6" i="11"/>
  <c r="I6" i="11"/>
  <c r="G6" i="11"/>
  <c r="N6" i="11" s="1"/>
  <c r="F6" i="11"/>
  <c r="K6" i="11" s="1"/>
  <c r="M5" i="11"/>
  <c r="L5" i="11"/>
  <c r="J5" i="11"/>
  <c r="I5" i="11"/>
  <c r="G5" i="11"/>
  <c r="N5" i="11" s="1"/>
  <c r="F5" i="11"/>
  <c r="K5" i="11" s="1"/>
  <c r="M4" i="11"/>
  <c r="J4" i="11"/>
  <c r="I4" i="11"/>
  <c r="G4" i="11"/>
  <c r="N4" i="11" s="1"/>
  <c r="F4" i="11"/>
  <c r="K4" i="11" s="1"/>
  <c r="L38" i="10"/>
  <c r="N38" i="10" s="1"/>
  <c r="J38" i="10"/>
  <c r="I38" i="10"/>
  <c r="G38" i="10"/>
  <c r="F38" i="10"/>
  <c r="K38" i="10" s="1"/>
  <c r="M38" i="10" s="1"/>
  <c r="L37" i="10"/>
  <c r="N37" i="10" s="1"/>
  <c r="J37" i="10"/>
  <c r="I37" i="10"/>
  <c r="G37" i="10"/>
  <c r="F37" i="10"/>
  <c r="K37" i="10" s="1"/>
  <c r="M37" i="10" s="1"/>
  <c r="J36" i="10"/>
  <c r="I36" i="10"/>
  <c r="G36" i="10"/>
  <c r="L36" i="10" s="1"/>
  <c r="N36" i="10" s="1"/>
  <c r="F36" i="10"/>
  <c r="K36" i="10" s="1"/>
  <c r="M36" i="10" s="1"/>
  <c r="J35" i="10"/>
  <c r="I35" i="10"/>
  <c r="G35" i="10"/>
  <c r="L35" i="10" s="1"/>
  <c r="N35" i="10" s="1"/>
  <c r="F35" i="10"/>
  <c r="K35" i="10" s="1"/>
  <c r="M35" i="10" s="1"/>
  <c r="L34" i="10"/>
  <c r="N34" i="10" s="1"/>
  <c r="J34" i="10"/>
  <c r="I34" i="10"/>
  <c r="G34" i="10"/>
  <c r="F34" i="10"/>
  <c r="K34" i="10" s="1"/>
  <c r="M34" i="10" s="1"/>
  <c r="J33" i="10"/>
  <c r="I33" i="10"/>
  <c r="G33" i="10"/>
  <c r="L33" i="10" s="1"/>
  <c r="N33" i="10" s="1"/>
  <c r="F33" i="10"/>
  <c r="K33" i="10" s="1"/>
  <c r="M33" i="10" s="1"/>
  <c r="J32" i="10"/>
  <c r="I32" i="10"/>
  <c r="G32" i="10"/>
  <c r="L32" i="10" s="1"/>
  <c r="N32" i="10" s="1"/>
  <c r="F32" i="10"/>
  <c r="K32" i="10" s="1"/>
  <c r="M32" i="10" s="1"/>
  <c r="L31" i="10"/>
  <c r="N31" i="10" s="1"/>
  <c r="J31" i="10"/>
  <c r="I31" i="10"/>
  <c r="G31" i="10"/>
  <c r="F31" i="10"/>
  <c r="K31" i="10" s="1"/>
  <c r="M31" i="10" s="1"/>
  <c r="L30" i="10"/>
  <c r="N30" i="10" s="1"/>
  <c r="J30" i="10"/>
  <c r="I30" i="10"/>
  <c r="G30" i="10"/>
  <c r="F30" i="10"/>
  <c r="K30" i="10" s="1"/>
  <c r="M30" i="10" s="1"/>
  <c r="L29" i="10"/>
  <c r="N29" i="10" s="1"/>
  <c r="J29" i="10"/>
  <c r="I29" i="10"/>
  <c r="G29" i="10"/>
  <c r="F29" i="10"/>
  <c r="K29" i="10" s="1"/>
  <c r="M29" i="10" s="1"/>
  <c r="J28" i="10"/>
  <c r="I28" i="10"/>
  <c r="G28" i="10"/>
  <c r="L28" i="10" s="1"/>
  <c r="N28" i="10" s="1"/>
  <c r="F28" i="10"/>
  <c r="K28" i="10" s="1"/>
  <c r="M28" i="10" s="1"/>
  <c r="J27" i="10"/>
  <c r="I27" i="10"/>
  <c r="G27" i="10"/>
  <c r="L27" i="10" s="1"/>
  <c r="N27" i="10" s="1"/>
  <c r="F27" i="10"/>
  <c r="K27" i="10" s="1"/>
  <c r="M27" i="10" s="1"/>
  <c r="L26" i="10"/>
  <c r="N26" i="10" s="1"/>
  <c r="J26" i="10"/>
  <c r="I26" i="10"/>
  <c r="G26" i="10"/>
  <c r="F26" i="10"/>
  <c r="K26" i="10" s="1"/>
  <c r="M26" i="10" s="1"/>
  <c r="J25" i="10"/>
  <c r="I25" i="10"/>
  <c r="G25" i="10"/>
  <c r="L25" i="10" s="1"/>
  <c r="N25" i="10" s="1"/>
  <c r="F25" i="10"/>
  <c r="K25" i="10" s="1"/>
  <c r="M25" i="10" s="1"/>
  <c r="J24" i="10"/>
  <c r="I24" i="10"/>
  <c r="G24" i="10"/>
  <c r="L24" i="10" s="1"/>
  <c r="N24" i="10" s="1"/>
  <c r="F24" i="10"/>
  <c r="K24" i="10" s="1"/>
  <c r="M24" i="10" s="1"/>
  <c r="L23" i="10"/>
  <c r="N23" i="10" s="1"/>
  <c r="J23" i="10"/>
  <c r="I23" i="10"/>
  <c r="G23" i="10"/>
  <c r="F23" i="10"/>
  <c r="K23" i="10" s="1"/>
  <c r="M23" i="10" s="1"/>
  <c r="L22" i="10"/>
  <c r="N22" i="10" s="1"/>
  <c r="J22" i="10"/>
  <c r="I22" i="10"/>
  <c r="G22" i="10"/>
  <c r="F22" i="10"/>
  <c r="K22" i="10" s="1"/>
  <c r="M22" i="10" s="1"/>
  <c r="L21" i="10"/>
  <c r="N21" i="10" s="1"/>
  <c r="J21" i="10"/>
  <c r="I21" i="10"/>
  <c r="G21" i="10"/>
  <c r="F21" i="10"/>
  <c r="K21" i="10" s="1"/>
  <c r="M21" i="10" s="1"/>
  <c r="J20" i="10"/>
  <c r="I20" i="10"/>
  <c r="G20" i="10"/>
  <c r="L20" i="10" s="1"/>
  <c r="N20" i="10" s="1"/>
  <c r="F20" i="10"/>
  <c r="K20" i="10" s="1"/>
  <c r="M20" i="10" s="1"/>
  <c r="J19" i="10"/>
  <c r="I19" i="10"/>
  <c r="G19" i="10"/>
  <c r="L19" i="10" s="1"/>
  <c r="N19" i="10" s="1"/>
  <c r="F19" i="10"/>
  <c r="K19" i="10" s="1"/>
  <c r="M19" i="10" s="1"/>
  <c r="L18" i="10"/>
  <c r="N18" i="10" s="1"/>
  <c r="J18" i="10"/>
  <c r="I18" i="10"/>
  <c r="G18" i="10"/>
  <c r="F18" i="10"/>
  <c r="K18" i="10" s="1"/>
  <c r="M18" i="10" s="1"/>
  <c r="J17" i="10"/>
  <c r="I17" i="10"/>
  <c r="G17" i="10"/>
  <c r="L17" i="10" s="1"/>
  <c r="N17" i="10" s="1"/>
  <c r="F17" i="10"/>
  <c r="K17" i="10" s="1"/>
  <c r="M17" i="10" s="1"/>
  <c r="J16" i="10"/>
  <c r="I16" i="10"/>
  <c r="G16" i="10"/>
  <c r="L16" i="10" s="1"/>
  <c r="N16" i="10" s="1"/>
  <c r="F16" i="10"/>
  <c r="K16" i="10" s="1"/>
  <c r="M16" i="10" s="1"/>
  <c r="L15" i="10"/>
  <c r="N15" i="10" s="1"/>
  <c r="J15" i="10"/>
  <c r="I15" i="10"/>
  <c r="G15" i="10"/>
  <c r="F15" i="10"/>
  <c r="K15" i="10" s="1"/>
  <c r="M15" i="10" s="1"/>
  <c r="L14" i="10"/>
  <c r="N14" i="10" s="1"/>
  <c r="J14" i="10"/>
  <c r="I14" i="10"/>
  <c r="G14" i="10"/>
  <c r="F14" i="10"/>
  <c r="K14" i="10" s="1"/>
  <c r="M14" i="10" s="1"/>
  <c r="L13" i="10"/>
  <c r="N13" i="10" s="1"/>
  <c r="J13" i="10"/>
  <c r="I13" i="10"/>
  <c r="G13" i="10"/>
  <c r="F13" i="10"/>
  <c r="K13" i="10" s="1"/>
  <c r="M13" i="10" s="1"/>
  <c r="J12" i="10"/>
  <c r="I12" i="10"/>
  <c r="G12" i="10"/>
  <c r="L12" i="10" s="1"/>
  <c r="N12" i="10" s="1"/>
  <c r="F12" i="10"/>
  <c r="K12" i="10" s="1"/>
  <c r="M12" i="10" s="1"/>
  <c r="J11" i="10"/>
  <c r="I11" i="10"/>
  <c r="G11" i="10"/>
  <c r="L11" i="10" s="1"/>
  <c r="N11" i="10" s="1"/>
  <c r="F11" i="10"/>
  <c r="K11" i="10" s="1"/>
  <c r="M11" i="10" s="1"/>
  <c r="L10" i="10"/>
  <c r="N10" i="10" s="1"/>
  <c r="J10" i="10"/>
  <c r="I10" i="10"/>
  <c r="G10" i="10"/>
  <c r="F10" i="10"/>
  <c r="K10" i="10" s="1"/>
  <c r="M10" i="10" s="1"/>
  <c r="J9" i="10"/>
  <c r="I9" i="10"/>
  <c r="G9" i="10"/>
  <c r="L9" i="10" s="1"/>
  <c r="N9" i="10" s="1"/>
  <c r="F9" i="10"/>
  <c r="K9" i="10" s="1"/>
  <c r="M9" i="10" s="1"/>
  <c r="J8" i="10"/>
  <c r="I8" i="10"/>
  <c r="G8" i="10"/>
  <c r="L8" i="10" s="1"/>
  <c r="N8" i="10" s="1"/>
  <c r="F8" i="10"/>
  <c r="K8" i="10" s="1"/>
  <c r="M8" i="10" s="1"/>
  <c r="L7" i="10"/>
  <c r="N7" i="10" s="1"/>
  <c r="J7" i="10"/>
  <c r="I7" i="10"/>
  <c r="G7" i="10"/>
  <c r="F7" i="10"/>
  <c r="K7" i="10" s="1"/>
  <c r="M7" i="10" s="1"/>
  <c r="J6" i="10"/>
  <c r="I6" i="10"/>
  <c r="G6" i="10"/>
  <c r="L6" i="10" s="1"/>
  <c r="N6" i="10" s="1"/>
  <c r="F6" i="10"/>
  <c r="K6" i="10" s="1"/>
  <c r="M6" i="10" s="1"/>
  <c r="L5" i="10"/>
  <c r="N5" i="10" s="1"/>
  <c r="J5" i="10"/>
  <c r="I5" i="10"/>
  <c r="G5" i="10"/>
  <c r="F5" i="10"/>
  <c r="K5" i="10" s="1"/>
  <c r="M5" i="10" s="1"/>
  <c r="J4" i="10"/>
  <c r="I4" i="10"/>
  <c r="G4" i="10"/>
  <c r="L4" i="10" s="1"/>
  <c r="N4" i="10" s="1"/>
  <c r="F4" i="10"/>
  <c r="K4" i="10" s="1"/>
  <c r="M4" i="10" s="1"/>
  <c r="R7" i="20" l="1"/>
  <c r="Q7" i="20"/>
  <c r="U7" i="20" s="1"/>
  <c r="U10" i="20"/>
  <c r="L7" i="11"/>
  <c r="L11" i="11"/>
  <c r="L15" i="11"/>
  <c r="L19" i="11"/>
  <c r="L23" i="11"/>
  <c r="L27" i="11"/>
  <c r="L31" i="11"/>
  <c r="N36" i="11"/>
  <c r="L36" i="11"/>
  <c r="N33" i="11"/>
  <c r="L33" i="11"/>
  <c r="L6" i="11"/>
  <c r="L10" i="11"/>
  <c r="L14" i="11"/>
  <c r="L18" i="11"/>
  <c r="L22" i="11"/>
  <c r="L26" i="11"/>
  <c r="L30" i="11"/>
  <c r="N38" i="11"/>
  <c r="L38" i="11"/>
  <c r="N35" i="11"/>
  <c r="L35" i="11"/>
  <c r="N37" i="11"/>
  <c r="L37" i="11"/>
  <c r="L4" i="11"/>
  <c r="L8" i="11"/>
  <c r="L12" i="11"/>
  <c r="L16" i="11"/>
  <c r="L20" i="11"/>
  <c r="L24" i="11"/>
  <c r="N34" i="11"/>
  <c r="L34" i="11"/>
  <c r="Q17" i="20"/>
  <c r="Q6" i="20"/>
  <c r="U6" i="20" s="1"/>
  <c r="Q13" i="20"/>
  <c r="U13" i="20" s="1"/>
  <c r="Q11" i="20"/>
  <c r="U1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FA0B22F-D7B9-4428-8FD7-86CB6BCA10E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D8A7BFE-28CE-4DAA-AC5F-41D413ECA57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2DD93CC-6932-4D24-88A0-A7BD7DAE8A9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B2AE081-3BDD-4768-83C2-661A3C4FFF3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CEF4E44-6595-45EF-95CB-43B44DB197F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8CF6AE5-A81A-4EFB-8E3C-82A651C6539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7294687-F1D3-4584-9524-F7998666F0C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76769F36-02A3-455A-B564-D5FFB407740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42E4189-9706-4629-80DA-95C416DC308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F418A2B-205D-4167-9C39-0E7E6BA656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6258782-BD9E-4EB2-90C8-83AAB9DD1BB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313B459-B284-450F-8772-B241A89D6B9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<sst xmlns="http://schemas.openxmlformats.org/spreadsheetml/2006/main" count="4641" uniqueCount="1151">
  <si>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</si>
  <si>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</si>
  <si>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</si>
  <si>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</si>
  <si>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</si>
  <si>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</si>
  <si>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</si>
  <si>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</si>
  <si>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</si>
  <si>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</si>
  <si>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</si>
  <si>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</si>
  <si>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</si>
  <si>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</si>
  <si>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</si>
  <si>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</si>
  <si>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</si>
  <si>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</si>
  <si>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</si>
  <si>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</si>
  <si>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</si>
  <si>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</si>
  <si>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</si>
  <si>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</si>
  <si>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</si>
  <si>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</si>
  <si>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</si>
  <si>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</si>
  <si>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</si>
  <si>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</si>
  <si>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</si>
  <si>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</si>
  <si>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</si>
  <si>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</si>
  <si>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</si>
  <si>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</si>
  <si>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</si>
  <si>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</si>
  <si>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</si>
  <si>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</si>
  <si>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</si>
  <si>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</si>
  <si>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</si>
  <si>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</si>
  <si>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</si>
  <si>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</si>
  <si>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</si>
  <si>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</si>
  <si>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</si>
  <si>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</si>
  <si>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</si>
  <si>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</si>
  <si>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</si>
  <si>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</si>
  <si>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</si>
  <si>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</si>
  <si>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</si>
  <si>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</si>
  <si>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</si>
  <si>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</si>
  <si>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</si>
  <si>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</si>
  <si>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</si>
  <si>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</si>
  <si>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</si>
  <si>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</si>
  <si>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</si>
  <si>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</si>
  <si>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</si>
  <si>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</si>
  <si>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</si>
  <si>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</si>
  <si>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</si>
  <si>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</si>
  <si>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</si>
  <si>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</si>
  <si>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</si>
  <si>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</si>
  <si>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</si>
  <si>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</si>
  <si>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</si>
  <si>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</si>
  <si>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</si>
  <si>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</si>
  <si>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</si>
  <si>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</si>
  <si>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</si>
  <si>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</si>
  <si>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</si>
  <si>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</si>
  <si>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</si>
  <si>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</si>
  <si>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</si>
  <si>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</si>
  <si>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</si>
  <si>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</si>
  <si>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</si>
  <si>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</si>
  <si>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</si>
  <si>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</si>
  <si>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</si>
  <si>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</si>
  <si>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</si>
  <si>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</si>
  <si>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</si>
  <si>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</si>
  <si>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</si>
  <si>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</si>
  <si>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</si>
  <si>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</si>
  <si>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</si>
  <si>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</si>
  <si>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</si>
  <si>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</si>
  <si>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</si>
  <si>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</si>
  <si>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</si>
  <si>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</si>
  <si>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</si>
  <si>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</si>
  <si>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</si>
  <si>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</si>
  <si>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</si>
  <si>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</si>
  <si>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</si>
  <si>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</si>
  <si>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</si>
  <si>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</si>
  <si>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</si>
  <si>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</si>
  <si>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</si>
  <si>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</si>
  <si>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</si>
  <si>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</si>
  <si>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</si>
  <si>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</si>
  <si>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</si>
  <si>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</si>
  <si>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</si>
  <si>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</si>
  <si>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</si>
  <si>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</si>
  <si>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</si>
  <si>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</si>
  <si>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</si>
  <si>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</si>
  <si>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</si>
  <si>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</si>
  <si>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</si>
  <si>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</si>
  <si>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</si>
  <si>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</si>
  <si>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</si>
  <si>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</si>
  <si>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</si>
  <si>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</si>
  <si>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</si>
  <si>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</si>
  <si>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</si>
  <si>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</si>
  <si>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</si>
  <si>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</si>
  <si>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</si>
  <si>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</si>
  <si>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</si>
  <si>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</si>
  <si>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</si>
  <si>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</si>
  <si>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</si>
  <si>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</si>
  <si>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</si>
  <si>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</si>
  <si>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</si>
  <si>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</si>
  <si>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</si>
  <si>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</si>
  <si>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</si>
  <si>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</si>
  <si>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</si>
  <si>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</si>
  <si>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</si>
  <si>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</si>
  <si>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</si>
  <si>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</si>
  <si>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</si>
  <si>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</si>
  <si>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</si>
  <si>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</si>
  <si>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</si>
  <si>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</si>
  <si>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</si>
  <si>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</si>
  <si>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</si>
  <si>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</si>
  <si>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</si>
  <si>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</si>
  <si>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</si>
  <si>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</si>
  <si>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</si>
  <si>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</si>
  <si>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</si>
  <si>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</si>
  <si>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</si>
  <si>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</si>
  <si>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</si>
  <si>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</si>
  <si>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</si>
  <si>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</si>
  <si>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</si>
  <si>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</si>
  <si>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</si>
  <si>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</si>
  <si>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</si>
  <si>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</si>
  <si>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</si>
  <si>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</si>
  <si>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</si>
  <si>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</si>
  <si>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</si>
  <si>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</si>
  <si>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</si>
  <si>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</si>
  <si>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</si>
  <si>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</si>
  <si>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</si>
  <si>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</si>
  <si>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</si>
  <si>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</si>
  <si>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</si>
  <si>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</si>
  <si>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</si>
  <si>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</si>
  <si>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</si>
  <si>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</si>
  <si>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</si>
  <si>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</si>
  <si>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</si>
  <si>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</si>
  <si>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</si>
  <si>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</si>
  <si>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</si>
  <si>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</si>
  <si>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</si>
  <si>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</si>
  <si>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</si>
  <si>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</si>
  <si>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</si>
  <si>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</si>
  <si>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</si>
  <si>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</si>
  <si>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</si>
  <si>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</si>
  <si>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</si>
  <si>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</si>
  <si>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</si>
  <si>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</si>
  <si>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</si>
  <si>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</si>
  <si>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</si>
  <si>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</si>
  <si>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</si>
  <si>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</si>
  <si>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</si>
  <si>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</si>
  <si>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</si>
  <si>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</si>
  <si>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</si>
  <si>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</si>
  <si>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</si>
  <si>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</si>
  <si>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</si>
  <si>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</si>
  <si>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</si>
  <si>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</si>
  <si>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</si>
  <si>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</si>
  <si>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</si>
  <si>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</si>
  <si>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</si>
  <si>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</si>
  <si>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</si>
  <si>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</si>
  <si>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</si>
  <si>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</si>
  <si>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</si>
  <si>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</si>
  <si>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</si>
  <si>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</si>
  <si>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</si>
  <si>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</si>
  <si>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</si>
  <si>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</si>
  <si>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</si>
  <si>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</si>
  <si>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</si>
  <si>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</si>
  <si>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</si>
  <si>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</si>
  <si>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</si>
  <si>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</si>
  <si>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</si>
  <si>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</si>
  <si>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</si>
  <si>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</si>
  <si>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</si>
  <si>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</si>
  <si>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</si>
  <si>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</si>
  <si>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</si>
  <si>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</si>
  <si>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</si>
  <si>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</si>
  <si>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</si>
  <si>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</si>
  <si>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</si>
  <si>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</si>
  <si>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</si>
  <si>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</si>
  <si>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</si>
  <si>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</si>
  <si>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</si>
  <si>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</si>
  <si>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</si>
  <si>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</si>
  <si>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</si>
  <si>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</si>
  <si>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</si>
  <si>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</si>
  <si>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</si>
  <si>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</si>
  <si>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</si>
  <si>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</si>
  <si>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</si>
  <si>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</si>
  <si>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</si>
  <si>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</si>
  <si>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</si>
  <si>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</si>
  <si>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</si>
  <si>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</si>
  <si>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</si>
  <si>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</si>
  <si>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</si>
  <si>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</si>
  <si>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</si>
  <si>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</si>
  <si>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</si>
  <si>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</si>
  <si>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</si>
  <si>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</si>
  <si>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</si>
  <si>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</si>
  <si>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</si>
  <si>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</si>
  <si>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</si>
  <si>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</si>
  <si>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</si>
  <si>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</si>
  <si>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</si>
  <si>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</si>
  <si>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</si>
  <si>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</si>
  <si>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</si>
  <si>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</si>
  <si>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</si>
  <si>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</si>
  <si>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</si>
  <si>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</si>
  <si>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</si>
  <si>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</si>
  <si>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</si>
  <si>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</si>
  <si>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</si>
  <si>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</si>
  <si>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</si>
  <si>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</si>
  <si>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</si>
  <si>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</si>
  <si>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</si>
  <si>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</si>
  <si>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</si>
  <si>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</si>
  <si>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</si>
  <si>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</si>
  <si>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</si>
  <si>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</si>
  <si>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</si>
  <si>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</si>
  <si>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</si>
  <si>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</si>
  <si>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</si>
  <si>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</si>
  <si>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</si>
  <si>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</si>
  <si>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</si>
  <si>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</si>
  <si>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</si>
  <si>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</si>
  <si>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</si>
  <si>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</si>
  <si>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</si>
  <si>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</si>
  <si>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</si>
  <si>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</si>
  <si>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</si>
  <si>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</si>
  <si>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</si>
  <si>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</si>
  <si>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</si>
  <si>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</si>
  <si>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</si>
  <si>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</si>
  <si>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</si>
  <si>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</si>
  <si>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</si>
  <si>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</si>
  <si>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</si>
  <si>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</si>
  <si>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</si>
  <si>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</si>
  <si>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</si>
  <si>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</si>
  <si>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</si>
  <si>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</si>
  <si>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</si>
  <si>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</si>
  <si>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</si>
  <si>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</si>
  <si>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</si>
  <si>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</si>
  <si>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</si>
  <si>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</si>
  <si>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</si>
  <si>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</si>
  <si>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</si>
  <si>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</si>
  <si>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</si>
  <si>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</si>
  <si>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</si>
  <si>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</si>
  <si>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</si>
  <si>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</si>
  <si>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</si>
  <si>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</si>
  <si>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</si>
  <si>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</si>
  <si>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</si>
  <si>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</si>
  <si>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</si>
  <si>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</si>
  <si>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</si>
  <si>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</si>
  <si>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</si>
  <si>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</si>
  <si>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</si>
  <si>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</si>
  <si>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</si>
  <si>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</si>
  <si>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</si>
  <si>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</si>
  <si>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</si>
  <si>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</si>
  <si>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</si>
  <si>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</si>
  <si>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</si>
  <si>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</si>
  <si>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</si>
  <si>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</si>
  <si>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</si>
  <si>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</si>
  <si>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</si>
  <si>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</si>
  <si>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</si>
  <si>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</si>
  <si>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</si>
  <si>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</si>
  <si>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</si>
  <si>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</si>
  <si>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</si>
  <si>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</si>
  <si>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</si>
  <si>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</si>
  <si>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</si>
  <si>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</si>
  <si>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</si>
  <si>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</si>
  <si>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</si>
  <si>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</si>
  <si>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</si>
  <si>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</si>
  <si>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</si>
  <si>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</si>
  <si>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</si>
  <si>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</si>
  <si>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</si>
  <si>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</si>
  <si>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</si>
  <si>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</si>
  <si>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</si>
  <si>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</si>
  <si>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</si>
  <si>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</si>
  <si>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</si>
  <si>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</si>
  <si>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</si>
  <si>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</si>
  <si>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</si>
  <si>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</si>
  <si>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</si>
  <si>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</si>
  <si>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</si>
  <si>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</si>
  <si>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</si>
  <si>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</si>
  <si>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</si>
  <si>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</si>
  <si>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</si>
  <si>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</si>
  <si>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</si>
  <si>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</si>
  <si>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</si>
  <si>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</si>
  <si>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</si>
  <si>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</si>
  <si>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</si>
  <si>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</si>
  <si>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</si>
  <si>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</si>
  <si>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</si>
  <si>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</si>
  <si>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</si>
  <si>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</si>
  <si>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</si>
  <si>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</si>
  <si>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</si>
  <si>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</si>
  <si>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</si>
  <si>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</si>
  <si>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</si>
  <si>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</si>
  <si>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</si>
  <si>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</si>
  <si>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</si>
  <si>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</si>
  <si>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</si>
  <si>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</si>
  <si>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</si>
  <si>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</si>
  <si>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</si>
  <si>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</si>
  <si>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</si>
  <si>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</si>
  <si>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</si>
  <si>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</si>
  <si>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</si>
  <si>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</si>
  <si>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</si>
  <si>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</si>
  <si>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</si>
  <si>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</si>
  <si>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</si>
  <si>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</si>
  <si>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</si>
  <si>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</si>
  <si>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</si>
  <si>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</si>
  <si>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</si>
  <si>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</si>
  <si>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</si>
  <si>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</si>
  <si>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</si>
  <si>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</si>
  <si>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</si>
  <si>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</si>
  <si>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</si>
  <si>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</si>
  <si>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</si>
  <si>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</si>
  <si>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</si>
  <si>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</si>
  <si>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</si>
  <si>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</si>
  <si>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</si>
  <si>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</si>
  <si>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</si>
  <si>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</si>
  <si>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</si>
  <si>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</si>
  <si>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</si>
  <si>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</si>
  <si>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</si>
  <si>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</si>
  <si>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</si>
  <si>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</si>
  <si>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</si>
  <si>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</si>
  <si>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</si>
  <si>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</si>
  <si>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</si>
  <si>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</si>
  <si>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</si>
  <si>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</si>
  <si>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</si>
  <si>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</si>
  <si>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</si>
  <si>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</si>
  <si>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</si>
  <si>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</si>
  <si>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</si>
  <si>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</si>
  <si>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</si>
  <si>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</si>
  <si>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</si>
  <si>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</si>
  <si>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</si>
  <si>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</si>
  <si>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</si>
  <si>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</si>
  <si>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</si>
  <si>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</si>
  <si>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</si>
  <si>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</si>
  <si>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</si>
  <si>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</si>
  <si>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</si>
  <si>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</si>
  <si>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</si>
  <si>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</si>
  <si>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</si>
  <si>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</si>
  <si>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</si>
  <si>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</si>
  <si>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</si>
  <si>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</si>
  <si>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</si>
  <si>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</si>
  <si>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</si>
  <si>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</si>
  <si>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</si>
  <si>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</si>
  <si>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</si>
  <si>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</si>
  <si>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</si>
  <si>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</si>
  <si>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</si>
  <si>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</si>
  <si>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</si>
  <si>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</si>
  <si>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</si>
  <si>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</si>
  <si>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</si>
  <si>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</si>
  <si>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</si>
  <si>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</si>
  <si>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</si>
  <si>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</si>
  <si>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</si>
  <si>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</si>
  <si>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</si>
  <si>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</si>
  <si>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</si>
  <si>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</si>
  <si>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</si>
  <si>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</si>
  <si>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</si>
  <si>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</si>
  <si>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</si>
  <si>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</si>
  <si>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</si>
  <si>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</si>
  <si>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</si>
  <si>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</si>
  <si>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</si>
  <si>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</si>
  <si>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</si>
  <si>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</si>
  <si>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</si>
  <si>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</si>
  <si>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</si>
  <si>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</si>
  <si>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</si>
  <si>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</si>
  <si>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</si>
  <si>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</si>
  <si>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</si>
  <si>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</si>
  <si>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</si>
  <si>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</si>
  <si>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</si>
  <si>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</si>
  <si>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</si>
  <si>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</si>
  <si>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</si>
  <si>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</si>
  <si>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</si>
  <si>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</si>
  <si>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</si>
  <si>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</si>
  <si>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</si>
  <si>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</si>
  <si>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</si>
  <si>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</si>
  <si>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</si>
  <si>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</si>
  <si>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</si>
  <si>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</si>
  <si>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</si>
  <si>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</si>
  <si>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</si>
  <si>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</si>
  <si>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</si>
  <si>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</si>
  <si>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</si>
  <si>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</si>
  <si>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</si>
  <si>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</si>
  <si>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</si>
  <si>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</si>
  <si>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</si>
  <si>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</si>
  <si>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</si>
  <si>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</si>
  <si>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</si>
  <si>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</si>
  <si>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</si>
  <si>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</si>
  <si>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</si>
  <si>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</si>
  <si>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</si>
  <si>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</si>
  <si>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</si>
  <si>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</si>
  <si>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</si>
  <si>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</si>
  <si>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</si>
  <si>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</si>
  <si>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</si>
  <si>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</si>
  <si>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</si>
  <si>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</si>
  <si>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</si>
  <si>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</si>
  <si>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</si>
  <si>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</si>
  <si>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</si>
  <si>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</si>
  <si>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</si>
  <si>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</si>
  <si>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</si>
  <si>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</si>
  <si>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</si>
  <si>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</si>
  <si>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</si>
  <si>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</si>
  <si>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</si>
  <si>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</si>
  <si>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</si>
  <si>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</si>
  <si>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</si>
  <si>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</si>
  <si>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</si>
  <si>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</si>
  <si>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</si>
  <si>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</si>
  <si>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</si>
  <si>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</si>
  <si>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</si>
  <si>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</si>
  <si>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</si>
  <si>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</si>
  <si>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</si>
  <si>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</si>
  <si>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</si>
  <si>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</si>
  <si>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</si>
  <si>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</si>
  <si>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</si>
  <si>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</si>
  <si>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</si>
  <si>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</si>
  <si>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</si>
  <si>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</si>
  <si>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</si>
  <si>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</si>
  <si>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</si>
  <si>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</si>
  <si>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</si>
  <si>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</si>
  <si>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</si>
  <si>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</si>
  <si>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</si>
  <si>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</si>
  <si>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</si>
  <si>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</si>
  <si>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</si>
  <si>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</si>
  <si>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</si>
  <si>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</si>
  <si>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</si>
  <si>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</si>
  <si>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</si>
  <si>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</si>
  <si>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</si>
  <si>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</si>
  <si>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</si>
  <si>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</si>
  <si>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</si>
  <si>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</si>
  <si>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</si>
  <si>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</si>
  <si>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</si>
  <si>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</si>
  <si>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</si>
  <si>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</si>
  <si>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</si>
  <si>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</si>
  <si>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</si>
  <si>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</si>
  <si>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</si>
  <si>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</si>
  <si>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</si>
  <si>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</si>
  <si>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</si>
  <si>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</si>
  <si>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</si>
  <si>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</si>
  <si>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</si>
  <si>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</si>
  <si>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</si>
  <si>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</si>
  <si>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</si>
  <si>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</si>
  <si>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</si>
  <si>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</si>
  <si>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</si>
  <si>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</si>
  <si>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</si>
  <si>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</si>
  <si>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</si>
  <si>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</si>
  <si>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</si>
  <si>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</si>
  <si>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</si>
  <si>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</si>
  <si>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</si>
  <si>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</si>
  <si>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</si>
  <si>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</si>
  <si>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</si>
  <si>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</si>
  <si>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</si>
  <si>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</si>
  <si>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</si>
  <si>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</si>
  <si>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</si>
  <si>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</si>
  <si>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</si>
  <si>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</si>
  <si>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</si>
  <si>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</si>
  <si>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</si>
  <si>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</si>
  <si>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</si>
  <si>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</si>
  <si>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</si>
  <si>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</si>
  <si>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</si>
  <si>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</si>
  <si>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</si>
  <si>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</si>
  <si>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</si>
  <si>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</si>
  <si>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</si>
  <si>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</si>
  <si>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</si>
  <si>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</si>
  <si>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</si>
  <si>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</si>
  <si>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</si>
  <si>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</si>
  <si>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</si>
  <si>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</si>
  <si>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</si>
  <si>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</si>
  <si>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</si>
  <si>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</si>
  <si>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</si>
  <si>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</si>
  <si>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</si>
  <si>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</si>
  <si>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</si>
  <si>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</si>
  <si>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</si>
  <si>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</si>
  <si>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</si>
  <si>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</si>
  <si>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</si>
  <si>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</si>
  <si>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</si>
  <si>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</si>
  <si>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</si>
  <si>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</si>
  <si>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</si>
  <si>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</si>
  <si>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</si>
  <si>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</si>
  <si>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</si>
  <si>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</si>
  <si>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</si>
  <si>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</si>
  <si>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</si>
  <si>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</si>
  <si>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</si>
  <si>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</si>
  <si>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</si>
  <si>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</si>
  <si>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</si>
  <si>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</si>
  <si>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</si>
  <si>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</si>
  <si>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</si>
  <si>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</si>
  <si>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</si>
  <si>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</si>
  <si>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</si>
  <si>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</si>
  <si>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</si>
  <si>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</si>
  <si>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</si>
  <si>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</si>
  <si>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</si>
  <si>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</si>
  <si>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</si>
  <si>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</si>
  <si>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</si>
  <si>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</si>
  <si>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</si>
  <si>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</si>
  <si>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</si>
  <si>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</si>
  <si>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</si>
  <si>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</si>
  <si>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</si>
  <si>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</si>
  <si>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</si>
  <si>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</si>
  <si>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</si>
  <si>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</si>
  <si>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</si>
  <si>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</si>
  <si>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</si>
  <si>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</si>
  <si>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</si>
  <si>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</si>
  <si>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</si>
  <si>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</si>
  <si>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</si>
  <si>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</si>
  <si>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</si>
  <si>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</si>
  <si>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</si>
  <si>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</si>
  <si>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</si>
  <si>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</si>
  <si>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</si>
  <si>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</si>
  <si>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</si>
  <si>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</si>
  <si>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</si>
  <si>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</si>
  <si>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</si>
  <si>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</si>
  <si>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</si>
  <si>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</si>
  <si>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</si>
  <si>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</si>
  <si>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</si>
  <si>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</si>
  <si>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</si>
  <si>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</si>
  <si>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</si>
  <si>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</si>
  <si>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</si>
  <si>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</si>
  <si>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</si>
  <si>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</si>
  <si>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</si>
  <si>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</si>
  <si>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</si>
  <si>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</si>
  <si>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</si>
  <si>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</si>
  <si>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</si>
  <si>
    <t>说明（模具费评审、支付等情况）：
以上审批价格是最终商谈价格，部分产品的加工工序比理论的工序耗时高，高于目标价，旭兴未达成目标</t>
    <phoneticPr fontId="4" type="noConversion"/>
  </si>
  <si>
    <t>SLT0010525</t>
    <phoneticPr fontId="3" type="noConversion"/>
  </si>
  <si>
    <t>内外绞架连接螺栓</t>
    <phoneticPr fontId="3" type="noConversion"/>
  </si>
  <si>
    <t>模具为未税8000，摊销10万</t>
    <phoneticPr fontId="3" type="noConversion"/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</si>
  <si>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1.568元），建议凌派进行B点开发，防止兴岳断供</t>
    <phoneticPr fontId="4" type="noConversion"/>
  </si>
  <si>
    <t>目前日照兴伟橡塑有限公司</t>
    <phoneticPr fontId="3" type="noConversion"/>
  </si>
  <si>
    <t>SHT0015751</t>
  </si>
  <si>
    <t>下限位缓冲胶墩</t>
  </si>
  <si>
    <t>模具费含税2000元，分摊至3万产品中</t>
    <phoneticPr fontId="3" type="noConversion"/>
  </si>
  <si>
    <t>说明（模具费评审、支付等情况）：
1.深州卓伦前期因货款问题不予供货，我司寻找代替资源日照兴伟橡塑有限公司，防止出现断供情况
2.日照兴伟报价为未税1.06元，经过沟通按照未税税0.75元执行（不含模摊），模具费6000元，分摊至2万件，未税税含模摊价格为0.927元，货到票到付款。
3.产品自身价格比卓伦价格低（但兴伟有模具费），由于目前卓伦情况不稳定，随时有停供风险，故申请暂由日照兴伟供此产品。</t>
    <phoneticPr fontId="4" type="noConversion"/>
  </si>
  <si>
    <t>SHT0010890</t>
    <phoneticPr fontId="3" type="noConversion"/>
  </si>
  <si>
    <t>翻转限位钣金安装轴</t>
    <phoneticPr fontId="3" type="noConversion"/>
  </si>
  <si>
    <t>说明（模具费评审、支付等情况）：
1.我司H6项目SHT0010890翻转限位钣金安装轴目前无合适B点，A点瑞安精艺由于交期不稳定（不按交付要求交货），故我司需要再启动B点开发
2.经排查，H6项目体系内机加冷镦件供货的供应商有霸州政锦/沧州智凯/江苏凌派，由于沧州智凯退出我司体系，目前合作状态不稳定，故本次不再邀请。江苏凌派由于前期开发样品未处理，不参与开发，故3.本次邀请霸州政锦开发，霸州政锦机加报价未税1元，协商后按照0.5元/件执行
4.前期开发过沧州旭兴，机加未税0.52元，但质量不行，存在风险，不作为B点引入</t>
    <phoneticPr fontId="4" type="noConversion"/>
  </si>
  <si>
    <t>SHT0012268</t>
    <phoneticPr fontId="3" type="noConversion"/>
  </si>
  <si>
    <t>左侧调角器连接板焊接总成</t>
    <phoneticPr fontId="3" type="noConversion"/>
  </si>
  <si>
    <t>SHT0012269</t>
    <phoneticPr fontId="3" type="noConversion"/>
  </si>
  <si>
    <t>右侧调角器连接板焊接总成</t>
    <phoneticPr fontId="3" type="noConversion"/>
  </si>
  <si>
    <t>模具费共计4000元，分摊至50000件/种产品中</t>
    <phoneticPr fontId="3" type="noConversion"/>
  </si>
  <si>
    <t>说明（模具费评审、支付等情况）：
接到项目通知，现3.1平台需要实现产品通用化，其中涉及到黄骅鑫昌为我司供货的SHT0012268左侧调角器连接板焊接总成及SHT0012269右侧调角器连接板焊接总成，其中冲压件，左右连接板需要设变加孔。黄骅鑫昌联系模具修模发现原模具干涉，不能再更改，需要重新开模。洽谈后左/右侧开1套冲孔模具未税4000元，分摊5万元/件/种</t>
    <phoneticPr fontId="4" type="noConversion"/>
  </si>
  <si>
    <t>SHT0012094</t>
    <phoneticPr fontId="3" type="noConversion"/>
  </si>
  <si>
    <t>SHT0013733</t>
    <phoneticPr fontId="3" type="noConversion"/>
  </si>
  <si>
    <t>SLT0010534</t>
    <phoneticPr fontId="3" type="noConversion"/>
  </si>
  <si>
    <t>SLT0010533</t>
    <phoneticPr fontId="3" type="noConversion"/>
  </si>
  <si>
    <t>下限位胶敦</t>
  </si>
  <si>
    <t>上限位缓冲块</t>
  </si>
  <si>
    <t>下限位块</t>
  </si>
  <si>
    <t>上限位块</t>
  </si>
  <si>
    <t>日照浩利橡塑有限公司</t>
  </si>
  <si>
    <t>日照兴伟橡塑有限公司</t>
    <phoneticPr fontId="3" type="noConversion"/>
  </si>
  <si>
    <t>模具费6500元，分摊至65000件</t>
    <phoneticPr fontId="3" type="noConversion"/>
  </si>
  <si>
    <t>模具费6500元，分摊至100000件</t>
    <phoneticPr fontId="3" type="noConversion"/>
  </si>
  <si>
    <t>A点未税价（不含模摊）</t>
    <phoneticPr fontId="3" type="noConversion"/>
  </si>
  <si>
    <t>A点未税价（含模摊）</t>
    <phoneticPr fontId="3" type="noConversion"/>
  </si>
  <si>
    <t>说明（模具费评审、支付等情况）：
日照浩利因货款问题，不配合供货，多次协调无效，故我司启用B点开发。日照兴伟的价格低于日照浩利，故建议由其开发。后续日照兴伟开发后，形成双轨供货，比例为日照兴伟80%,日照浩利20%</t>
    <phoneticPr fontId="4" type="noConversion"/>
  </si>
  <si>
    <t>SHT0013146</t>
  </si>
  <si>
    <t>1.0升级后升降拉簧</t>
  </si>
  <si>
    <t>SHT0013145</t>
  </si>
  <si>
    <t>1.0升级前升降拉簧</t>
  </si>
  <si>
    <t>SHT0012112</t>
  </si>
  <si>
    <t>M3000副边罩壳固定钢丝</t>
  </si>
  <si>
    <t>SHT0012110</t>
  </si>
  <si>
    <t>M4主边罩壳固定钢丝</t>
  </si>
  <si>
    <t>SCS0006416</t>
  </si>
  <si>
    <t>P203靠背右侧面套固定钢丝</t>
  </si>
  <si>
    <t>SCS0006414</t>
  </si>
  <si>
    <t>P203靠背左侧面套固定钢丝</t>
  </si>
  <si>
    <t>SHT0002744</t>
  </si>
  <si>
    <t>大运靠背支撑钢丝右</t>
  </si>
  <si>
    <t>SCS0012140</t>
  </si>
  <si>
    <t>电加热线束固定支架1</t>
  </si>
  <si>
    <t>SCS0007057</t>
  </si>
  <si>
    <t>儿童锁挂钩</t>
  </si>
  <si>
    <t>BSP0010056</t>
  </si>
  <si>
    <t>防护弹簧150mm长</t>
  </si>
  <si>
    <t>SLT0010690</t>
  </si>
  <si>
    <t>副驾背板支撑钢丝焊接总成</t>
  </si>
  <si>
    <t>SLT0010355</t>
  </si>
  <si>
    <t>副驾靠背侧翼支撑钢丝</t>
  </si>
  <si>
    <t>SLT0010438</t>
  </si>
  <si>
    <t>副驾靠背头枕加强钢丝</t>
  </si>
  <si>
    <t>SLT0010437</t>
  </si>
  <si>
    <t>副驾靠背头枕支撑杆</t>
  </si>
  <si>
    <t>SLT0011697</t>
  </si>
  <si>
    <t>副驾小背焊接钢丝总成</t>
  </si>
  <si>
    <t>SLT0011699</t>
  </si>
  <si>
    <t>SCS0012063</t>
  </si>
  <si>
    <t>后排坐垫骨架V71</t>
  </si>
  <si>
    <t>SLT0010335</t>
  </si>
  <si>
    <t>驾驶员侧翼支撑钢丝</t>
  </si>
  <si>
    <t>SCS0010585</t>
  </si>
  <si>
    <t>靠背面套固定钢丝-右</t>
  </si>
  <si>
    <t>SCS0007568</t>
  </si>
  <si>
    <t>扣手底座固定钢丝</t>
  </si>
  <si>
    <t>SLT0010472</t>
  </si>
  <si>
    <t>拉簧</t>
  </si>
  <si>
    <t>SHT0012049</t>
  </si>
  <si>
    <t>拉簧固定钢丝</t>
  </si>
  <si>
    <t>SCS0012152</t>
  </si>
  <si>
    <t>六分座钢丝焊接总成</t>
  </si>
  <si>
    <t>SHT0015136</t>
  </si>
  <si>
    <t>扭力弹簧转盘</t>
  </si>
  <si>
    <t>气袋腰托下固定点焊接总成H6</t>
  </si>
  <si>
    <t>SLT0010193</t>
  </si>
  <si>
    <t>气管接线头固定钢丝</t>
  </si>
  <si>
    <t>SHT0012006</t>
  </si>
  <si>
    <t>升降锁止轴安装卡箍</t>
  </si>
  <si>
    <t>SCS0012153</t>
  </si>
  <si>
    <t>四分座钢丝焊接总成</t>
  </si>
  <si>
    <t>SLT0011083</t>
  </si>
  <si>
    <t>小背背板后支撑钢丝A欧马可升级2060副</t>
  </si>
  <si>
    <t>SLT0010885</t>
  </si>
  <si>
    <t>主驾背板支撑钢丝A欧马可升级</t>
  </si>
  <si>
    <t>SLT0011689</t>
  </si>
  <si>
    <t>主驾背板支撑钢丝焊接总成</t>
  </si>
  <si>
    <t>SLT0011263</t>
  </si>
  <si>
    <t>左侧大护板加强钢丝欧马可</t>
  </si>
  <si>
    <t>SLT0011262</t>
  </si>
  <si>
    <t>左侧大护板上固定钢丝欧马可</t>
  </si>
  <si>
    <t>SLT0011265</t>
  </si>
  <si>
    <t>左侧大护板下固定钢丝欧马可</t>
  </si>
  <si>
    <t>SLT0010677</t>
  </si>
  <si>
    <t>左侧护板后加强钢丝一汽轻卡减震</t>
  </si>
  <si>
    <t>SLT0010676</t>
  </si>
  <si>
    <t>左侧护板前加强钢丝一汽轻卡减震</t>
  </si>
  <si>
    <t>SLT0010675</t>
  </si>
  <si>
    <t>左侧护板上固定钢丝一起轻卡减震</t>
  </si>
  <si>
    <t>SLT0010678</t>
  </si>
  <si>
    <t>左侧护板下固定钢丝一汽轻卡减震</t>
  </si>
  <si>
    <t>SLT0011628</t>
  </si>
  <si>
    <t>坐垫钢丝焊接总成铁马</t>
  </si>
  <si>
    <t>SLT0011319</t>
  </si>
  <si>
    <t>座垫面套卡接钢丝欧马可</t>
  </si>
  <si>
    <t>SHT0016644</t>
  </si>
  <si>
    <t>侧翼支撑上安装钢丝J6P经典版</t>
  </si>
  <si>
    <t>SHT0011054</t>
  </si>
  <si>
    <t>D03靠背骨架下支撑钢丝</t>
  </si>
  <si>
    <t>SHT0001935</t>
  </si>
  <si>
    <t>侧翼支撑上安装钢丝F3000</t>
  </si>
  <si>
    <t>SHT0015886</t>
  </si>
  <si>
    <t>侧翼支撑上安装钢丝H4-2.2</t>
  </si>
  <si>
    <t>SCS0010765</t>
  </si>
  <si>
    <t>靠背侧翼支撑钢丝-左</t>
  </si>
  <si>
    <t>SLT0002546</t>
  </si>
  <si>
    <t>靠背调角器涡簧J7F/虎V靠背骨架</t>
  </si>
  <si>
    <t>SCS0011681</t>
  </si>
  <si>
    <t>靠背复位卷簧6801506X0001A</t>
  </si>
  <si>
    <t>SCS0010584</t>
  </si>
  <si>
    <t>靠背面套固定钢丝-左</t>
  </si>
  <si>
    <t>SCS0007588</t>
  </si>
  <si>
    <t>快拆涡状扭簧</t>
  </si>
  <si>
    <t>SHT0000800</t>
  </si>
  <si>
    <t>H4司机安全带外罩壳固定片</t>
  </si>
  <si>
    <t>SHT0000801</t>
  </si>
  <si>
    <t>H4副司安全带外罩壳固定片</t>
  </si>
  <si>
    <t>SLT0000740</t>
  </si>
  <si>
    <t>钢丝2.5*160</t>
  </si>
  <si>
    <t>SLT0001093</t>
  </si>
  <si>
    <t>钢丝2.5*270</t>
  </si>
  <si>
    <t>SLT0001126</t>
  </si>
  <si>
    <t>钢丝2.5*400</t>
  </si>
  <si>
    <t>SLT001224</t>
  </si>
  <si>
    <t>安全带锁扣限位柱(Q235 8*20)</t>
  </si>
  <si>
    <t>SHT0012063</t>
  </si>
  <si>
    <t>主边锁止钣金回位簧</t>
  </si>
  <si>
    <t>SHT0012064</t>
  </si>
  <si>
    <t>副边锁止钣金回位簧</t>
  </si>
  <si>
    <t>取消电泳后，荣昌新取号（SHT0014846）不对。需重新取号</t>
  </si>
  <si>
    <t>取消电泳后，荣昌新取号（SHT0014845）不对。需重新取号</t>
  </si>
  <si>
    <t>其中含焊胎检具费：4000，按10万件摊销，分摊费用0.04元</t>
    <phoneticPr fontId="3" type="noConversion"/>
  </si>
  <si>
    <t>焊胎检具费：4000，按10万件摊销，分摊费用0.04</t>
    <phoneticPr fontId="3" type="noConversion"/>
  </si>
  <si>
    <t>不含模摊为18.31元/件，1.6万模具费，分摊至5000件产品中，分摊费3.2元  21.51</t>
    <phoneticPr fontId="3" type="noConversion"/>
  </si>
  <si>
    <t>高寒版，暂停使用（无订单），冲压件激光切割</t>
    <phoneticPr fontId="3" type="noConversion"/>
  </si>
  <si>
    <t>含焊胎检具费：7000，按10万件摊销，分摊费用0.07</t>
    <phoneticPr fontId="3" type="noConversion"/>
  </si>
  <si>
    <t>产品单价18.51，焊胎费3000元，分摊至2000件，每件分摊1.5元，含模摊产品价为20.01元</t>
    <phoneticPr fontId="3" type="noConversion"/>
  </si>
  <si>
    <t>鑫祺1.0851</t>
    <phoneticPr fontId="3" type="noConversion"/>
  </si>
  <si>
    <t>江苏万金1.96</t>
  </si>
  <si>
    <t>上海努辰0.293</t>
  </si>
  <si>
    <t>说明（模具费评审、支付等情况）：
海兴中盛反馈有部分产品未定价，经过与海兴多次确认，现其中一部分产品价格达成一致，定价原则为普通材质钢丝按照含税8.55元/kg定价（原含税9元/kg），详见附件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</si>
</sst>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49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9" fontId="1" fillId="2" borderId="0" xfId="1" applyNumberFormat="1" applyFill="1" applyAlignment="1">
      <alignment horizontal="center" vertical="center"/>
    </xf>
    <xf numFmtId="0" fontId="19" fillId="0" borderId="1" xfId="4" applyFont="1" applyBorder="1" applyAlignment="1">
      <alignment vertical="center" wrapText="1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19" fillId="0" borderId="4" xfId="4" applyFont="1" applyBorder="1" applyAlignment="1">
      <alignment horizontal="center" vertical="center" wrapText="1"/>
    </xf>
    <xf numFmtId="0" fontId="19" fillId="0" borderId="5" xfId="4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right" vertical="center" wrapText="1"/>
    </xf>
    <xf numFmtId="177" fontId="20" fillId="0" borderId="1" xfId="0" applyNumberFormat="1" applyFont="1" applyBorder="1" applyAlignment="1">
      <alignment horizontal="right" vertical="center"/>
    </xf>
    <xf numFmtId="0" fontId="0" fillId="0" borderId="3" xfId="0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2" fillId="14" borderId="1" xfId="0" applyFont="1" applyFill="1" applyBorder="1" applyAlignment="1">
      <alignment vertical="center" wrapText="1"/>
    </xf>
    <xf numFmtId="0" fontId="19" fillId="0" borderId="1" xfId="4" applyFont="1" applyBorder="1" applyAlignment="1">
      <alignment horizontal="left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7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6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AD2C80F-4C6F-4185-8E3E-56492A3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07660" y="944880"/>
          <a:ext cx="13971428" cy="78312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1A09010-F207-5438-6120-5B212D7E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7714" y="936171"/>
          <a:ext cx="12238095" cy="86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2" ht="27.75" customHeight="1">
      <c r="I2" s="198" t="s">
        <v>1</v>
      </c>
      <c r="J2" s="198"/>
      <c r="K2" s="198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5">
        <v>1</v>
      </c>
      <c r="B4" s="195" t="s">
        <v>31</v>
      </c>
      <c r="C4" s="195" t="s">
        <v>32</v>
      </c>
      <c r="D4" s="195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96"/>
      <c r="B5" s="196"/>
      <c r="C5" s="196"/>
      <c r="D5" s="196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95">
        <v>2</v>
      </c>
      <c r="B6" s="195" t="s">
        <v>18</v>
      </c>
      <c r="C6" s="195" t="s">
        <v>19</v>
      </c>
      <c r="D6" s="195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96"/>
      <c r="B7" s="196"/>
      <c r="C7" s="196"/>
      <c r="D7" s="196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95">
        <v>3</v>
      </c>
      <c r="B8" s="195" t="s">
        <v>33</v>
      </c>
      <c r="C8" s="195" t="s">
        <v>34</v>
      </c>
      <c r="D8" s="195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96"/>
      <c r="B9" s="196"/>
      <c r="C9" s="196"/>
      <c r="D9" s="196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9" t="s">
        <v>25</v>
      </c>
      <c r="B10" s="199"/>
      <c r="C10" s="199"/>
      <c r="D10" s="199"/>
      <c r="E10" s="199"/>
      <c r="F10" s="199"/>
      <c r="G10" s="199"/>
      <c r="H10" s="199"/>
      <c r="I10" s="199"/>
      <c r="J10" s="199"/>
      <c r="K10" s="199"/>
    </row>
    <row r="11" spans="1:12" ht="78.599999999999994" customHeight="1">
      <c r="A11" s="199"/>
      <c r="B11" s="199"/>
      <c r="C11" s="199"/>
      <c r="D11" s="199"/>
      <c r="E11" s="199"/>
      <c r="F11" s="199"/>
      <c r="G11" s="199"/>
      <c r="H11" s="199"/>
      <c r="I11" s="199"/>
      <c r="J11" s="199"/>
      <c r="K11" s="199"/>
    </row>
    <row r="12" spans="1:12" ht="93" customHeight="1">
      <c r="A12" s="200" t="s">
        <v>13</v>
      </c>
      <c r="B12" s="201"/>
      <c r="C12" s="202" t="s">
        <v>14</v>
      </c>
      <c r="D12" s="202"/>
      <c r="E12" s="199" t="s">
        <v>15</v>
      </c>
      <c r="F12" s="199"/>
      <c r="G12" s="199"/>
      <c r="H12" s="199" t="s">
        <v>16</v>
      </c>
      <c r="I12" s="199"/>
      <c r="J12" s="199" t="s">
        <v>17</v>
      </c>
      <c r="K12" s="199"/>
    </row>
  </sheetData>
  <mergeCells count="20">
    <mergeCell ref="A10:K11"/>
    <mergeCell ref="A12:B12"/>
    <mergeCell ref="C12:D12"/>
    <mergeCell ref="E12:G12"/>
    <mergeCell ref="H12:I12"/>
    <mergeCell ref="J12:K12"/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2" ht="27.75" customHeight="1">
      <c r="I2" s="198" t="s">
        <v>1</v>
      </c>
      <c r="J2" s="198"/>
      <c r="K2" s="198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9" t="s">
        <v>203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</row>
    <row r="6" spans="1:12" ht="50.4" customHeight="1">
      <c r="A6" s="199"/>
      <c r="B6" s="199"/>
      <c r="C6" s="199"/>
      <c r="D6" s="199"/>
      <c r="E6" s="199"/>
      <c r="F6" s="199"/>
      <c r="G6" s="199"/>
      <c r="H6" s="199"/>
      <c r="I6" s="199"/>
      <c r="J6" s="199"/>
      <c r="K6" s="199"/>
    </row>
    <row r="7" spans="1:12" ht="93" customHeight="1">
      <c r="A7" s="200" t="s">
        <v>13</v>
      </c>
      <c r="B7" s="201"/>
      <c r="C7" s="202" t="s">
        <v>14</v>
      </c>
      <c r="D7" s="202"/>
      <c r="E7" s="199" t="s">
        <v>15</v>
      </c>
      <c r="F7" s="199"/>
      <c r="G7" s="199"/>
      <c r="H7" s="199" t="s">
        <v>16</v>
      </c>
      <c r="I7" s="199"/>
      <c r="J7" s="199" t="s">
        <v>17</v>
      </c>
      <c r="K7" s="199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4" ht="27.75" customHeight="1">
      <c r="I2" s="198" t="s">
        <v>1</v>
      </c>
      <c r="J2" s="198"/>
      <c r="K2" s="198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9" t="s">
        <v>219</v>
      </c>
      <c r="B11" s="199"/>
      <c r="C11" s="199"/>
      <c r="D11" s="199"/>
      <c r="E11" s="199"/>
      <c r="F11" s="199"/>
      <c r="G11" s="199"/>
      <c r="H11" s="199"/>
      <c r="I11" s="199"/>
      <c r="J11" s="199"/>
      <c r="K11" s="199"/>
    </row>
    <row r="12" spans="1:14" ht="50.4" customHeight="1">
      <c r="A12" s="199"/>
      <c r="B12" s="199"/>
      <c r="C12" s="199"/>
      <c r="D12" s="199"/>
      <c r="E12" s="199"/>
      <c r="F12" s="199"/>
      <c r="G12" s="199"/>
      <c r="H12" s="199"/>
      <c r="I12" s="199"/>
      <c r="J12" s="199"/>
      <c r="K12" s="199"/>
    </row>
    <row r="13" spans="1:14" ht="93" customHeight="1">
      <c r="A13" s="200" t="s">
        <v>13</v>
      </c>
      <c r="B13" s="201"/>
      <c r="C13" s="202" t="s">
        <v>14</v>
      </c>
      <c r="D13" s="202"/>
      <c r="E13" s="199" t="s">
        <v>15</v>
      </c>
      <c r="F13" s="199"/>
      <c r="G13" s="199"/>
      <c r="H13" s="199" t="s">
        <v>16</v>
      </c>
      <c r="I13" s="199"/>
      <c r="J13" s="199" t="s">
        <v>17</v>
      </c>
      <c r="K13" s="199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4" ht="27.75" customHeight="1">
      <c r="I2" s="198" t="s">
        <v>1</v>
      </c>
      <c r="J2" s="198"/>
      <c r="K2" s="198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9" t="s">
        <v>238</v>
      </c>
      <c r="B13" s="199"/>
      <c r="C13" s="199"/>
      <c r="D13" s="199"/>
      <c r="E13" s="199"/>
      <c r="F13" s="199"/>
      <c r="G13" s="199"/>
      <c r="H13" s="199"/>
      <c r="I13" s="199"/>
      <c r="J13" s="199"/>
      <c r="K13" s="199"/>
    </row>
    <row r="14" spans="1:14" ht="32.4" customHeight="1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199"/>
    </row>
    <row r="15" spans="1:14" ht="93" customHeight="1">
      <c r="A15" s="200" t="s">
        <v>13</v>
      </c>
      <c r="B15" s="201"/>
      <c r="C15" s="202" t="s">
        <v>14</v>
      </c>
      <c r="D15" s="202"/>
      <c r="E15" s="199" t="s">
        <v>15</v>
      </c>
      <c r="F15" s="199"/>
      <c r="G15" s="199"/>
      <c r="H15" s="199" t="s">
        <v>16</v>
      </c>
      <c r="I15" s="199"/>
      <c r="J15" s="199" t="s">
        <v>17</v>
      </c>
      <c r="K15" s="199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2" ht="27.75" customHeight="1">
      <c r="I2" s="198" t="s">
        <v>1</v>
      </c>
      <c r="J2" s="198"/>
      <c r="K2" s="198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9" t="s">
        <v>229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</row>
    <row r="7" spans="1:12" ht="50.4" customHeight="1">
      <c r="A7" s="199"/>
      <c r="B7" s="199"/>
      <c r="C7" s="199"/>
      <c r="D7" s="199"/>
      <c r="E7" s="199"/>
      <c r="F7" s="199"/>
      <c r="G7" s="199"/>
      <c r="H7" s="199"/>
      <c r="I7" s="199"/>
      <c r="J7" s="199"/>
      <c r="K7" s="199"/>
    </row>
    <row r="8" spans="1:12" ht="93" customHeight="1">
      <c r="A8" s="200" t="s">
        <v>13</v>
      </c>
      <c r="B8" s="201"/>
      <c r="C8" s="202" t="s">
        <v>14</v>
      </c>
      <c r="D8" s="202"/>
      <c r="E8" s="199" t="s">
        <v>15</v>
      </c>
      <c r="F8" s="199"/>
      <c r="G8" s="199"/>
      <c r="H8" s="199" t="s">
        <v>16</v>
      </c>
      <c r="I8" s="199"/>
      <c r="J8" s="199" t="s">
        <v>17</v>
      </c>
      <c r="K8" s="199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2" ht="27.75" customHeight="1">
      <c r="I2" s="198" t="s">
        <v>1</v>
      </c>
      <c r="J2" s="198"/>
      <c r="K2" s="198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9" t="s">
        <v>219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</row>
    <row r="6" spans="1:12" ht="50.4" customHeight="1">
      <c r="A6" s="199"/>
      <c r="B6" s="199"/>
      <c r="C6" s="199"/>
      <c r="D6" s="199"/>
      <c r="E6" s="199"/>
      <c r="F6" s="199"/>
      <c r="G6" s="199"/>
      <c r="H6" s="199"/>
      <c r="I6" s="199"/>
      <c r="J6" s="199"/>
      <c r="K6" s="199"/>
    </row>
    <row r="7" spans="1:12" ht="93" customHeight="1">
      <c r="A7" s="200" t="s">
        <v>13</v>
      </c>
      <c r="B7" s="201"/>
      <c r="C7" s="202" t="s">
        <v>14</v>
      </c>
      <c r="D7" s="202"/>
      <c r="E7" s="199" t="s">
        <v>15</v>
      </c>
      <c r="F7" s="199"/>
      <c r="G7" s="199"/>
      <c r="H7" s="199" t="s">
        <v>16</v>
      </c>
      <c r="I7" s="199"/>
      <c r="J7" s="199" t="s">
        <v>17</v>
      </c>
      <c r="K7" s="199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7" s="39" customFormat="1" ht="27.75" customHeight="1">
      <c r="M2" s="203" t="s">
        <v>1</v>
      </c>
      <c r="N2" s="203"/>
      <c r="O2" s="203"/>
      <c r="P2" s="203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04" t="s">
        <v>254</v>
      </c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</row>
    <row r="40" spans="1:17" s="39" customFormat="1" ht="82.2" customHeight="1">
      <c r="A40" s="204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</row>
    <row r="41" spans="1:17" s="39" customFormat="1" ht="93" customHeight="1">
      <c r="A41" s="205" t="s">
        <v>13</v>
      </c>
      <c r="B41" s="206"/>
      <c r="C41" s="207" t="s">
        <v>14</v>
      </c>
      <c r="D41" s="207"/>
      <c r="E41" s="207"/>
      <c r="F41" s="208" t="s">
        <v>15</v>
      </c>
      <c r="G41" s="209"/>
      <c r="H41" s="209"/>
      <c r="I41" s="209"/>
      <c r="J41" s="210"/>
      <c r="K41" s="208" t="s">
        <v>16</v>
      </c>
      <c r="L41" s="209"/>
      <c r="M41" s="209"/>
      <c r="N41" s="210"/>
      <c r="O41" s="204" t="s">
        <v>17</v>
      </c>
      <c r="P41" s="204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6" s="39" customFormat="1" ht="27.75" customHeight="1">
      <c r="J2" s="203" t="s">
        <v>1</v>
      </c>
      <c r="K2" s="203"/>
      <c r="L2" s="203"/>
      <c r="T2" s="203" t="s">
        <v>265</v>
      </c>
      <c r="U2" s="203"/>
      <c r="V2" s="203"/>
      <c r="W2" s="203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04" t="s">
        <v>275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</row>
    <row r="6" spans="1:26" s="39" customFormat="1" ht="82.2" customHeight="1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</row>
    <row r="7" spans="1:26" s="39" customFormat="1" ht="93" customHeight="1">
      <c r="A7" s="205" t="s">
        <v>13</v>
      </c>
      <c r="B7" s="206"/>
      <c r="C7" s="207" t="s">
        <v>14</v>
      </c>
      <c r="D7" s="207"/>
      <c r="E7" s="207"/>
      <c r="F7" s="208" t="s">
        <v>15</v>
      </c>
      <c r="G7" s="209"/>
      <c r="H7" s="209"/>
      <c r="I7" s="208" t="s">
        <v>16</v>
      </c>
      <c r="J7" s="209"/>
      <c r="K7" s="204" t="s">
        <v>17</v>
      </c>
      <c r="L7" s="204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4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04" t="s">
        <v>283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</row>
    <row r="7" spans="1:24" s="39" customFormat="1" ht="96" customHeight="1">
      <c r="A7" s="204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</row>
    <row r="8" spans="1:24" s="39" customFormat="1" ht="93" customHeight="1">
      <c r="A8" s="205" t="s">
        <v>13</v>
      </c>
      <c r="B8" s="206"/>
      <c r="C8" s="207" t="s">
        <v>14</v>
      </c>
      <c r="D8" s="207"/>
      <c r="E8" s="207"/>
      <c r="F8" s="208" t="s">
        <v>15</v>
      </c>
      <c r="G8" s="209"/>
      <c r="H8" s="209"/>
      <c r="I8" s="208" t="s">
        <v>16</v>
      </c>
      <c r="J8" s="209"/>
      <c r="K8" s="204" t="s">
        <v>17</v>
      </c>
      <c r="L8" s="204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</row>
    <row r="2" spans="1:27" s="39" customFormat="1" ht="27.75" customHeight="1">
      <c r="L2" s="203" t="s">
        <v>1</v>
      </c>
      <c r="M2" s="203"/>
      <c r="N2" s="203"/>
      <c r="O2" s="203"/>
      <c r="X2" s="203"/>
      <c r="Y2" s="203"/>
      <c r="Z2" s="203"/>
      <c r="AA2" s="203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04" t="s">
        <v>320</v>
      </c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</row>
    <row r="20" spans="1:28" s="39" customFormat="1" ht="96" customHeight="1">
      <c r="A20" s="204"/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</row>
    <row r="21" spans="1:28" s="39" customFormat="1" ht="93" customHeight="1">
      <c r="A21" s="205" t="s">
        <v>13</v>
      </c>
      <c r="B21" s="206"/>
      <c r="C21" s="207" t="s">
        <v>14</v>
      </c>
      <c r="D21" s="207"/>
      <c r="E21" s="207"/>
      <c r="F21" s="208" t="s">
        <v>15</v>
      </c>
      <c r="G21" s="209"/>
      <c r="H21" s="209"/>
      <c r="I21" s="208" t="s">
        <v>16</v>
      </c>
      <c r="J21" s="209"/>
      <c r="K21" s="209"/>
      <c r="L21" s="209"/>
      <c r="M21" s="94"/>
      <c r="N21" s="204" t="s">
        <v>17</v>
      </c>
      <c r="O21" s="204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04" t="s">
        <v>325</v>
      </c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</row>
    <row r="8" spans="1:23" s="39" customFormat="1" ht="75.599999999999994" customHeight="1">
      <c r="A8" s="204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</row>
    <row r="9" spans="1:23" s="39" customFormat="1" ht="93" customHeight="1">
      <c r="A9" s="205" t="s">
        <v>13</v>
      </c>
      <c r="B9" s="206"/>
      <c r="C9" s="207" t="s">
        <v>14</v>
      </c>
      <c r="D9" s="207"/>
      <c r="E9" s="207"/>
      <c r="F9" s="208" t="s">
        <v>15</v>
      </c>
      <c r="G9" s="209"/>
      <c r="H9" s="209"/>
      <c r="I9" s="208" t="s">
        <v>16</v>
      </c>
      <c r="J9" s="209"/>
      <c r="K9" s="204" t="s">
        <v>17</v>
      </c>
      <c r="L9" s="204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2" ht="27.75" customHeight="1">
      <c r="I2" s="198" t="s">
        <v>1</v>
      </c>
      <c r="J2" s="198"/>
      <c r="K2" s="198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5">
        <v>1</v>
      </c>
      <c r="B4" s="195" t="s">
        <v>27</v>
      </c>
      <c r="C4" s="195" t="s">
        <v>28</v>
      </c>
      <c r="D4" s="195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96"/>
      <c r="B5" s="196"/>
      <c r="C5" s="196"/>
      <c r="D5" s="196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9" t="s">
        <v>30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</row>
    <row r="7" spans="1:12" ht="78.599999999999994" customHeight="1">
      <c r="A7" s="199"/>
      <c r="B7" s="199"/>
      <c r="C7" s="199"/>
      <c r="D7" s="199"/>
      <c r="E7" s="199"/>
      <c r="F7" s="199"/>
      <c r="G7" s="199"/>
      <c r="H7" s="199"/>
      <c r="I7" s="199"/>
      <c r="J7" s="199"/>
      <c r="K7" s="199"/>
    </row>
    <row r="8" spans="1:12" ht="93" customHeight="1">
      <c r="A8" s="200" t="s">
        <v>13</v>
      </c>
      <c r="B8" s="201"/>
      <c r="C8" s="202" t="s">
        <v>14</v>
      </c>
      <c r="D8" s="202"/>
      <c r="E8" s="199" t="s">
        <v>15</v>
      </c>
      <c r="F8" s="199"/>
      <c r="G8" s="199"/>
      <c r="H8" s="199" t="s">
        <v>16</v>
      </c>
      <c r="I8" s="199"/>
      <c r="J8" s="199" t="s">
        <v>17</v>
      </c>
      <c r="K8" s="199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04" t="s">
        <v>338</v>
      </c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</row>
    <row r="10" spans="1:23" s="39" customFormat="1" ht="43.2" customHeight="1">
      <c r="A10" s="204"/>
      <c r="B10" s="204"/>
      <c r="C10" s="204"/>
      <c r="D10" s="204"/>
      <c r="E10" s="204"/>
      <c r="F10" s="204"/>
      <c r="G10" s="204"/>
      <c r="H10" s="204"/>
      <c r="I10" s="204"/>
      <c r="J10" s="204"/>
      <c r="K10" s="204"/>
      <c r="L10" s="204"/>
    </row>
    <row r="11" spans="1:23" s="39" customFormat="1" ht="93" customHeight="1">
      <c r="A11" s="205" t="s">
        <v>13</v>
      </c>
      <c r="B11" s="206"/>
      <c r="C11" s="207" t="s">
        <v>14</v>
      </c>
      <c r="D11" s="207"/>
      <c r="E11" s="207"/>
      <c r="F11" s="208" t="s">
        <v>15</v>
      </c>
      <c r="G11" s="209"/>
      <c r="H11" s="209"/>
      <c r="I11" s="208" t="s">
        <v>16</v>
      </c>
      <c r="J11" s="209"/>
      <c r="K11" s="204" t="s">
        <v>17</v>
      </c>
      <c r="L11" s="204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04" t="s">
        <v>386</v>
      </c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</row>
    <row r="28" spans="1:14" s="39" customFormat="1" ht="43.2" customHeight="1">
      <c r="A28" s="204"/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</row>
    <row r="29" spans="1:14" s="39" customFormat="1" ht="93" customHeight="1">
      <c r="A29" s="205" t="s">
        <v>13</v>
      </c>
      <c r="B29" s="206"/>
      <c r="C29" s="207" t="s">
        <v>14</v>
      </c>
      <c r="D29" s="207"/>
      <c r="E29" s="207"/>
      <c r="F29" s="208" t="s">
        <v>15</v>
      </c>
      <c r="G29" s="209"/>
      <c r="H29" s="209"/>
      <c r="I29" s="208" t="s">
        <v>16</v>
      </c>
      <c r="J29" s="209"/>
      <c r="K29" s="204" t="s">
        <v>17</v>
      </c>
      <c r="L29" s="204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</row>
    <row r="2" spans="1:18" s="39" customFormat="1" ht="27.75" customHeight="1">
      <c r="M2" s="203" t="s">
        <v>1</v>
      </c>
      <c r="N2" s="203"/>
      <c r="O2" s="203"/>
      <c r="P2" s="203"/>
      <c r="Q2" s="203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04" t="s">
        <v>397</v>
      </c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</row>
    <row r="41" spans="1:18" s="39" customFormat="1" ht="106.2" hidden="1" customHeight="1">
      <c r="A41" s="204"/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</row>
    <row r="42" spans="1:18" s="39" customFormat="1" ht="93" hidden="1" customHeight="1">
      <c r="A42" s="205" t="s">
        <v>13</v>
      </c>
      <c r="B42" s="206"/>
      <c r="C42" s="207" t="s">
        <v>14</v>
      </c>
      <c r="D42" s="207"/>
      <c r="E42" s="207"/>
      <c r="F42" s="208" t="s">
        <v>15</v>
      </c>
      <c r="G42" s="209"/>
      <c r="H42" s="209"/>
      <c r="I42" s="209"/>
      <c r="J42" s="210"/>
      <c r="K42" s="208" t="s">
        <v>16</v>
      </c>
      <c r="L42" s="209"/>
      <c r="M42" s="209"/>
      <c r="N42" s="210"/>
      <c r="O42" s="204" t="s">
        <v>17</v>
      </c>
      <c r="P42" s="204"/>
      <c r="Q42" s="204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04" t="s">
        <v>402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</row>
    <row r="7" spans="1:23" s="39" customFormat="1" ht="43.2" customHeight="1">
      <c r="A7" s="204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</row>
    <row r="8" spans="1:23" s="39" customFormat="1" ht="93" customHeight="1">
      <c r="A8" s="205" t="s">
        <v>13</v>
      </c>
      <c r="B8" s="206"/>
      <c r="C8" s="207" t="s">
        <v>14</v>
      </c>
      <c r="D8" s="207"/>
      <c r="E8" s="207"/>
      <c r="F8" s="208" t="s">
        <v>15</v>
      </c>
      <c r="G8" s="209"/>
      <c r="H8" s="209"/>
      <c r="I8" s="208" t="s">
        <v>16</v>
      </c>
      <c r="J8" s="209"/>
      <c r="K8" s="204" t="s">
        <v>17</v>
      </c>
      <c r="L8" s="204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>I6</f>
        <v>4.867</v>
      </c>
      <c r="K6" s="93" t="s">
        <v>278</v>
      </c>
      <c r="L6" s="37"/>
      <c r="N6" s="96"/>
    </row>
    <row r="7" spans="1:23" s="39" customFormat="1" ht="27.75" customHeight="1">
      <c r="A7" s="204" t="s">
        <v>409</v>
      </c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</row>
    <row r="8" spans="1:23" s="39" customFormat="1" ht="77.400000000000006" customHeight="1">
      <c r="A8" s="204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</row>
    <row r="9" spans="1:23" s="39" customFormat="1" ht="93" customHeight="1">
      <c r="A9" s="205" t="s">
        <v>13</v>
      </c>
      <c r="B9" s="206"/>
      <c r="C9" s="207" t="s">
        <v>14</v>
      </c>
      <c r="D9" s="207"/>
      <c r="E9" s="207"/>
      <c r="F9" s="208" t="s">
        <v>15</v>
      </c>
      <c r="G9" s="209"/>
      <c r="H9" s="209"/>
      <c r="I9" s="208" t="s">
        <v>16</v>
      </c>
      <c r="J9" s="209"/>
      <c r="K9" s="204" t="s">
        <v>17</v>
      </c>
      <c r="L9" s="204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04" t="s">
        <v>412</v>
      </c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</row>
    <row r="8" spans="1:23" s="39" customFormat="1" ht="57" customHeight="1">
      <c r="A8" s="204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</row>
    <row r="9" spans="1:23" s="39" customFormat="1" ht="93" customHeight="1">
      <c r="A9" s="205" t="s">
        <v>13</v>
      </c>
      <c r="B9" s="206"/>
      <c r="C9" s="207" t="s">
        <v>14</v>
      </c>
      <c r="D9" s="207"/>
      <c r="E9" s="207"/>
      <c r="F9" s="208" t="s">
        <v>15</v>
      </c>
      <c r="G9" s="209"/>
      <c r="H9" s="209"/>
      <c r="I9" s="208" t="s">
        <v>16</v>
      </c>
      <c r="J9" s="209"/>
      <c r="K9" s="204" t="s">
        <v>17</v>
      </c>
      <c r="L9" s="204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04" t="s">
        <v>456</v>
      </c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</row>
    <row r="28" spans="1:16" s="39" customFormat="1" ht="42.6" customHeight="1">
      <c r="A28" s="204"/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</row>
    <row r="29" spans="1:16" s="39" customFormat="1" ht="93" customHeight="1">
      <c r="A29" s="205" t="s">
        <v>13</v>
      </c>
      <c r="B29" s="206"/>
      <c r="C29" s="207" t="s">
        <v>14</v>
      </c>
      <c r="D29" s="207"/>
      <c r="E29" s="207"/>
      <c r="F29" s="208" t="s">
        <v>15</v>
      </c>
      <c r="G29" s="209"/>
      <c r="H29" s="209"/>
      <c r="I29" s="208" t="s">
        <v>16</v>
      </c>
      <c r="J29" s="209"/>
      <c r="K29" s="204" t="s">
        <v>17</v>
      </c>
      <c r="L29" s="204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04" t="s">
        <v>499</v>
      </c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</row>
    <row r="25" spans="1:14" s="39" customFormat="1" ht="96.6" customHeight="1">
      <c r="A25" s="204"/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</row>
    <row r="26" spans="1:14" s="39" customFormat="1" ht="93" customHeight="1">
      <c r="A26" s="205" t="s">
        <v>13</v>
      </c>
      <c r="B26" s="206"/>
      <c r="C26" s="207" t="s">
        <v>14</v>
      </c>
      <c r="D26" s="207"/>
      <c r="E26" s="207"/>
      <c r="F26" s="208" t="s">
        <v>15</v>
      </c>
      <c r="G26" s="209"/>
      <c r="H26" s="209"/>
      <c r="I26" s="208" t="s">
        <v>16</v>
      </c>
      <c r="J26" s="209"/>
      <c r="K26" s="204" t="s">
        <v>17</v>
      </c>
      <c r="L26" s="204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04" t="s">
        <v>509</v>
      </c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</row>
    <row r="10" spans="1:23" s="39" customFormat="1" ht="33" customHeight="1">
      <c r="A10" s="204"/>
      <c r="B10" s="204"/>
      <c r="C10" s="204"/>
      <c r="D10" s="204"/>
      <c r="E10" s="204"/>
      <c r="F10" s="204"/>
      <c r="G10" s="204"/>
      <c r="H10" s="204"/>
      <c r="I10" s="204"/>
      <c r="J10" s="204"/>
      <c r="K10" s="204"/>
      <c r="L10" s="204"/>
    </row>
    <row r="11" spans="1:23" s="39" customFormat="1" ht="93" customHeight="1">
      <c r="A11" s="205" t="s">
        <v>13</v>
      </c>
      <c r="B11" s="206"/>
      <c r="C11" s="207" t="s">
        <v>14</v>
      </c>
      <c r="D11" s="207"/>
      <c r="E11" s="207"/>
      <c r="F11" s="208" t="s">
        <v>15</v>
      </c>
      <c r="G11" s="209"/>
      <c r="H11" s="209"/>
      <c r="I11" s="208" t="s">
        <v>16</v>
      </c>
      <c r="J11" s="209"/>
      <c r="K11" s="204" t="s">
        <v>17</v>
      </c>
      <c r="L11" s="204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04" t="s">
        <v>513</v>
      </c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</row>
    <row r="10" spans="1:23" s="39" customFormat="1" ht="61.2" customHeight="1">
      <c r="A10" s="204"/>
      <c r="B10" s="204"/>
      <c r="C10" s="204"/>
      <c r="D10" s="204"/>
      <c r="E10" s="204"/>
      <c r="F10" s="204"/>
      <c r="G10" s="204"/>
      <c r="H10" s="204"/>
      <c r="I10" s="204"/>
      <c r="J10" s="204"/>
      <c r="K10" s="204"/>
      <c r="L10" s="204"/>
    </row>
    <row r="11" spans="1:23" s="39" customFormat="1" ht="93" customHeight="1">
      <c r="A11" s="205" t="s">
        <v>13</v>
      </c>
      <c r="B11" s="206"/>
      <c r="C11" s="207" t="s">
        <v>14</v>
      </c>
      <c r="D11" s="207"/>
      <c r="E11" s="207"/>
      <c r="F11" s="208" t="s">
        <v>15</v>
      </c>
      <c r="G11" s="209"/>
      <c r="H11" s="209"/>
      <c r="I11" s="208" t="s">
        <v>16</v>
      </c>
      <c r="J11" s="209"/>
      <c r="K11" s="204" t="s">
        <v>17</v>
      </c>
      <c r="L11" s="204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2" ht="27.75" customHeight="1">
      <c r="I2" s="198" t="s">
        <v>1</v>
      </c>
      <c r="J2" s="198"/>
      <c r="K2" s="198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9" t="s">
        <v>42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</row>
    <row r="7" spans="1:12" ht="152.4" customHeight="1">
      <c r="A7" s="199"/>
      <c r="B7" s="199"/>
      <c r="C7" s="199"/>
      <c r="D7" s="199"/>
      <c r="E7" s="199"/>
      <c r="F7" s="199"/>
      <c r="G7" s="199"/>
      <c r="H7" s="199"/>
      <c r="I7" s="199"/>
      <c r="J7" s="199"/>
      <c r="K7" s="199"/>
    </row>
    <row r="8" spans="1:12" ht="93" customHeight="1">
      <c r="A8" s="200" t="s">
        <v>13</v>
      </c>
      <c r="B8" s="201"/>
      <c r="C8" s="202" t="s">
        <v>14</v>
      </c>
      <c r="D8" s="202"/>
      <c r="E8" s="199" t="s">
        <v>15</v>
      </c>
      <c r="F8" s="199"/>
      <c r="G8" s="199"/>
      <c r="H8" s="199" t="s">
        <v>16</v>
      </c>
      <c r="I8" s="199"/>
      <c r="J8" s="199" t="s">
        <v>17</v>
      </c>
      <c r="K8" s="199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04" t="s">
        <v>527</v>
      </c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</row>
    <row r="10" spans="1:23" s="39" customFormat="1" ht="61.2" customHeight="1">
      <c r="A10" s="204"/>
      <c r="B10" s="204"/>
      <c r="C10" s="204"/>
      <c r="D10" s="204"/>
      <c r="E10" s="204"/>
      <c r="F10" s="204"/>
      <c r="G10" s="204"/>
      <c r="H10" s="204"/>
      <c r="I10" s="204"/>
      <c r="J10" s="204"/>
      <c r="K10" s="204"/>
      <c r="L10" s="204"/>
    </row>
    <row r="11" spans="1:23" s="39" customFormat="1" ht="93" customHeight="1">
      <c r="A11" s="205" t="s">
        <v>13</v>
      </c>
      <c r="B11" s="206"/>
      <c r="C11" s="207" t="s">
        <v>14</v>
      </c>
      <c r="D11" s="207"/>
      <c r="E11" s="207"/>
      <c r="F11" s="208" t="s">
        <v>15</v>
      </c>
      <c r="G11" s="209"/>
      <c r="H11" s="209"/>
      <c r="I11" s="208" t="s">
        <v>16</v>
      </c>
      <c r="J11" s="209"/>
      <c r="K11" s="204" t="s">
        <v>17</v>
      </c>
      <c r="L11" s="204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04" t="s">
        <v>544</v>
      </c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</row>
    <row r="9" spans="1:23" s="39" customFormat="1" ht="101.4" customHeight="1">
      <c r="A9" s="204"/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</row>
    <row r="10" spans="1:23" s="39" customFormat="1" ht="93" customHeight="1">
      <c r="A10" s="205" t="s">
        <v>13</v>
      </c>
      <c r="B10" s="206"/>
      <c r="C10" s="207" t="s">
        <v>14</v>
      </c>
      <c r="D10" s="207"/>
      <c r="E10" s="207"/>
      <c r="F10" s="208" t="s">
        <v>15</v>
      </c>
      <c r="G10" s="209"/>
      <c r="H10" s="209"/>
      <c r="I10" s="208" t="s">
        <v>16</v>
      </c>
      <c r="J10" s="209"/>
      <c r="K10" s="204" t="s">
        <v>17</v>
      </c>
      <c r="L10" s="204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4" t="s">
        <v>548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</row>
    <row r="7" spans="1:23" s="39" customFormat="1" ht="42" customHeight="1">
      <c r="A7" s="204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</row>
    <row r="8" spans="1:23" s="39" customFormat="1" ht="93" customHeight="1">
      <c r="A8" s="205" t="s">
        <v>13</v>
      </c>
      <c r="B8" s="206"/>
      <c r="C8" s="207" t="s">
        <v>14</v>
      </c>
      <c r="D8" s="207"/>
      <c r="E8" s="207"/>
      <c r="F8" s="208" t="s">
        <v>15</v>
      </c>
      <c r="G8" s="209"/>
      <c r="H8" s="209"/>
      <c r="I8" s="208" t="s">
        <v>16</v>
      </c>
      <c r="J8" s="209"/>
      <c r="K8" s="204" t="s">
        <v>17</v>
      </c>
      <c r="L8" s="204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04" t="s">
        <v>555</v>
      </c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</row>
    <row r="9" spans="1:23" s="39" customFormat="1" ht="75" customHeight="1">
      <c r="A9" s="204"/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</row>
    <row r="10" spans="1:23" s="39" customFormat="1" ht="93" customHeight="1">
      <c r="A10" s="205" t="s">
        <v>13</v>
      </c>
      <c r="B10" s="206"/>
      <c r="C10" s="207" t="s">
        <v>14</v>
      </c>
      <c r="D10" s="207"/>
      <c r="E10" s="207"/>
      <c r="F10" s="208" t="s">
        <v>15</v>
      </c>
      <c r="G10" s="209"/>
      <c r="H10" s="209"/>
      <c r="I10" s="208" t="s">
        <v>16</v>
      </c>
      <c r="J10" s="209"/>
      <c r="K10" s="204" t="s">
        <v>17</v>
      </c>
      <c r="L10" s="204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4" t="s">
        <v>563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</row>
    <row r="7" spans="1:23" s="39" customFormat="1" ht="42" customHeight="1">
      <c r="A7" s="204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</row>
    <row r="8" spans="1:23" s="39" customFormat="1" ht="93" customHeight="1">
      <c r="A8" s="205" t="s">
        <v>13</v>
      </c>
      <c r="B8" s="206"/>
      <c r="C8" s="207" t="s">
        <v>14</v>
      </c>
      <c r="D8" s="207"/>
      <c r="E8" s="207"/>
      <c r="F8" s="208" t="s">
        <v>15</v>
      </c>
      <c r="G8" s="209"/>
      <c r="H8" s="209"/>
      <c r="I8" s="208" t="s">
        <v>16</v>
      </c>
      <c r="J8" s="209"/>
      <c r="K8" s="204" t="s">
        <v>17</v>
      </c>
      <c r="L8" s="204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7" s="39" customFormat="1" ht="27.75" customHeight="1">
      <c r="M2" s="203" t="s">
        <v>1</v>
      </c>
      <c r="N2" s="203"/>
      <c r="O2" s="203"/>
      <c r="P2" s="203"/>
      <c r="X2" s="203"/>
      <c r="Y2" s="203"/>
      <c r="Z2" s="203"/>
      <c r="AA2" s="203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04" t="s">
        <v>608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</row>
    <row r="43" spans="1:18" s="39" customFormat="1" ht="42" customHeight="1">
      <c r="A43" s="204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</row>
    <row r="44" spans="1:18" s="39" customFormat="1" ht="93" customHeight="1">
      <c r="A44" s="205" t="s">
        <v>13</v>
      </c>
      <c r="B44" s="206"/>
      <c r="C44" s="207" t="s">
        <v>14</v>
      </c>
      <c r="D44" s="207"/>
      <c r="E44" s="207"/>
      <c r="F44" s="207"/>
      <c r="G44" s="208" t="s">
        <v>15</v>
      </c>
      <c r="H44" s="209"/>
      <c r="I44" s="209"/>
      <c r="J44" s="209"/>
      <c r="K44" s="208" t="s">
        <v>16</v>
      </c>
      <c r="L44" s="209"/>
      <c r="M44" s="209"/>
      <c r="N44" s="94"/>
      <c r="O44" s="204" t="s">
        <v>17</v>
      </c>
      <c r="P44" s="204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4" t="s">
        <v>610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</row>
    <row r="7" spans="1:23" s="39" customFormat="1" ht="42" customHeight="1">
      <c r="A7" s="204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</row>
    <row r="8" spans="1:23" s="39" customFormat="1" ht="93" customHeight="1">
      <c r="A8" s="205" t="s">
        <v>13</v>
      </c>
      <c r="B8" s="206"/>
      <c r="C8" s="207" t="s">
        <v>14</v>
      </c>
      <c r="D8" s="207"/>
      <c r="E8" s="207"/>
      <c r="F8" s="208" t="s">
        <v>15</v>
      </c>
      <c r="G8" s="209"/>
      <c r="H8" s="209"/>
      <c r="I8" s="208" t="s">
        <v>16</v>
      </c>
      <c r="J8" s="209"/>
      <c r="K8" s="204" t="s">
        <v>17</v>
      </c>
      <c r="L8" s="204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4" t="s">
        <v>614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</row>
    <row r="7" spans="1:23" s="39" customFormat="1" ht="42" customHeight="1">
      <c r="A7" s="204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</row>
    <row r="8" spans="1:23" s="39" customFormat="1" ht="93" customHeight="1">
      <c r="A8" s="205" t="s">
        <v>13</v>
      </c>
      <c r="B8" s="206"/>
      <c r="C8" s="207" t="s">
        <v>14</v>
      </c>
      <c r="D8" s="207"/>
      <c r="E8" s="207"/>
      <c r="F8" s="208" t="s">
        <v>15</v>
      </c>
      <c r="G8" s="209"/>
      <c r="H8" s="209"/>
      <c r="I8" s="208" t="s">
        <v>16</v>
      </c>
      <c r="J8" s="209"/>
      <c r="K8" s="204" t="s">
        <v>17</v>
      </c>
      <c r="L8" s="204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3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04" t="s">
        <v>615</v>
      </c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</row>
    <row r="25" spans="1:14" s="39" customFormat="1" ht="96.6" customHeight="1">
      <c r="A25" s="204"/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</row>
    <row r="26" spans="1:14" s="39" customFormat="1" ht="93" customHeight="1">
      <c r="A26" s="205" t="s">
        <v>13</v>
      </c>
      <c r="B26" s="206"/>
      <c r="C26" s="207" t="s">
        <v>14</v>
      </c>
      <c r="D26" s="207"/>
      <c r="E26" s="207"/>
      <c r="F26" s="208" t="s">
        <v>15</v>
      </c>
      <c r="G26" s="209"/>
      <c r="H26" s="209"/>
      <c r="I26" s="208" t="s">
        <v>16</v>
      </c>
      <c r="J26" s="209"/>
      <c r="K26" s="204" t="s">
        <v>17</v>
      </c>
      <c r="L26" s="204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1" s="39" customFormat="1" ht="27.75" customHeight="1">
      <c r="J2" s="203" t="s">
        <v>1</v>
      </c>
      <c r="K2" s="203"/>
      <c r="L2" s="203"/>
      <c r="N2" s="211" t="s">
        <v>640</v>
      </c>
      <c r="O2" s="211" t="s">
        <v>641</v>
      </c>
      <c r="P2" s="211" t="s">
        <v>642</v>
      </c>
      <c r="Q2" s="211" t="s">
        <v>643</v>
      </c>
      <c r="R2" s="211" t="s">
        <v>641</v>
      </c>
      <c r="S2" s="211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12"/>
      <c r="O3" s="212"/>
      <c r="P3" s="212"/>
      <c r="Q3" s="212"/>
      <c r="R3" s="213"/>
      <c r="S3" s="212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04" t="s">
        <v>637</v>
      </c>
      <c r="B15" s="204"/>
      <c r="C15" s="204"/>
      <c r="D15" s="204"/>
      <c r="E15" s="204"/>
      <c r="F15" s="204"/>
      <c r="G15" s="204"/>
      <c r="H15" s="204"/>
      <c r="I15" s="204"/>
      <c r="J15" s="204"/>
      <c r="K15" s="204"/>
      <c r="L15" s="204"/>
    </row>
    <row r="16" spans="1:21" s="39" customFormat="1" ht="96.6" customHeight="1">
      <c r="A16" s="204"/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</row>
    <row r="17" spans="1:12" s="39" customFormat="1" ht="93" customHeight="1">
      <c r="A17" s="205" t="s">
        <v>13</v>
      </c>
      <c r="B17" s="206"/>
      <c r="C17" s="207" t="s">
        <v>14</v>
      </c>
      <c r="D17" s="207"/>
      <c r="E17" s="207"/>
      <c r="F17" s="208" t="s">
        <v>15</v>
      </c>
      <c r="G17" s="209"/>
      <c r="H17" s="209"/>
      <c r="I17" s="208" t="s">
        <v>16</v>
      </c>
      <c r="J17" s="209"/>
      <c r="K17" s="204" t="s">
        <v>17</v>
      </c>
      <c r="L17" s="204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O2:O3"/>
    <mergeCell ref="P2:P3"/>
    <mergeCell ref="Q2:Q3"/>
    <mergeCell ref="R2:R3"/>
    <mergeCell ref="S2:S3"/>
    <mergeCell ref="N2:N3"/>
    <mergeCell ref="A1:L1"/>
    <mergeCell ref="J2:L2"/>
    <mergeCell ref="A15:L16"/>
    <mergeCell ref="A17:B17"/>
    <mergeCell ref="C17:E17"/>
    <mergeCell ref="F17:H17"/>
    <mergeCell ref="I17:J17"/>
    <mergeCell ref="K17:L1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2" ht="27.75" customHeight="1">
      <c r="I2" s="198" t="s">
        <v>1</v>
      </c>
      <c r="J2" s="198"/>
      <c r="K2" s="198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9" t="s">
        <v>49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</row>
    <row r="7" spans="1:12" ht="77.400000000000006" customHeight="1">
      <c r="A7" s="199"/>
      <c r="B7" s="199"/>
      <c r="C7" s="199"/>
      <c r="D7" s="199"/>
      <c r="E7" s="199"/>
      <c r="F7" s="199"/>
      <c r="G7" s="199"/>
      <c r="H7" s="199"/>
      <c r="I7" s="199"/>
      <c r="J7" s="199"/>
      <c r="K7" s="199"/>
    </row>
    <row r="8" spans="1:12" ht="93" customHeight="1">
      <c r="A8" s="200" t="s">
        <v>13</v>
      </c>
      <c r="B8" s="201"/>
      <c r="C8" s="202" t="s">
        <v>14</v>
      </c>
      <c r="D8" s="202"/>
      <c r="E8" s="199" t="s">
        <v>15</v>
      </c>
      <c r="F8" s="199"/>
      <c r="G8" s="199"/>
      <c r="H8" s="199" t="s">
        <v>16</v>
      </c>
      <c r="I8" s="199"/>
      <c r="J8" s="199" t="s">
        <v>17</v>
      </c>
      <c r="K8" s="199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27.75" customHeight="1">
      <c r="A2" s="1" t="s">
        <v>661</v>
      </c>
      <c r="M2" s="198" t="s">
        <v>1</v>
      </c>
      <c r="N2" s="198"/>
      <c r="O2" s="198"/>
      <c r="P2" s="198"/>
    </row>
    <row r="3" spans="1:16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6" s="119" customFormat="1" ht="39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14" t="s">
        <v>675</v>
      </c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</row>
    <row r="14" spans="1:16" ht="27.75" customHeight="1">
      <c r="A14" s="214"/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</row>
    <row r="15" spans="1:16" ht="93" customHeight="1">
      <c r="A15" s="199" t="s">
        <v>13</v>
      </c>
      <c r="B15" s="199"/>
      <c r="C15" s="199"/>
      <c r="D15" s="199" t="s">
        <v>14</v>
      </c>
      <c r="E15" s="199"/>
      <c r="F15" s="199"/>
      <c r="G15" s="199"/>
      <c r="H15" s="199"/>
      <c r="I15" s="199" t="s">
        <v>15</v>
      </c>
      <c r="J15" s="199"/>
      <c r="K15" s="199"/>
      <c r="L15" s="199" t="s">
        <v>16</v>
      </c>
      <c r="M15" s="199"/>
      <c r="N15" s="199"/>
      <c r="O15" s="199" t="s">
        <v>17</v>
      </c>
      <c r="P15" s="199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27.75" customHeight="1">
      <c r="A2" s="1" t="s">
        <v>661</v>
      </c>
      <c r="M2" s="198" t="s">
        <v>1</v>
      </c>
      <c r="N2" s="198"/>
      <c r="O2" s="198"/>
      <c r="P2" s="198"/>
    </row>
    <row r="3" spans="1:16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6" s="119" customFormat="1" ht="39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9" t="s">
        <v>682</v>
      </c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</row>
    <row r="14" spans="1:16" ht="27.75" customHeight="1">
      <c r="A14" s="214"/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</row>
    <row r="15" spans="1:16" ht="93" customHeight="1">
      <c r="A15" s="199" t="s">
        <v>13</v>
      </c>
      <c r="B15" s="199"/>
      <c r="C15" s="199"/>
      <c r="D15" s="199" t="s">
        <v>14</v>
      </c>
      <c r="E15" s="199"/>
      <c r="F15" s="199"/>
      <c r="G15" s="199"/>
      <c r="H15" s="199"/>
      <c r="I15" s="199" t="s">
        <v>15</v>
      </c>
      <c r="J15" s="199"/>
      <c r="K15" s="199"/>
      <c r="L15" s="199" t="s">
        <v>16</v>
      </c>
      <c r="M15" s="199"/>
      <c r="N15" s="199"/>
      <c r="O15" s="199" t="s">
        <v>17</v>
      </c>
      <c r="P15" s="199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7" ht="27.75" customHeight="1">
      <c r="A2" s="1" t="s">
        <v>661</v>
      </c>
      <c r="M2" s="198" t="s">
        <v>1</v>
      </c>
      <c r="N2" s="198"/>
      <c r="O2" s="198"/>
      <c r="P2" s="198"/>
    </row>
    <row r="3" spans="1:17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7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9" t="s">
        <v>701</v>
      </c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</row>
    <row r="14" spans="1:17" ht="53.4" customHeight="1">
      <c r="A14" s="214"/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</row>
    <row r="15" spans="1:17" ht="93" customHeight="1">
      <c r="A15" s="199" t="s">
        <v>13</v>
      </c>
      <c r="B15" s="199"/>
      <c r="C15" s="199"/>
      <c r="D15" s="199" t="s">
        <v>14</v>
      </c>
      <c r="E15" s="199"/>
      <c r="F15" s="199"/>
      <c r="G15" s="199"/>
      <c r="H15" s="199"/>
      <c r="I15" s="199" t="s">
        <v>15</v>
      </c>
      <c r="J15" s="199"/>
      <c r="K15" s="199"/>
      <c r="L15" s="199" t="s">
        <v>16</v>
      </c>
      <c r="M15" s="199"/>
      <c r="N15" s="199"/>
      <c r="O15" s="199" t="s">
        <v>17</v>
      </c>
      <c r="P15" s="199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27.75" customHeight="1">
      <c r="A2" s="1" t="s">
        <v>661</v>
      </c>
      <c r="M2" s="198" t="s">
        <v>1</v>
      </c>
      <c r="N2" s="198"/>
      <c r="O2" s="198"/>
      <c r="P2" s="198"/>
    </row>
    <row r="3" spans="1:16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6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9" t="s">
        <v>715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16" ht="53.4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16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27.75" customHeight="1">
      <c r="A2" s="1" t="s">
        <v>661</v>
      </c>
      <c r="M2" s="198" t="s">
        <v>1</v>
      </c>
      <c r="N2" s="198"/>
      <c r="O2" s="198"/>
      <c r="P2" s="198"/>
    </row>
    <row r="3" spans="1:16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6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9" t="s">
        <v>734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16" ht="53.4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16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27.75" customHeight="1">
      <c r="A2" s="1" t="s">
        <v>661</v>
      </c>
      <c r="M2" s="198" t="s">
        <v>1</v>
      </c>
      <c r="N2" s="198"/>
      <c r="O2" s="198"/>
      <c r="P2" s="198"/>
    </row>
    <row r="3" spans="1:16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6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9" t="s">
        <v>733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16" ht="39.6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16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27.75" customHeight="1">
      <c r="A2" s="1" t="s">
        <v>661</v>
      </c>
      <c r="M2" s="198" t="s">
        <v>1</v>
      </c>
      <c r="N2" s="198"/>
      <c r="O2" s="198"/>
      <c r="P2" s="198"/>
    </row>
    <row r="3" spans="1:16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6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6" ht="27.75" customHeight="1">
      <c r="A5" s="6">
        <v>1</v>
      </c>
      <c r="B5" s="224" t="s">
        <v>735</v>
      </c>
      <c r="C5" s="226" t="s">
        <v>736</v>
      </c>
      <c r="D5" s="222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25"/>
      <c r="C6" s="227"/>
      <c r="D6" s="223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9" t="s">
        <v>741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16" ht="53.4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16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4"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6" ht="27.75" customHeight="1">
      <c r="A2" s="1" t="s">
        <v>661</v>
      </c>
      <c r="M2" s="198" t="s">
        <v>1</v>
      </c>
      <c r="N2" s="198"/>
      <c r="O2" s="198"/>
      <c r="P2" s="198"/>
    </row>
    <row r="3" spans="1:16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6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9" t="s">
        <v>744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16" ht="78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16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1">
    <mergeCell ref="A10:P11"/>
    <mergeCell ref="A12:C12"/>
    <mergeCell ref="D12:H12"/>
    <mergeCell ref="I12:K12"/>
    <mergeCell ref="L12:N12"/>
    <mergeCell ref="O12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8" ht="27.75" customHeight="1">
      <c r="A2" s="1" t="s">
        <v>761</v>
      </c>
      <c r="M2" s="198" t="s">
        <v>1</v>
      </c>
      <c r="N2" s="198"/>
      <c r="O2" s="198"/>
      <c r="P2" s="198"/>
    </row>
    <row r="3" spans="1:18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8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>(M7-I7)/I7</f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9" t="s">
        <v>755</v>
      </c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</row>
    <row r="10" spans="1:18" ht="33.6" customHeight="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18" ht="93" customHeight="1">
      <c r="A11" s="199" t="s">
        <v>13</v>
      </c>
      <c r="B11" s="199"/>
      <c r="C11" s="199"/>
      <c r="D11" s="199" t="s">
        <v>14</v>
      </c>
      <c r="E11" s="199"/>
      <c r="F11" s="199"/>
      <c r="G11" s="199"/>
      <c r="H11" s="199"/>
      <c r="I11" s="199" t="s">
        <v>15</v>
      </c>
      <c r="J11" s="199"/>
      <c r="K11" s="199"/>
      <c r="L11" s="199" t="s">
        <v>16</v>
      </c>
      <c r="M11" s="199"/>
      <c r="N11" s="199"/>
      <c r="O11" s="199" t="s">
        <v>17</v>
      </c>
      <c r="P11" s="199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8" ht="27.75" customHeight="1">
      <c r="A2" s="1" t="s">
        <v>761</v>
      </c>
      <c r="M2" s="198" t="s">
        <v>1</v>
      </c>
      <c r="N2" s="198"/>
      <c r="O2" s="198"/>
      <c r="P2" s="198"/>
    </row>
    <row r="3" spans="1:18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8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9" t="s">
        <v>762</v>
      </c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</row>
    <row r="10" spans="1:18" ht="54" customHeight="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18" ht="93" customHeight="1">
      <c r="A11" s="199" t="s">
        <v>13</v>
      </c>
      <c r="B11" s="199"/>
      <c r="C11" s="199"/>
      <c r="D11" s="199" t="s">
        <v>14</v>
      </c>
      <c r="E11" s="199"/>
      <c r="F11" s="199"/>
      <c r="G11" s="199"/>
      <c r="H11" s="199"/>
      <c r="I11" s="199" t="s">
        <v>15</v>
      </c>
      <c r="J11" s="199"/>
      <c r="K11" s="199"/>
      <c r="L11" s="199" t="s">
        <v>16</v>
      </c>
      <c r="M11" s="199"/>
      <c r="N11" s="199"/>
      <c r="O11" s="199" t="s">
        <v>17</v>
      </c>
      <c r="P11" s="199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2" ht="27.75" customHeight="1">
      <c r="I2" s="198" t="s">
        <v>1</v>
      </c>
      <c r="J2" s="198"/>
      <c r="K2" s="198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9" t="s">
        <v>56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</row>
    <row r="7" spans="1:12" ht="58.8" customHeight="1">
      <c r="A7" s="199"/>
      <c r="B7" s="199"/>
      <c r="C7" s="199"/>
      <c r="D7" s="199"/>
      <c r="E7" s="199"/>
      <c r="F7" s="199"/>
      <c r="G7" s="199"/>
      <c r="H7" s="199"/>
      <c r="I7" s="199"/>
      <c r="J7" s="199"/>
      <c r="K7" s="199"/>
    </row>
    <row r="8" spans="1:12" ht="93" customHeight="1">
      <c r="A8" s="200" t="s">
        <v>13</v>
      </c>
      <c r="B8" s="201"/>
      <c r="C8" s="202" t="s">
        <v>14</v>
      </c>
      <c r="D8" s="202"/>
      <c r="E8" s="199" t="s">
        <v>15</v>
      </c>
      <c r="F8" s="199"/>
      <c r="G8" s="199"/>
      <c r="H8" s="199" t="s">
        <v>16</v>
      </c>
      <c r="I8" s="199"/>
      <c r="J8" s="199" t="s">
        <v>17</v>
      </c>
      <c r="K8" s="199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6" ht="27.75" customHeight="1">
      <c r="A2" s="1" t="s">
        <v>761</v>
      </c>
      <c r="M2" s="198" t="s">
        <v>1</v>
      </c>
      <c r="N2" s="198"/>
      <c r="O2" s="198"/>
      <c r="P2" s="198"/>
    </row>
    <row r="3" spans="1:26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26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 t="shared" ref="F5:F10" si="0"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 t="shared" ref="N5:N10" si="1"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si="0"/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si="1"/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 t="shared" si="0"/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9" t="s">
        <v>776</v>
      </c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26" ht="38.4" customHeight="1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</row>
    <row r="13" spans="1:26" ht="93" customHeight="1">
      <c r="A13" s="199" t="s">
        <v>13</v>
      </c>
      <c r="B13" s="199"/>
      <c r="C13" s="199"/>
      <c r="D13" s="199" t="s">
        <v>14</v>
      </c>
      <c r="E13" s="199"/>
      <c r="F13" s="199"/>
      <c r="G13" s="199"/>
      <c r="H13" s="199"/>
      <c r="I13" s="199" t="s">
        <v>15</v>
      </c>
      <c r="J13" s="199"/>
      <c r="K13" s="199"/>
      <c r="L13" s="199" t="s">
        <v>16</v>
      </c>
      <c r="M13" s="199"/>
      <c r="N13" s="199"/>
      <c r="O13" s="199" t="s">
        <v>17</v>
      </c>
      <c r="P13" s="199"/>
    </row>
  </sheetData>
  <mergeCells count="21"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3:C13"/>
    <mergeCell ref="D13:H13"/>
    <mergeCell ref="I13:K13"/>
    <mergeCell ref="L13:N13"/>
    <mergeCell ref="O13:P13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8" ht="27.75" customHeight="1">
      <c r="A2" s="1" t="s">
        <v>661</v>
      </c>
      <c r="M2" s="198" t="s">
        <v>1</v>
      </c>
      <c r="N2" s="198"/>
      <c r="O2" s="198"/>
      <c r="P2" s="198"/>
    </row>
    <row r="3" spans="1:18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8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9" t="s">
        <v>786</v>
      </c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</row>
    <row r="10" spans="1:18" ht="38.4" customHeight="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18" ht="93" customHeight="1">
      <c r="A11" s="199" t="s">
        <v>13</v>
      </c>
      <c r="B11" s="199"/>
      <c r="C11" s="199"/>
      <c r="D11" s="199" t="s">
        <v>14</v>
      </c>
      <c r="E11" s="199"/>
      <c r="F11" s="199"/>
      <c r="G11" s="199"/>
      <c r="H11" s="199"/>
      <c r="I11" s="199" t="s">
        <v>15</v>
      </c>
      <c r="J11" s="199"/>
      <c r="K11" s="199"/>
      <c r="L11" s="199" t="s">
        <v>16</v>
      </c>
      <c r="M11" s="199"/>
      <c r="N11" s="199"/>
      <c r="O11" s="199" t="s">
        <v>17</v>
      </c>
      <c r="P11" s="199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8" ht="27.75" customHeight="1">
      <c r="A2" s="1" t="s">
        <v>661</v>
      </c>
      <c r="M2" s="198" t="s">
        <v>1</v>
      </c>
      <c r="N2" s="198"/>
      <c r="O2" s="198"/>
      <c r="P2" s="198"/>
    </row>
    <row r="3" spans="1:18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8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>E7+L7</f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>M7+L7</f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>E8+L8</f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>M8+L8</f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>E9+L9</f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>M9+L9</f>
        <v>1.1887400000000001</v>
      </c>
      <c r="O9" s="166" t="s">
        <v>818</v>
      </c>
      <c r="P9" s="158">
        <v>10200</v>
      </c>
      <c r="R9" s="153"/>
    </row>
    <row r="10" spans="1:18" ht="54" customHeight="1">
      <c r="A10" s="199" t="s">
        <v>819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18" ht="38.4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18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8" ht="27.75" customHeight="1">
      <c r="A2" s="1" t="s">
        <v>661</v>
      </c>
      <c r="M2" s="198" t="s">
        <v>1</v>
      </c>
      <c r="N2" s="198"/>
      <c r="O2" s="198"/>
      <c r="P2" s="198"/>
    </row>
    <row r="3" spans="1:18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8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95">
        <v>3</v>
      </c>
      <c r="B7" s="195" t="s">
        <v>830</v>
      </c>
      <c r="C7" s="195" t="s">
        <v>831</v>
      </c>
      <c r="D7" s="195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96"/>
      <c r="B8" s="196"/>
      <c r="C8" s="196"/>
      <c r="D8" s="196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8" t="s">
        <v>832</v>
      </c>
      <c r="C9" s="228" t="s">
        <v>833</v>
      </c>
      <c r="D9" s="230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9"/>
      <c r="C10" s="229"/>
      <c r="D10" s="231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9" t="s">
        <v>838</v>
      </c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18" ht="124.2" customHeight="1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</row>
    <row r="13" spans="1:18" ht="93" customHeight="1">
      <c r="A13" s="199" t="s">
        <v>13</v>
      </c>
      <c r="B13" s="199"/>
      <c r="C13" s="199"/>
      <c r="D13" s="199" t="s">
        <v>14</v>
      </c>
      <c r="E13" s="199"/>
      <c r="F13" s="199"/>
      <c r="G13" s="199"/>
      <c r="H13" s="199"/>
      <c r="I13" s="199" t="s">
        <v>15</v>
      </c>
      <c r="J13" s="199"/>
      <c r="K13" s="199"/>
      <c r="L13" s="199" t="s">
        <v>16</v>
      </c>
      <c r="M13" s="199"/>
      <c r="N13" s="199"/>
      <c r="O13" s="199" t="s">
        <v>17</v>
      </c>
      <c r="P13" s="199"/>
    </row>
  </sheetData>
  <mergeCells count="28"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8" ht="27.75" customHeight="1">
      <c r="A2" s="1" t="s">
        <v>661</v>
      </c>
      <c r="M2" s="198" t="s">
        <v>1</v>
      </c>
      <c r="N2" s="198"/>
      <c r="O2" s="198"/>
      <c r="P2" s="198"/>
    </row>
    <row r="3" spans="1:18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18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9" t="s">
        <v>844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18" ht="38.4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18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</row>
    <row r="2" spans="1:24" s="39" customFormat="1" ht="27.75" customHeight="1">
      <c r="J2" s="203" t="s">
        <v>1</v>
      </c>
      <c r="K2" s="203"/>
      <c r="L2" s="203"/>
      <c r="T2" s="203"/>
      <c r="U2" s="203"/>
      <c r="V2" s="203"/>
      <c r="W2" s="203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>J6*N6</f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04" t="s">
        <v>853</v>
      </c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O7" s="39">
        <f>SUM(O4:O6)</f>
        <v>10731.5</v>
      </c>
    </row>
    <row r="8" spans="1:24" s="39" customFormat="1" ht="63" customHeight="1">
      <c r="A8" s="204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</row>
    <row r="9" spans="1:24" s="39" customFormat="1" ht="93" customHeight="1">
      <c r="A9" s="205" t="s">
        <v>13</v>
      </c>
      <c r="B9" s="206"/>
      <c r="C9" s="207" t="s">
        <v>14</v>
      </c>
      <c r="D9" s="207"/>
      <c r="E9" s="207"/>
      <c r="F9" s="208" t="s">
        <v>15</v>
      </c>
      <c r="G9" s="209"/>
      <c r="H9" s="209"/>
      <c r="I9" s="208" t="s">
        <v>16</v>
      </c>
      <c r="J9" s="209"/>
      <c r="K9" s="204" t="s">
        <v>17</v>
      </c>
      <c r="L9" s="204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0" ht="27.75" customHeight="1">
      <c r="A2" s="1" t="s">
        <v>661</v>
      </c>
      <c r="M2" s="198" t="s">
        <v>1</v>
      </c>
      <c r="N2" s="198"/>
      <c r="O2" s="198"/>
      <c r="P2" s="198"/>
    </row>
    <row r="3" spans="1:20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20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9" t="s">
        <v>862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20" ht="38.4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20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0" ht="27.75" customHeight="1">
      <c r="A2" s="1" t="s">
        <v>661</v>
      </c>
      <c r="M2" s="198" t="s">
        <v>1</v>
      </c>
      <c r="N2" s="198"/>
      <c r="O2" s="198"/>
      <c r="P2" s="198"/>
    </row>
    <row r="3" spans="1:20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20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9" t="s">
        <v>863</v>
      </c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</row>
    <row r="10" spans="1:20" ht="38.4" customHeight="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20" ht="93" customHeight="1">
      <c r="A11" s="199" t="s">
        <v>13</v>
      </c>
      <c r="B11" s="199"/>
      <c r="C11" s="199"/>
      <c r="D11" s="199" t="s">
        <v>14</v>
      </c>
      <c r="E11" s="199"/>
      <c r="F11" s="199"/>
      <c r="G11" s="199"/>
      <c r="H11" s="199"/>
      <c r="I11" s="199" t="s">
        <v>15</v>
      </c>
      <c r="J11" s="199"/>
      <c r="K11" s="199"/>
      <c r="L11" s="199" t="s">
        <v>16</v>
      </c>
      <c r="M11" s="199"/>
      <c r="N11" s="199"/>
      <c r="O11" s="199" t="s">
        <v>17</v>
      </c>
      <c r="P11" s="199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0" ht="27.75" customHeight="1">
      <c r="A2" s="1" t="s">
        <v>661</v>
      </c>
      <c r="M2" s="198" t="s">
        <v>1</v>
      </c>
      <c r="N2" s="198"/>
      <c r="O2" s="198"/>
      <c r="P2" s="198"/>
    </row>
    <row r="3" spans="1:20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20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199" t="s">
        <v>898</v>
      </c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</row>
    <row r="15" spans="1:20" ht="38.4" customHeight="1">
      <c r="A15" s="214"/>
      <c r="B15" s="214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</row>
    <row r="16" spans="1:20" ht="93" customHeight="1">
      <c r="A16" s="199" t="s">
        <v>13</v>
      </c>
      <c r="B16" s="199"/>
      <c r="C16" s="199"/>
      <c r="D16" s="199" t="s">
        <v>14</v>
      </c>
      <c r="E16" s="199"/>
      <c r="F16" s="199"/>
      <c r="G16" s="199"/>
      <c r="H16" s="199"/>
      <c r="I16" s="199" t="s">
        <v>15</v>
      </c>
      <c r="J16" s="199"/>
      <c r="K16" s="199"/>
      <c r="L16" s="199" t="s">
        <v>16</v>
      </c>
      <c r="M16" s="199"/>
      <c r="N16" s="199"/>
      <c r="O16" s="199" t="s">
        <v>17</v>
      </c>
      <c r="P16" s="199"/>
    </row>
  </sheetData>
  <mergeCells count="21">
    <mergeCell ref="A16:C16"/>
    <mergeCell ref="D16:H16"/>
    <mergeCell ref="I16:K16"/>
    <mergeCell ref="L16:N16"/>
    <mergeCell ref="O16:P16"/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0" ht="27.75" customHeight="1">
      <c r="A2" s="1" t="s">
        <v>661</v>
      </c>
      <c r="M2" s="198" t="s">
        <v>1</v>
      </c>
      <c r="N2" s="198"/>
      <c r="O2" s="198"/>
      <c r="P2" s="198"/>
    </row>
    <row r="3" spans="1:20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20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199" t="s">
        <v>905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</row>
    <row r="9" spans="1:20" ht="38.4" customHeight="1">
      <c r="A9" s="214"/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</row>
    <row r="10" spans="1:20" ht="93" customHeight="1">
      <c r="A10" s="199" t="s">
        <v>13</v>
      </c>
      <c r="B10" s="199"/>
      <c r="C10" s="199"/>
      <c r="D10" s="199" t="s">
        <v>14</v>
      </c>
      <c r="E10" s="199"/>
      <c r="F10" s="199"/>
      <c r="G10" s="199"/>
      <c r="H10" s="199"/>
      <c r="I10" s="199" t="s">
        <v>15</v>
      </c>
      <c r="J10" s="199"/>
      <c r="K10" s="199"/>
      <c r="L10" s="199" t="s">
        <v>16</v>
      </c>
      <c r="M10" s="199"/>
      <c r="N10" s="199"/>
      <c r="O10" s="199" t="s">
        <v>17</v>
      </c>
      <c r="P10" s="199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2" ht="27.75" customHeight="1">
      <c r="I2" s="198" t="s">
        <v>1</v>
      </c>
      <c r="J2" s="198"/>
      <c r="K2" s="198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9" t="s">
        <v>74</v>
      </c>
      <c r="B12" s="199"/>
      <c r="C12" s="199"/>
      <c r="D12" s="199"/>
      <c r="E12" s="199"/>
      <c r="F12" s="199"/>
      <c r="G12" s="199"/>
      <c r="H12" s="199"/>
      <c r="I12" s="199"/>
      <c r="J12" s="199"/>
      <c r="K12" s="199"/>
    </row>
    <row r="13" spans="1:12" ht="58.8" customHeight="1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199"/>
    </row>
    <row r="14" spans="1:12" ht="93" customHeight="1">
      <c r="A14" s="200" t="s">
        <v>13</v>
      </c>
      <c r="B14" s="201"/>
      <c r="C14" s="202" t="s">
        <v>14</v>
      </c>
      <c r="D14" s="202"/>
      <c r="E14" s="199" t="s">
        <v>15</v>
      </c>
      <c r="F14" s="199"/>
      <c r="G14" s="199"/>
      <c r="H14" s="199" t="s">
        <v>16</v>
      </c>
      <c r="I14" s="199"/>
      <c r="J14" s="199" t="s">
        <v>17</v>
      </c>
      <c r="K14" s="199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0" ht="27.75" customHeight="1">
      <c r="A2" s="1" t="s">
        <v>661</v>
      </c>
      <c r="M2" s="198" t="s">
        <v>1</v>
      </c>
      <c r="N2" s="198"/>
      <c r="O2" s="198"/>
      <c r="P2" s="198"/>
    </row>
    <row r="3" spans="1:20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20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>(M7-R7)/R7</f>
        <v>-0.16502745676583888</v>
      </c>
      <c r="T7" s="185"/>
    </row>
    <row r="8" spans="1:20" ht="54" customHeight="1">
      <c r="A8" s="199" t="s">
        <v>916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</row>
    <row r="9" spans="1:20" ht="38.4" customHeight="1">
      <c r="A9" s="214"/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</row>
    <row r="10" spans="1:20" ht="93" customHeight="1">
      <c r="A10" s="199" t="s">
        <v>13</v>
      </c>
      <c r="B10" s="199"/>
      <c r="C10" s="199"/>
      <c r="D10" s="199" t="s">
        <v>14</v>
      </c>
      <c r="E10" s="199"/>
      <c r="F10" s="199"/>
      <c r="G10" s="199"/>
      <c r="H10" s="199"/>
      <c r="I10" s="199" t="s">
        <v>15</v>
      </c>
      <c r="J10" s="199"/>
      <c r="K10" s="199"/>
      <c r="L10" s="199" t="s">
        <v>16</v>
      </c>
      <c r="M10" s="199"/>
      <c r="N10" s="199"/>
      <c r="O10" s="199" t="s">
        <v>17</v>
      </c>
      <c r="P10" s="199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>(M7-R7)/R7</f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>(M8-R8)/R8</f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>(M9-R9)/R9</f>
        <v>-6.3340032209446964E-2</v>
      </c>
      <c r="U9" s="185"/>
    </row>
    <row r="10" spans="1:21" ht="54" customHeight="1">
      <c r="A10" s="199" t="s">
        <v>932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21" ht="38.4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21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199" t="s">
        <v>935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21" ht="38.4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21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199" t="s">
        <v>938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21" ht="34.200000000000003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21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199" t="s">
        <v>943</v>
      </c>
      <c r="B7" s="214"/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</row>
    <row r="8" spans="1:21" ht="52.8" customHeight="1">
      <c r="A8" s="214"/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</row>
    <row r="9" spans="1:21" ht="93" customHeight="1">
      <c r="A9" s="199" t="s">
        <v>13</v>
      </c>
      <c r="B9" s="199"/>
      <c r="C9" s="199"/>
      <c r="D9" s="199" t="s">
        <v>14</v>
      </c>
      <c r="E9" s="199"/>
      <c r="F9" s="199"/>
      <c r="G9" s="199"/>
      <c r="H9" s="199"/>
      <c r="I9" s="199" t="s">
        <v>15</v>
      </c>
      <c r="J9" s="199"/>
      <c r="K9" s="199"/>
      <c r="L9" s="199" t="s">
        <v>16</v>
      </c>
      <c r="M9" s="199"/>
      <c r="N9" s="199"/>
      <c r="O9" s="199" t="s">
        <v>17</v>
      </c>
      <c r="P9" s="199"/>
    </row>
  </sheetData>
  <mergeCells count="21"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9:C9"/>
    <mergeCell ref="D9:H9"/>
    <mergeCell ref="I9:K9"/>
    <mergeCell ref="L9:N9"/>
    <mergeCell ref="O9:P9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  <c r="Q3" s="232" t="s">
        <v>947</v>
      </c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232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>(M7-Q7)/Q7</f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>(M8-Q8)/Q8</f>
        <v>-0.4845360824742268</v>
      </c>
      <c r="S8" s="190"/>
      <c r="T8" s="191"/>
      <c r="U8" s="185"/>
    </row>
    <row r="9" spans="1:21" ht="68.400000000000006" customHeight="1">
      <c r="A9" s="199" t="s">
        <v>955</v>
      </c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</row>
    <row r="10" spans="1:21" ht="52.8" customHeight="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21" ht="93" customHeight="1">
      <c r="A11" s="199" t="s">
        <v>13</v>
      </c>
      <c r="B11" s="199"/>
      <c r="C11" s="199"/>
      <c r="D11" s="199" t="s">
        <v>14</v>
      </c>
      <c r="E11" s="199"/>
      <c r="F11" s="199"/>
      <c r="G11" s="199"/>
      <c r="H11" s="199"/>
      <c r="I11" s="199" t="s">
        <v>15</v>
      </c>
      <c r="J11" s="199"/>
      <c r="K11" s="199"/>
      <c r="L11" s="199" t="s">
        <v>16</v>
      </c>
      <c r="M11" s="199"/>
      <c r="N11" s="199"/>
      <c r="O11" s="199" t="s">
        <v>17</v>
      </c>
      <c r="P11" s="199"/>
    </row>
  </sheetData>
  <mergeCells count="22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Q3:Q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  <c r="Q3" s="232"/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232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9" t="s">
        <v>966</v>
      </c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</row>
    <row r="13" spans="1:21" ht="52.8" customHeight="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</row>
    <row r="14" spans="1:21" ht="93" customHeight="1">
      <c r="A14" s="199" t="s">
        <v>13</v>
      </c>
      <c r="B14" s="199"/>
      <c r="C14" s="199"/>
      <c r="D14" s="199" t="s">
        <v>14</v>
      </c>
      <c r="E14" s="199"/>
      <c r="F14" s="199"/>
      <c r="G14" s="199"/>
      <c r="H14" s="199"/>
      <c r="I14" s="199" t="s">
        <v>15</v>
      </c>
      <c r="J14" s="199"/>
      <c r="K14" s="199"/>
      <c r="L14" s="199" t="s">
        <v>16</v>
      </c>
      <c r="M14" s="199"/>
      <c r="N14" s="199"/>
      <c r="O14" s="199" t="s">
        <v>17</v>
      </c>
      <c r="P14" s="199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topLeftCell="B1" zoomScale="70" zoomScaleNormal="70" workbookViewId="0">
      <selection activeCell="R12" sqref="R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  <c r="Q3" s="232"/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232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998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9" t="s">
        <v>970</v>
      </c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</row>
    <row r="13" spans="1:21" ht="52.8" customHeight="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</row>
    <row r="14" spans="1:21" ht="93" customHeight="1">
      <c r="A14" s="199" t="s">
        <v>13</v>
      </c>
      <c r="B14" s="199"/>
      <c r="C14" s="199"/>
      <c r="D14" s="199" t="s">
        <v>14</v>
      </c>
      <c r="E14" s="199"/>
      <c r="F14" s="199"/>
      <c r="G14" s="199"/>
      <c r="H14" s="199"/>
      <c r="I14" s="199" t="s">
        <v>15</v>
      </c>
      <c r="J14" s="199"/>
      <c r="K14" s="199"/>
      <c r="L14" s="199" t="s">
        <v>16</v>
      </c>
      <c r="M14" s="199"/>
      <c r="N14" s="199"/>
      <c r="O14" s="199" t="s">
        <v>17</v>
      </c>
      <c r="P14" s="199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  <c r="Q3" s="232"/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232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 t="s">
        <v>732</v>
      </c>
      <c r="G5" s="163">
        <v>0.13</v>
      </c>
      <c r="H5" s="162"/>
      <c r="I5" s="162">
        <v>0.70274107555555554</v>
      </c>
      <c r="J5" s="2"/>
      <c r="K5" s="165"/>
      <c r="L5" s="157"/>
      <c r="M5" s="162">
        <v>0.76</v>
      </c>
      <c r="N5" s="188" t="s">
        <v>732</v>
      </c>
      <c r="O5" s="166" t="s">
        <v>638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 t="s">
        <v>732</v>
      </c>
      <c r="G6" s="163">
        <v>0.13</v>
      </c>
      <c r="H6" s="165"/>
      <c r="I6" s="162">
        <v>0.76391181539555553</v>
      </c>
      <c r="J6" s="2"/>
      <c r="K6" s="165"/>
      <c r="L6" s="157"/>
      <c r="M6" s="162">
        <v>0.8</v>
      </c>
      <c r="N6" s="188" t="s">
        <v>732</v>
      </c>
      <c r="O6" s="166" t="s">
        <v>638</v>
      </c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 t="s">
        <v>732</v>
      </c>
      <c r="G7" s="163">
        <v>0.13</v>
      </c>
      <c r="H7" s="165"/>
      <c r="I7" s="162">
        <v>0.76297026275555557</v>
      </c>
      <c r="J7" s="2"/>
      <c r="K7" s="165"/>
      <c r="L7" s="157"/>
      <c r="M7" s="162">
        <v>0.8</v>
      </c>
      <c r="N7" s="188" t="s">
        <v>732</v>
      </c>
      <c r="O7" s="166" t="s">
        <v>638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 t="s">
        <v>732</v>
      </c>
      <c r="G8" s="163">
        <v>0.13</v>
      </c>
      <c r="H8" s="165"/>
      <c r="I8" s="162">
        <v>1.1276797155555558</v>
      </c>
      <c r="J8" s="2"/>
      <c r="K8" s="165"/>
      <c r="L8" s="157"/>
      <c r="M8" s="162">
        <v>1.3</v>
      </c>
      <c r="N8" s="188" t="s">
        <v>732</v>
      </c>
      <c r="O8" s="166" t="s">
        <v>638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 t="s">
        <v>732</v>
      </c>
      <c r="G9" s="163">
        <v>0.13</v>
      </c>
      <c r="H9" s="165"/>
      <c r="I9" s="162">
        <v>0.66495215235555549</v>
      </c>
      <c r="J9" s="2"/>
      <c r="K9" s="165"/>
      <c r="L9" s="157"/>
      <c r="M9" s="162">
        <v>0.66495215235555549</v>
      </c>
      <c r="N9" s="188" t="s">
        <v>732</v>
      </c>
      <c r="O9" s="166" t="s">
        <v>638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 t="s">
        <v>732</v>
      </c>
      <c r="G10" s="163">
        <v>0.13</v>
      </c>
      <c r="H10" s="165"/>
      <c r="I10" s="162">
        <v>0.81998790968888902</v>
      </c>
      <c r="J10" s="2"/>
      <c r="K10" s="165"/>
      <c r="L10" s="157"/>
      <c r="M10" s="162">
        <v>0.81998790968888902</v>
      </c>
      <c r="N10" s="188" t="s">
        <v>732</v>
      </c>
      <c r="O10" s="166" t="s">
        <v>638</v>
      </c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 t="s">
        <v>732</v>
      </c>
      <c r="G11" s="163">
        <v>0.13</v>
      </c>
      <c r="H11" s="165"/>
      <c r="I11" s="162">
        <v>0.2</v>
      </c>
      <c r="J11" s="2"/>
      <c r="K11" s="165"/>
      <c r="L11" s="157"/>
      <c r="M11" s="162">
        <v>0.9</v>
      </c>
      <c r="N11" s="188" t="s">
        <v>732</v>
      </c>
      <c r="O11" s="166" t="s">
        <v>638</v>
      </c>
      <c r="P11" s="158"/>
      <c r="Q11" s="4"/>
      <c r="R11" s="191"/>
      <c r="S11" s="190"/>
      <c r="T11" s="191"/>
      <c r="U11" s="185"/>
    </row>
    <row r="12" spans="1:21" ht="68.400000000000006" customHeight="1">
      <c r="A12" s="199" t="s">
        <v>993</v>
      </c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</row>
    <row r="13" spans="1:21" ht="52.8" customHeight="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</row>
    <row r="14" spans="1:21" ht="93" customHeight="1">
      <c r="A14" s="199" t="s">
        <v>13</v>
      </c>
      <c r="B14" s="199"/>
      <c r="C14" s="199"/>
      <c r="D14" s="199" t="s">
        <v>14</v>
      </c>
      <c r="E14" s="199"/>
      <c r="F14" s="199"/>
      <c r="G14" s="199"/>
      <c r="H14" s="199"/>
      <c r="I14" s="199" t="s">
        <v>15</v>
      </c>
      <c r="J14" s="199"/>
      <c r="K14" s="199"/>
      <c r="L14" s="199" t="s">
        <v>16</v>
      </c>
      <c r="M14" s="199"/>
      <c r="N14" s="199"/>
      <c r="O14" s="199" t="s">
        <v>17</v>
      </c>
      <c r="P14" s="199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39" ht="27.75" customHeight="1">
      <c r="A2" s="1" t="s">
        <v>661</v>
      </c>
      <c r="M2" s="198" t="s">
        <v>1</v>
      </c>
      <c r="N2" s="198"/>
      <c r="O2" s="198"/>
      <c r="P2" s="198"/>
      <c r="S2" s="1" t="s">
        <v>989</v>
      </c>
      <c r="AM2" s="1" t="s">
        <v>990</v>
      </c>
    </row>
    <row r="3" spans="1:39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  <c r="Q3" s="232" t="s">
        <v>992</v>
      </c>
    </row>
    <row r="4" spans="1:39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232"/>
    </row>
    <row r="5" spans="1:39" ht="31.2" customHeight="1">
      <c r="A5" s="195">
        <v>1</v>
      </c>
      <c r="B5" s="233" t="s">
        <v>984</v>
      </c>
      <c r="C5" s="233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193">
        <v>0.7</v>
      </c>
      <c r="R5" s="191"/>
      <c r="S5" s="190"/>
      <c r="T5" s="191"/>
      <c r="U5" s="185"/>
    </row>
    <row r="6" spans="1:39" ht="31.2" customHeight="1">
      <c r="A6" s="196"/>
      <c r="B6" s="234"/>
      <c r="C6" s="234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193">
        <v>0.3</v>
      </c>
      <c r="R6" s="191"/>
      <c r="S6" s="190"/>
      <c r="T6" s="191"/>
      <c r="U6" s="185"/>
    </row>
    <row r="7" spans="1:39" ht="31.2" customHeight="1">
      <c r="A7" s="195">
        <v>2</v>
      </c>
      <c r="B7" s="233" t="s">
        <v>986</v>
      </c>
      <c r="C7" s="233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193">
        <v>0.7</v>
      </c>
      <c r="R7" s="191"/>
      <c r="S7" s="190"/>
      <c r="T7" s="191"/>
      <c r="U7" s="185"/>
    </row>
    <row r="8" spans="1:39" ht="31.2" customHeight="1">
      <c r="A8" s="196"/>
      <c r="B8" s="234"/>
      <c r="C8" s="234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193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199" t="s">
        <v>991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</row>
    <row r="11" spans="1:39" ht="52.8" customHeight="1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39" ht="93" customHeight="1">
      <c r="A12" s="199" t="s">
        <v>13</v>
      </c>
      <c r="B12" s="199"/>
      <c r="C12" s="199"/>
      <c r="D12" s="199" t="s">
        <v>14</v>
      </c>
      <c r="E12" s="199"/>
      <c r="F12" s="199"/>
      <c r="G12" s="199"/>
      <c r="H12" s="199"/>
      <c r="I12" s="199" t="s">
        <v>15</v>
      </c>
      <c r="J12" s="199"/>
      <c r="K12" s="199"/>
      <c r="L12" s="199" t="s">
        <v>16</v>
      </c>
      <c r="M12" s="199"/>
      <c r="N12" s="199"/>
      <c r="O12" s="199" t="s">
        <v>17</v>
      </c>
      <c r="P12" s="199"/>
    </row>
  </sheetData>
  <mergeCells count="28">
    <mergeCell ref="B5:B6"/>
    <mergeCell ref="C5:C6"/>
    <mergeCell ref="B7:B8"/>
    <mergeCell ref="C7:C8"/>
    <mergeCell ref="A5:A6"/>
    <mergeCell ref="A7:A8"/>
    <mergeCell ref="A10:P11"/>
    <mergeCell ref="A12:C12"/>
    <mergeCell ref="D12:H12"/>
    <mergeCell ref="I12:K12"/>
    <mergeCell ref="L12:N12"/>
    <mergeCell ref="O12:P12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2" ht="27.75" customHeight="1">
      <c r="I2" s="198" t="s">
        <v>1</v>
      </c>
      <c r="J2" s="198"/>
      <c r="K2" s="198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9" t="s">
        <v>75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</row>
    <row r="6" spans="1:12" ht="79.2" customHeight="1">
      <c r="A6" s="199"/>
      <c r="B6" s="199"/>
      <c r="C6" s="199"/>
      <c r="D6" s="199"/>
      <c r="E6" s="199"/>
      <c r="F6" s="199"/>
      <c r="G6" s="199"/>
      <c r="H6" s="199"/>
      <c r="I6" s="199"/>
      <c r="J6" s="199"/>
      <c r="K6" s="199"/>
    </row>
    <row r="7" spans="1:12" ht="93" customHeight="1">
      <c r="A7" s="200" t="s">
        <v>13</v>
      </c>
      <c r="B7" s="201"/>
      <c r="C7" s="202" t="s">
        <v>14</v>
      </c>
      <c r="D7" s="202"/>
      <c r="E7" s="199" t="s">
        <v>15</v>
      </c>
      <c r="F7" s="199"/>
      <c r="G7" s="199"/>
      <c r="H7" s="199" t="s">
        <v>16</v>
      </c>
      <c r="I7" s="199"/>
      <c r="J7" s="199" t="s">
        <v>17</v>
      </c>
      <c r="K7" s="199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F8D8-15F7-4B87-87C0-63EDA053A61C}">
  <sheetPr>
    <pageSetUpPr fitToPage="1"/>
  </sheetPr>
  <dimension ref="A1:AM10"/>
  <sheetViews>
    <sheetView zoomScale="70" zoomScaleNormal="70" workbookViewId="0">
      <selection activeCell="A8" sqref="A8:P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8.21875" style="1" customWidth="1"/>
    <col min="16" max="16" width="28.3320312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39" ht="27.75" customHeight="1">
      <c r="A2" s="1" t="s">
        <v>661</v>
      </c>
      <c r="M2" s="198" t="s">
        <v>1</v>
      </c>
      <c r="N2" s="198"/>
      <c r="O2" s="198"/>
      <c r="P2" s="198"/>
      <c r="AM2" s="1" t="s">
        <v>990</v>
      </c>
    </row>
    <row r="3" spans="1:39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  <c r="Q3" s="232"/>
    </row>
    <row r="4" spans="1:39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232"/>
    </row>
    <row r="5" spans="1:39" ht="31.2" customHeight="1">
      <c r="A5" s="12">
        <v>1</v>
      </c>
      <c r="B5" s="183" t="s">
        <v>994</v>
      </c>
      <c r="C5" s="183" t="s">
        <v>995</v>
      </c>
      <c r="D5" s="122" t="s">
        <v>20</v>
      </c>
      <c r="E5" s="162">
        <v>1.56</v>
      </c>
      <c r="F5" s="188">
        <v>8.0000000000000002E-3</v>
      </c>
      <c r="G5" s="163">
        <v>0.13</v>
      </c>
      <c r="H5" s="162">
        <v>0.56666000000000005</v>
      </c>
      <c r="I5" s="162"/>
      <c r="J5" s="2"/>
      <c r="K5" s="165"/>
      <c r="L5" s="157">
        <v>8.0000000000000002E-3</v>
      </c>
      <c r="M5" s="162">
        <v>1.56</v>
      </c>
      <c r="N5" s="189">
        <f>L5+M5</f>
        <v>1.5680000000000001</v>
      </c>
      <c r="O5" s="166" t="s">
        <v>278</v>
      </c>
      <c r="P5" s="158" t="s">
        <v>996</v>
      </c>
      <c r="Q5" s="193"/>
      <c r="R5" s="191"/>
      <c r="S5" s="190"/>
      <c r="T5" s="191"/>
      <c r="U5" s="185"/>
    </row>
    <row r="6" spans="1:39" ht="31.2" customHeight="1">
      <c r="A6" s="12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193"/>
      <c r="R6" s="191"/>
      <c r="S6" s="190"/>
      <c r="T6" s="191"/>
      <c r="U6" s="185"/>
    </row>
    <row r="7" spans="1:39" ht="31.2" customHeight="1">
      <c r="A7" s="6"/>
      <c r="B7" s="183"/>
      <c r="C7" s="183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39" ht="68.400000000000006" customHeight="1">
      <c r="A8" s="199" t="s">
        <v>997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</row>
    <row r="9" spans="1:39" ht="52.8" customHeight="1">
      <c r="A9" s="214"/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</row>
    <row r="10" spans="1:39" ht="93" customHeight="1">
      <c r="A10" s="199" t="s">
        <v>13</v>
      </c>
      <c r="B10" s="199"/>
      <c r="C10" s="199"/>
      <c r="D10" s="199" t="s">
        <v>14</v>
      </c>
      <c r="E10" s="199"/>
      <c r="F10" s="199"/>
      <c r="G10" s="199"/>
      <c r="H10" s="199"/>
      <c r="I10" s="199" t="s">
        <v>15</v>
      </c>
      <c r="J10" s="199"/>
      <c r="K10" s="199"/>
      <c r="L10" s="199" t="s">
        <v>16</v>
      </c>
      <c r="M10" s="199"/>
      <c r="N10" s="199"/>
      <c r="O10" s="199" t="s">
        <v>17</v>
      </c>
      <c r="P10" s="199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8:P9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P983040:WVP983047 JD5:JD7 SZ5:SZ7 ACV5:ACV7 AMR5:AMR7 AWN5:AWN7 BGJ5:BGJ7 BQF5:BQF7 CAB5:CAB7 CJX5:CJX7 CTT5:CTT7 DDP5:DDP7 DNL5:DNL7 DXH5:DXH7 EHD5:EHD7 EQZ5:EQZ7 FAV5:FAV7 FKR5:FKR7 FUN5:FUN7 GEJ5:GEJ7 GOF5:GOF7 GYB5:GYB7 HHX5:HHX7 HRT5:HRT7 IBP5:IBP7 ILL5:ILL7 IVH5:IVH7 JFD5:JFD7 JOZ5:JOZ7 JYV5:JYV7 KIR5:KIR7 KSN5:KSN7 LCJ5:LCJ7 LMF5:LMF7 LWB5:LWB7 MFX5:MFX7 MPT5:MPT7 MZP5:MZP7 NJL5:NJL7 NTH5:NTH7 ODD5:ODD7 OMZ5:OMZ7 OWV5:OWV7 PGR5:PGR7 PQN5:PQN7 QAJ5:QAJ7 QKF5:QKF7 QUB5:QUB7 RDX5:RDX7 RNT5:RNT7 RXP5:RXP7 SHL5:SHL7 SRH5:SRH7 TBD5:TBD7 TKZ5:TKZ7 TUV5:TUV7 UER5:UER7 UON5:UON7 UYJ5:UYJ7 VIF5:VIF7 VSB5:VSB7 WBX5:WBX7 WLT5:WLT7 WVP5:WVP7 G65536:G65543 JD65536:JD65543 SZ65536:SZ65543 ACV65536:ACV65543 AMR65536:AMR65543 AWN65536:AWN65543 BGJ65536:BGJ65543 BQF65536:BQF65543 CAB65536:CAB65543 CJX65536:CJX65543 CTT65536:CTT65543 DDP65536:DDP65543 DNL65536:DNL65543 DXH65536:DXH65543 EHD65536:EHD65543 EQZ65536:EQZ65543 FAV65536:FAV65543 FKR65536:FKR65543 FUN65536:FUN65543 GEJ65536:GEJ65543 GOF65536:GOF65543 GYB65536:GYB65543 HHX65536:HHX65543 HRT65536:HRT65543 IBP65536:IBP65543 ILL65536:ILL65543 IVH65536:IVH65543 JFD65536:JFD65543 JOZ65536:JOZ65543 JYV65536:JYV65543 KIR65536:KIR65543 KSN65536:KSN65543 LCJ65536:LCJ65543 LMF65536:LMF65543 LWB65536:LWB65543 MFX65536:MFX65543 MPT65536:MPT65543 MZP65536:MZP65543 NJL65536:NJL65543 NTH65536:NTH65543 ODD65536:ODD65543 OMZ65536:OMZ65543 OWV65536:OWV65543 PGR65536:PGR65543 PQN65536:PQN65543 QAJ65536:QAJ65543 QKF65536:QKF65543 QUB65536:QUB65543 RDX65536:RDX65543 RNT65536:RNT65543 RXP65536:RXP65543 SHL65536:SHL65543 SRH65536:SRH65543 TBD65536:TBD65543 TKZ65536:TKZ65543 TUV65536:TUV65543 UER65536:UER65543 UON65536:UON65543 UYJ65536:UYJ65543 VIF65536:VIF65543 VSB65536:VSB65543 WBX65536:WBX65543 WLT65536:WLT65543 WVP65536:WVP65543 G131072:G131079 JD131072:JD131079 SZ131072:SZ131079 ACV131072:ACV131079 AMR131072:AMR131079 AWN131072:AWN131079 BGJ131072:BGJ131079 BQF131072:BQF131079 CAB131072:CAB131079 CJX131072:CJX131079 CTT131072:CTT131079 DDP131072:DDP131079 DNL131072:DNL131079 DXH131072:DXH131079 EHD131072:EHD131079 EQZ131072:EQZ131079 FAV131072:FAV131079 FKR131072:FKR131079 FUN131072:FUN131079 GEJ131072:GEJ131079 GOF131072:GOF131079 GYB131072:GYB131079 HHX131072:HHX131079 HRT131072:HRT131079 IBP131072:IBP131079 ILL131072:ILL131079 IVH131072:IVH131079 JFD131072:JFD131079 JOZ131072:JOZ131079 JYV131072:JYV131079 KIR131072:KIR131079 KSN131072:KSN131079 LCJ131072:LCJ131079 LMF131072:LMF131079 LWB131072:LWB131079 MFX131072:MFX131079 MPT131072:MPT131079 MZP131072:MZP131079 NJL131072:NJL131079 NTH131072:NTH131079 ODD131072:ODD131079 OMZ131072:OMZ131079 OWV131072:OWV131079 PGR131072:PGR131079 PQN131072:PQN131079 QAJ131072:QAJ131079 QKF131072:QKF131079 QUB131072:QUB131079 RDX131072:RDX131079 RNT131072:RNT131079 RXP131072:RXP131079 SHL131072:SHL131079 SRH131072:SRH131079 TBD131072:TBD131079 TKZ131072:TKZ131079 TUV131072:TUV131079 UER131072:UER131079 UON131072:UON131079 UYJ131072:UYJ131079 VIF131072:VIF131079 VSB131072:VSB131079 WBX131072:WBX131079 WLT131072:WLT131079 WVP131072:WVP131079 G196608:G196615 JD196608:JD196615 SZ196608:SZ196615 ACV196608:ACV196615 AMR196608:AMR196615 AWN196608:AWN196615 BGJ196608:BGJ196615 BQF196608:BQF196615 CAB196608:CAB196615 CJX196608:CJX196615 CTT196608:CTT196615 DDP196608:DDP196615 DNL196608:DNL196615 DXH196608:DXH196615 EHD196608:EHD196615 EQZ196608:EQZ196615 FAV196608:FAV196615 FKR196608:FKR196615 FUN196608:FUN196615 GEJ196608:GEJ196615 GOF196608:GOF196615 GYB196608:GYB196615 HHX196608:HHX196615 HRT196608:HRT196615 IBP196608:IBP196615 ILL196608:ILL196615 IVH196608:IVH196615 JFD196608:JFD196615 JOZ196608:JOZ196615 JYV196608:JYV196615 KIR196608:KIR196615 KSN196608:KSN196615 LCJ196608:LCJ196615 LMF196608:LMF196615 LWB196608:LWB196615 MFX196608:MFX196615 MPT196608:MPT196615 MZP196608:MZP196615 NJL196608:NJL196615 NTH196608:NTH196615 ODD196608:ODD196615 OMZ196608:OMZ196615 OWV196608:OWV196615 PGR196608:PGR196615 PQN196608:PQN196615 QAJ196608:QAJ196615 QKF196608:QKF196615 QUB196608:QUB196615 RDX196608:RDX196615 RNT196608:RNT196615 RXP196608:RXP196615 SHL196608:SHL196615 SRH196608:SRH196615 TBD196608:TBD196615 TKZ196608:TKZ196615 TUV196608:TUV196615 UER196608:UER196615 UON196608:UON196615 UYJ196608:UYJ196615 VIF196608:VIF196615 VSB196608:VSB196615 WBX196608:WBX196615 WLT196608:WLT196615 WVP196608:WVP196615 G262144:G262151 JD262144:JD262151 SZ262144:SZ262151 ACV262144:ACV262151 AMR262144:AMR262151 AWN262144:AWN262151 BGJ262144:BGJ262151 BQF262144:BQF262151 CAB262144:CAB262151 CJX262144:CJX262151 CTT262144:CTT262151 DDP262144:DDP262151 DNL262144:DNL262151 DXH262144:DXH262151 EHD262144:EHD262151 EQZ262144:EQZ262151 FAV262144:FAV262151 FKR262144:FKR262151 FUN262144:FUN262151 GEJ262144:GEJ262151 GOF262144:GOF262151 GYB262144:GYB262151 HHX262144:HHX262151 HRT262144:HRT262151 IBP262144:IBP262151 ILL262144:ILL262151 IVH262144:IVH262151 JFD262144:JFD262151 JOZ262144:JOZ262151 JYV262144:JYV262151 KIR262144:KIR262151 KSN262144:KSN262151 LCJ262144:LCJ262151 LMF262144:LMF262151 LWB262144:LWB262151 MFX262144:MFX262151 MPT262144:MPT262151 MZP262144:MZP262151 NJL262144:NJL262151 NTH262144:NTH262151 ODD262144:ODD262151 OMZ262144:OMZ262151 OWV262144:OWV262151 PGR262144:PGR262151 PQN262144:PQN262151 QAJ262144:QAJ262151 QKF262144:QKF262151 QUB262144:QUB262151 RDX262144:RDX262151 RNT262144:RNT262151 RXP262144:RXP262151 SHL262144:SHL262151 SRH262144:SRH262151 TBD262144:TBD262151 TKZ262144:TKZ262151 TUV262144:TUV262151 UER262144:UER262151 UON262144:UON262151 UYJ262144:UYJ262151 VIF262144:VIF262151 VSB262144:VSB262151 WBX262144:WBX262151 WLT262144:WLT262151 WVP262144:WVP262151 G327680:G327687 JD327680:JD327687 SZ327680:SZ327687 ACV327680:ACV327687 AMR327680:AMR327687 AWN327680:AWN327687 BGJ327680:BGJ327687 BQF327680:BQF327687 CAB327680:CAB327687 CJX327680:CJX327687 CTT327680:CTT327687 DDP327680:DDP327687 DNL327680:DNL327687 DXH327680:DXH327687 EHD327680:EHD327687 EQZ327680:EQZ327687 FAV327680:FAV327687 FKR327680:FKR327687 FUN327680:FUN327687 GEJ327680:GEJ327687 GOF327680:GOF327687 GYB327680:GYB327687 HHX327680:HHX327687 HRT327680:HRT327687 IBP327680:IBP327687 ILL327680:ILL327687 IVH327680:IVH327687 JFD327680:JFD327687 JOZ327680:JOZ327687 JYV327680:JYV327687 KIR327680:KIR327687 KSN327680:KSN327687 LCJ327680:LCJ327687 LMF327680:LMF327687 LWB327680:LWB327687 MFX327680:MFX327687 MPT327680:MPT327687 MZP327680:MZP327687 NJL327680:NJL327687 NTH327680:NTH327687 ODD327680:ODD327687 OMZ327680:OMZ327687 OWV327680:OWV327687 PGR327680:PGR327687 PQN327680:PQN327687 QAJ327680:QAJ327687 QKF327680:QKF327687 QUB327680:QUB327687 RDX327680:RDX327687 RNT327680:RNT327687 RXP327680:RXP327687 SHL327680:SHL327687 SRH327680:SRH327687 TBD327680:TBD327687 TKZ327680:TKZ327687 TUV327680:TUV327687 UER327680:UER327687 UON327680:UON327687 UYJ327680:UYJ327687 VIF327680:VIF327687 VSB327680:VSB327687 WBX327680:WBX327687 WLT327680:WLT327687 WVP327680:WVP327687 G393216:G393223 JD393216:JD393223 SZ393216:SZ393223 ACV393216:ACV393223 AMR393216:AMR393223 AWN393216:AWN393223 BGJ393216:BGJ393223 BQF393216:BQF393223 CAB393216:CAB393223 CJX393216:CJX393223 CTT393216:CTT393223 DDP393216:DDP393223 DNL393216:DNL393223 DXH393216:DXH393223 EHD393216:EHD393223 EQZ393216:EQZ393223 FAV393216:FAV393223 FKR393216:FKR393223 FUN393216:FUN393223 GEJ393216:GEJ393223 GOF393216:GOF393223 GYB393216:GYB393223 HHX393216:HHX393223 HRT393216:HRT393223 IBP393216:IBP393223 ILL393216:ILL393223 IVH393216:IVH393223 JFD393216:JFD393223 JOZ393216:JOZ393223 JYV393216:JYV393223 KIR393216:KIR393223 KSN393216:KSN393223 LCJ393216:LCJ393223 LMF393216:LMF393223 LWB393216:LWB393223 MFX393216:MFX393223 MPT393216:MPT393223 MZP393216:MZP393223 NJL393216:NJL393223 NTH393216:NTH393223 ODD393216:ODD393223 OMZ393216:OMZ393223 OWV393216:OWV393223 PGR393216:PGR393223 PQN393216:PQN393223 QAJ393216:QAJ393223 QKF393216:QKF393223 QUB393216:QUB393223 RDX393216:RDX393223 RNT393216:RNT393223 RXP393216:RXP393223 SHL393216:SHL393223 SRH393216:SRH393223 TBD393216:TBD393223 TKZ393216:TKZ393223 TUV393216:TUV393223 UER393216:UER393223 UON393216:UON393223 UYJ393216:UYJ393223 VIF393216:VIF393223 VSB393216:VSB393223 WBX393216:WBX393223 WLT393216:WLT393223 WVP393216:WVP393223 G458752:G458759 JD458752:JD458759 SZ458752:SZ458759 ACV458752:ACV458759 AMR458752:AMR458759 AWN458752:AWN458759 BGJ458752:BGJ458759 BQF458752:BQF458759 CAB458752:CAB458759 CJX458752:CJX458759 CTT458752:CTT458759 DDP458752:DDP458759 DNL458752:DNL458759 DXH458752:DXH458759 EHD458752:EHD458759 EQZ458752:EQZ458759 FAV458752:FAV458759 FKR458752:FKR458759 FUN458752:FUN458759 GEJ458752:GEJ458759 GOF458752:GOF458759 GYB458752:GYB458759 HHX458752:HHX458759 HRT458752:HRT458759 IBP458752:IBP458759 ILL458752:ILL458759 IVH458752:IVH458759 JFD458752:JFD458759 JOZ458752:JOZ458759 JYV458752:JYV458759 KIR458752:KIR458759 KSN458752:KSN458759 LCJ458752:LCJ458759 LMF458752:LMF458759 LWB458752:LWB458759 MFX458752:MFX458759 MPT458752:MPT458759 MZP458752:MZP458759 NJL458752:NJL458759 NTH458752:NTH458759 ODD458752:ODD458759 OMZ458752:OMZ458759 OWV458752:OWV458759 PGR458752:PGR458759 PQN458752:PQN458759 QAJ458752:QAJ458759 QKF458752:QKF458759 QUB458752:QUB458759 RDX458752:RDX458759 RNT458752:RNT458759 RXP458752:RXP458759 SHL458752:SHL458759 SRH458752:SRH458759 TBD458752:TBD458759 TKZ458752:TKZ458759 TUV458752:TUV458759 UER458752:UER458759 UON458752:UON458759 UYJ458752:UYJ458759 VIF458752:VIF458759 VSB458752:VSB458759 WBX458752:WBX458759 WLT458752:WLT458759 WVP458752:WVP458759 G524288:G524295 JD524288:JD524295 SZ524288:SZ524295 ACV524288:ACV524295 AMR524288:AMR524295 AWN524288:AWN524295 BGJ524288:BGJ524295 BQF524288:BQF524295 CAB524288:CAB524295 CJX524288:CJX524295 CTT524288:CTT524295 DDP524288:DDP524295 DNL524288:DNL524295 DXH524288:DXH524295 EHD524288:EHD524295 EQZ524288:EQZ524295 FAV524288:FAV524295 FKR524288:FKR524295 FUN524288:FUN524295 GEJ524288:GEJ524295 GOF524288:GOF524295 GYB524288:GYB524295 HHX524288:HHX524295 HRT524288:HRT524295 IBP524288:IBP524295 ILL524288:ILL524295 IVH524288:IVH524295 JFD524288:JFD524295 JOZ524288:JOZ524295 JYV524288:JYV524295 KIR524288:KIR524295 KSN524288:KSN524295 LCJ524288:LCJ524295 LMF524288:LMF524295 LWB524288:LWB524295 MFX524288:MFX524295 MPT524288:MPT524295 MZP524288:MZP524295 NJL524288:NJL524295 NTH524288:NTH524295 ODD524288:ODD524295 OMZ524288:OMZ524295 OWV524288:OWV524295 PGR524288:PGR524295 PQN524288:PQN524295 QAJ524288:QAJ524295 QKF524288:QKF524295 QUB524288:QUB524295 RDX524288:RDX524295 RNT524288:RNT524295 RXP524288:RXP524295 SHL524288:SHL524295 SRH524288:SRH524295 TBD524288:TBD524295 TKZ524288:TKZ524295 TUV524288:TUV524295 UER524288:UER524295 UON524288:UON524295 UYJ524288:UYJ524295 VIF524288:VIF524295 VSB524288:VSB524295 WBX524288:WBX524295 WLT524288:WLT524295 WVP524288:WVP524295 G589824:G589831 JD589824:JD589831 SZ589824:SZ589831 ACV589824:ACV589831 AMR589824:AMR589831 AWN589824:AWN589831 BGJ589824:BGJ589831 BQF589824:BQF589831 CAB589824:CAB589831 CJX589824:CJX589831 CTT589824:CTT589831 DDP589824:DDP589831 DNL589824:DNL589831 DXH589824:DXH589831 EHD589824:EHD589831 EQZ589824:EQZ589831 FAV589824:FAV589831 FKR589824:FKR589831 FUN589824:FUN589831 GEJ589824:GEJ589831 GOF589824:GOF589831 GYB589824:GYB589831 HHX589824:HHX589831 HRT589824:HRT589831 IBP589824:IBP589831 ILL589824:ILL589831 IVH589824:IVH589831 JFD589824:JFD589831 JOZ589824:JOZ589831 JYV589824:JYV589831 KIR589824:KIR589831 KSN589824:KSN589831 LCJ589824:LCJ589831 LMF589824:LMF589831 LWB589824:LWB589831 MFX589824:MFX589831 MPT589824:MPT589831 MZP589824:MZP589831 NJL589824:NJL589831 NTH589824:NTH589831 ODD589824:ODD589831 OMZ589824:OMZ589831 OWV589824:OWV589831 PGR589824:PGR589831 PQN589824:PQN589831 QAJ589824:QAJ589831 QKF589824:QKF589831 QUB589824:QUB589831 RDX589824:RDX589831 RNT589824:RNT589831 RXP589824:RXP589831 SHL589824:SHL589831 SRH589824:SRH589831 TBD589824:TBD589831 TKZ589824:TKZ589831 TUV589824:TUV589831 UER589824:UER589831 UON589824:UON589831 UYJ589824:UYJ589831 VIF589824:VIF589831 VSB589824:VSB589831 WBX589824:WBX589831 WLT589824:WLT589831 WVP589824:WVP589831 G655360:G655367 JD655360:JD655367 SZ655360:SZ655367 ACV655360:ACV655367 AMR655360:AMR655367 AWN655360:AWN655367 BGJ655360:BGJ655367 BQF655360:BQF655367 CAB655360:CAB655367 CJX655360:CJX655367 CTT655360:CTT655367 DDP655360:DDP655367 DNL655360:DNL655367 DXH655360:DXH655367 EHD655360:EHD655367 EQZ655360:EQZ655367 FAV655360:FAV655367 FKR655360:FKR655367 FUN655360:FUN655367 GEJ655360:GEJ655367 GOF655360:GOF655367 GYB655360:GYB655367 HHX655360:HHX655367 HRT655360:HRT655367 IBP655360:IBP655367 ILL655360:ILL655367 IVH655360:IVH655367 JFD655360:JFD655367 JOZ655360:JOZ655367 JYV655360:JYV655367 KIR655360:KIR655367 KSN655360:KSN655367 LCJ655360:LCJ655367 LMF655360:LMF655367 LWB655360:LWB655367 MFX655360:MFX655367 MPT655360:MPT655367 MZP655360:MZP655367 NJL655360:NJL655367 NTH655360:NTH655367 ODD655360:ODD655367 OMZ655360:OMZ655367 OWV655360:OWV655367 PGR655360:PGR655367 PQN655360:PQN655367 QAJ655360:QAJ655367 QKF655360:QKF655367 QUB655360:QUB655367 RDX655360:RDX655367 RNT655360:RNT655367 RXP655360:RXP655367 SHL655360:SHL655367 SRH655360:SRH655367 TBD655360:TBD655367 TKZ655360:TKZ655367 TUV655360:TUV655367 UER655360:UER655367 UON655360:UON655367 UYJ655360:UYJ655367 VIF655360:VIF655367 VSB655360:VSB655367 WBX655360:WBX655367 WLT655360:WLT655367 WVP655360:WVP655367 G720896:G720903 JD720896:JD720903 SZ720896:SZ720903 ACV720896:ACV720903 AMR720896:AMR720903 AWN720896:AWN720903 BGJ720896:BGJ720903 BQF720896:BQF720903 CAB720896:CAB720903 CJX720896:CJX720903 CTT720896:CTT720903 DDP720896:DDP720903 DNL720896:DNL720903 DXH720896:DXH720903 EHD720896:EHD720903 EQZ720896:EQZ720903 FAV720896:FAV720903 FKR720896:FKR720903 FUN720896:FUN720903 GEJ720896:GEJ720903 GOF720896:GOF720903 GYB720896:GYB720903 HHX720896:HHX720903 HRT720896:HRT720903 IBP720896:IBP720903 ILL720896:ILL720903 IVH720896:IVH720903 JFD720896:JFD720903 JOZ720896:JOZ720903 JYV720896:JYV720903 KIR720896:KIR720903 KSN720896:KSN720903 LCJ720896:LCJ720903 LMF720896:LMF720903 LWB720896:LWB720903 MFX720896:MFX720903 MPT720896:MPT720903 MZP720896:MZP720903 NJL720896:NJL720903 NTH720896:NTH720903 ODD720896:ODD720903 OMZ720896:OMZ720903 OWV720896:OWV720903 PGR720896:PGR720903 PQN720896:PQN720903 QAJ720896:QAJ720903 QKF720896:QKF720903 QUB720896:QUB720903 RDX720896:RDX720903 RNT720896:RNT720903 RXP720896:RXP720903 SHL720896:SHL720903 SRH720896:SRH720903 TBD720896:TBD720903 TKZ720896:TKZ720903 TUV720896:TUV720903 UER720896:UER720903 UON720896:UON720903 UYJ720896:UYJ720903 VIF720896:VIF720903 VSB720896:VSB720903 WBX720896:WBX720903 WLT720896:WLT720903 WVP720896:WVP720903 G786432:G786439 JD786432:JD786439 SZ786432:SZ786439 ACV786432:ACV786439 AMR786432:AMR786439 AWN786432:AWN786439 BGJ786432:BGJ786439 BQF786432:BQF786439 CAB786432:CAB786439 CJX786432:CJX786439 CTT786432:CTT786439 DDP786432:DDP786439 DNL786432:DNL786439 DXH786432:DXH786439 EHD786432:EHD786439 EQZ786432:EQZ786439 FAV786432:FAV786439 FKR786432:FKR786439 FUN786432:FUN786439 GEJ786432:GEJ786439 GOF786432:GOF786439 GYB786432:GYB786439 HHX786432:HHX786439 HRT786432:HRT786439 IBP786432:IBP786439 ILL786432:ILL786439 IVH786432:IVH786439 JFD786432:JFD786439 JOZ786432:JOZ786439 JYV786432:JYV786439 KIR786432:KIR786439 KSN786432:KSN786439 LCJ786432:LCJ786439 LMF786432:LMF786439 LWB786432:LWB786439 MFX786432:MFX786439 MPT786432:MPT786439 MZP786432:MZP786439 NJL786432:NJL786439 NTH786432:NTH786439 ODD786432:ODD786439 OMZ786432:OMZ786439 OWV786432:OWV786439 PGR786432:PGR786439 PQN786432:PQN786439 QAJ786432:QAJ786439 QKF786432:QKF786439 QUB786432:QUB786439 RDX786432:RDX786439 RNT786432:RNT786439 RXP786432:RXP786439 SHL786432:SHL786439 SRH786432:SRH786439 TBD786432:TBD786439 TKZ786432:TKZ786439 TUV786432:TUV786439 UER786432:UER786439 UON786432:UON786439 UYJ786432:UYJ786439 VIF786432:VIF786439 VSB786432:VSB786439 WBX786432:WBX786439 WLT786432:WLT786439 WVP786432:WVP786439 G851968:G851975 JD851968:JD851975 SZ851968:SZ851975 ACV851968:ACV851975 AMR851968:AMR851975 AWN851968:AWN851975 BGJ851968:BGJ851975 BQF851968:BQF851975 CAB851968:CAB851975 CJX851968:CJX851975 CTT851968:CTT851975 DDP851968:DDP851975 DNL851968:DNL851975 DXH851968:DXH851975 EHD851968:EHD851975 EQZ851968:EQZ851975 FAV851968:FAV851975 FKR851968:FKR851975 FUN851968:FUN851975 GEJ851968:GEJ851975 GOF851968:GOF851975 GYB851968:GYB851975 HHX851968:HHX851975 HRT851968:HRT851975 IBP851968:IBP851975 ILL851968:ILL851975 IVH851968:IVH851975 JFD851968:JFD851975 JOZ851968:JOZ851975 JYV851968:JYV851975 KIR851968:KIR851975 KSN851968:KSN851975 LCJ851968:LCJ851975 LMF851968:LMF851975 LWB851968:LWB851975 MFX851968:MFX851975 MPT851968:MPT851975 MZP851968:MZP851975 NJL851968:NJL851975 NTH851968:NTH851975 ODD851968:ODD851975 OMZ851968:OMZ851975 OWV851968:OWV851975 PGR851968:PGR851975 PQN851968:PQN851975 QAJ851968:QAJ851975 QKF851968:QKF851975 QUB851968:QUB851975 RDX851968:RDX851975 RNT851968:RNT851975 RXP851968:RXP851975 SHL851968:SHL851975 SRH851968:SRH851975 TBD851968:TBD851975 TKZ851968:TKZ851975 TUV851968:TUV851975 UER851968:UER851975 UON851968:UON851975 UYJ851968:UYJ851975 VIF851968:VIF851975 VSB851968:VSB851975 WBX851968:WBX851975 WLT851968:WLT851975 WVP851968:WVP851975 G917504:G917511 JD917504:JD917511 SZ917504:SZ917511 ACV917504:ACV917511 AMR917504:AMR917511 AWN917504:AWN917511 BGJ917504:BGJ917511 BQF917504:BQF917511 CAB917504:CAB917511 CJX917504:CJX917511 CTT917504:CTT917511 DDP917504:DDP917511 DNL917504:DNL917511 DXH917504:DXH917511 EHD917504:EHD917511 EQZ917504:EQZ917511 FAV917504:FAV917511 FKR917504:FKR917511 FUN917504:FUN917511 GEJ917504:GEJ917511 GOF917504:GOF917511 GYB917504:GYB917511 HHX917504:HHX917511 HRT917504:HRT917511 IBP917504:IBP917511 ILL917504:ILL917511 IVH917504:IVH917511 JFD917504:JFD917511 JOZ917504:JOZ917511 JYV917504:JYV917511 KIR917504:KIR917511 KSN917504:KSN917511 LCJ917504:LCJ917511 LMF917504:LMF917511 LWB917504:LWB917511 MFX917504:MFX917511 MPT917504:MPT917511 MZP917504:MZP917511 NJL917504:NJL917511 NTH917504:NTH917511 ODD917504:ODD917511 OMZ917504:OMZ917511 OWV917504:OWV917511 PGR917504:PGR917511 PQN917504:PQN917511 QAJ917504:QAJ917511 QKF917504:QKF917511 QUB917504:QUB917511 RDX917504:RDX917511 RNT917504:RNT917511 RXP917504:RXP917511 SHL917504:SHL917511 SRH917504:SRH917511 TBD917504:TBD917511 TKZ917504:TKZ917511 TUV917504:TUV917511 UER917504:UER917511 UON917504:UON917511 UYJ917504:UYJ917511 VIF917504:VIF917511 VSB917504:VSB917511 WBX917504:WBX917511 WLT917504:WLT917511 WVP917504:WVP917511 G983040:G983047 JD983040:JD983047 SZ983040:SZ983047 ACV983040:ACV983047 AMR983040:AMR983047 AWN983040:AWN983047 BGJ983040:BGJ983047 BQF983040:BQF983047 CAB983040:CAB983047 CJX983040:CJX983047 CTT983040:CTT983047 DDP983040:DDP983047 DNL983040:DNL983047 DXH983040:DXH983047 EHD983040:EHD983047 EQZ983040:EQZ983047 FAV983040:FAV983047 FKR983040:FKR983047 FUN983040:FUN983047 GEJ983040:GEJ983047 GOF983040:GOF983047 GYB983040:GYB983047 HHX983040:HHX983047 HRT983040:HRT983047 IBP983040:IBP983047 ILL983040:ILL983047 IVH983040:IVH983047 JFD983040:JFD983047 JOZ983040:JOZ983047 JYV983040:JYV983047 KIR983040:KIR983047 KSN983040:KSN983047 LCJ983040:LCJ983047 LMF983040:LMF983047 LWB983040:LWB983047 MFX983040:MFX983047 MPT983040:MPT983047 MZP983040:MZP983047 NJL983040:NJL983047 NTH983040:NTH983047 ODD983040:ODD983047 OMZ983040:OMZ983047 OWV983040:OWV983047 PGR983040:PGR983047 PQN983040:PQN983047 QAJ983040:QAJ983047 QKF983040:QKF983047 QUB983040:QUB983047 RDX983040:RDX983047 RNT983040:RNT983047 RXP983040:RXP983047 SHL983040:SHL983047 SRH983040:SRH983047 TBD983040:TBD983047 TKZ983040:TKZ983047 TUV983040:TUV983047 UER983040:UER983047 UON983040:UON983047 UYJ983040:UYJ983047 VIF983040:VIF983047 VSB983040:VSB983047 WBX983040:WBX983047 WLT983040:WLT983047" xr:uid="{52CF579C-6285-454D-A589-045F1D814412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326B-A04B-45E7-90FE-4AD40D484473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  <c r="Q3" s="232"/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232"/>
    </row>
    <row r="5" spans="1:21" ht="31.2" customHeight="1">
      <c r="A5" s="6">
        <v>1</v>
      </c>
      <c r="B5" s="183" t="s">
        <v>999</v>
      </c>
      <c r="C5" s="183" t="s">
        <v>1000</v>
      </c>
      <c r="D5" s="122" t="s">
        <v>20</v>
      </c>
      <c r="E5" s="162">
        <v>1.06</v>
      </c>
      <c r="F5" s="188">
        <v>1.24</v>
      </c>
      <c r="G5" s="163">
        <v>0.13</v>
      </c>
      <c r="H5" s="162">
        <v>0.82799999999999996</v>
      </c>
      <c r="I5" s="162"/>
      <c r="J5" s="2"/>
      <c r="K5" s="165"/>
      <c r="L5" s="157">
        <f>0.2/1.13</f>
        <v>0.1769911504424779</v>
      </c>
      <c r="M5" s="162">
        <v>0.75</v>
      </c>
      <c r="N5" s="189">
        <f>L5+M5</f>
        <v>0.92699115044247793</v>
      </c>
      <c r="O5" s="166" t="s">
        <v>998</v>
      </c>
      <c r="P5" s="158" t="s">
        <v>1001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9" t="s">
        <v>1002</v>
      </c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</row>
    <row r="13" spans="1:21" ht="52.8" customHeight="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</row>
    <row r="14" spans="1:21" ht="93" customHeight="1">
      <c r="A14" s="199" t="s">
        <v>13</v>
      </c>
      <c r="B14" s="199"/>
      <c r="C14" s="199"/>
      <c r="D14" s="199" t="s">
        <v>14</v>
      </c>
      <c r="E14" s="199"/>
      <c r="F14" s="199"/>
      <c r="G14" s="199"/>
      <c r="H14" s="199"/>
      <c r="I14" s="199" t="s">
        <v>15</v>
      </c>
      <c r="J14" s="199"/>
      <c r="K14" s="199"/>
      <c r="L14" s="199" t="s">
        <v>16</v>
      </c>
      <c r="M14" s="199"/>
      <c r="N14" s="199"/>
      <c r="O14" s="199" t="s">
        <v>17</v>
      </c>
      <c r="P14" s="199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3814178D-26AF-4B2A-8455-D5B926423DC8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43A21-4439-4FE5-BA0F-2A6BB563130A}">
  <sheetPr>
    <pageSetUpPr fitToPage="1"/>
  </sheetPr>
  <dimension ref="A1:U14"/>
  <sheetViews>
    <sheetView zoomScale="70" zoomScaleNormal="70" workbookViewId="0">
      <selection activeCell="J10" sqref="J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  <c r="Q3" s="232"/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232"/>
    </row>
    <row r="5" spans="1:21" ht="31.2" customHeight="1">
      <c r="A5" s="6">
        <v>1</v>
      </c>
      <c r="B5" s="183" t="s">
        <v>1003</v>
      </c>
      <c r="C5" s="183" t="s">
        <v>1004</v>
      </c>
      <c r="D5" s="122" t="s">
        <v>20</v>
      </c>
      <c r="E5" s="162">
        <v>1</v>
      </c>
      <c r="F5" s="188">
        <v>0</v>
      </c>
      <c r="G5" s="163">
        <v>0.13</v>
      </c>
      <c r="H5" s="162">
        <v>0.29203539823008856</v>
      </c>
      <c r="I5" s="162"/>
      <c r="J5" s="2"/>
      <c r="K5" s="165"/>
      <c r="L5" s="157">
        <v>0</v>
      </c>
      <c r="M5" s="162">
        <v>0.5</v>
      </c>
      <c r="N5" s="189">
        <f>L5+M5</f>
        <v>0.5</v>
      </c>
      <c r="O5" s="166" t="s">
        <v>954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9" t="s">
        <v>1005</v>
      </c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</row>
    <row r="13" spans="1:21" ht="52.8" customHeight="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</row>
    <row r="14" spans="1:21" ht="93" customHeight="1">
      <c r="A14" s="199" t="s">
        <v>13</v>
      </c>
      <c r="B14" s="199"/>
      <c r="C14" s="199"/>
      <c r="D14" s="199" t="s">
        <v>14</v>
      </c>
      <c r="E14" s="199"/>
      <c r="F14" s="199"/>
      <c r="G14" s="199"/>
      <c r="H14" s="199"/>
      <c r="I14" s="199" t="s">
        <v>15</v>
      </c>
      <c r="J14" s="199"/>
      <c r="K14" s="199"/>
      <c r="L14" s="199" t="s">
        <v>16</v>
      </c>
      <c r="M14" s="199"/>
      <c r="N14" s="199"/>
      <c r="O14" s="199" t="s">
        <v>17</v>
      </c>
      <c r="P14" s="199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3CE1AF1-6D28-4DDA-890D-9A771D9E84E6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7FDE9-BC4E-4D99-9D02-CD93C898EAF2}">
  <sheetPr>
    <pageSetUpPr fitToPage="1"/>
  </sheetPr>
  <dimension ref="A1:U14"/>
  <sheetViews>
    <sheetView zoomScale="70" zoomScaleNormal="70" workbookViewId="0">
      <selection activeCell="I14" sqref="I14:K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  <c r="Q3" s="232"/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232"/>
    </row>
    <row r="5" spans="1:21" ht="31.2" customHeight="1">
      <c r="A5" s="6">
        <v>1</v>
      </c>
      <c r="B5" s="183" t="s">
        <v>1006</v>
      </c>
      <c r="C5" s="183" t="s">
        <v>1007</v>
      </c>
      <c r="D5" s="122" t="s">
        <v>20</v>
      </c>
      <c r="E5" s="162">
        <v>5</v>
      </c>
      <c r="F5" s="162">
        <v>5</v>
      </c>
      <c r="G5" s="163">
        <v>0.13</v>
      </c>
      <c r="H5" s="162"/>
      <c r="I5" s="162"/>
      <c r="J5" s="2"/>
      <c r="K5" s="165"/>
      <c r="L5" s="157">
        <f>4000/2/50000</f>
        <v>0.04</v>
      </c>
      <c r="M5" s="162">
        <v>5</v>
      </c>
      <c r="N5" s="189">
        <f>L5+M5</f>
        <v>5.04</v>
      </c>
      <c r="O5" s="166" t="s">
        <v>818</v>
      </c>
      <c r="P5" s="235" t="s">
        <v>1010</v>
      </c>
      <c r="Q5" s="4"/>
      <c r="R5" s="191"/>
      <c r="S5" s="190"/>
      <c r="T5" s="191"/>
      <c r="U5" s="185"/>
    </row>
    <row r="6" spans="1:21" ht="31.2" customHeight="1">
      <c r="A6" s="6"/>
      <c r="B6" s="183" t="s">
        <v>1008</v>
      </c>
      <c r="C6" s="183" t="s">
        <v>1009</v>
      </c>
      <c r="D6" s="122" t="s">
        <v>20</v>
      </c>
      <c r="E6" s="162">
        <v>5</v>
      </c>
      <c r="F6" s="162">
        <v>5</v>
      </c>
      <c r="G6" s="163">
        <v>0.13</v>
      </c>
      <c r="H6" s="165"/>
      <c r="I6" s="162"/>
      <c r="J6" s="2"/>
      <c r="K6" s="165"/>
      <c r="L6" s="157">
        <f>4000/2/50000</f>
        <v>0.04</v>
      </c>
      <c r="M6" s="162">
        <v>5</v>
      </c>
      <c r="N6" s="189">
        <f>L6+M6</f>
        <v>5.04</v>
      </c>
      <c r="O6" s="166" t="s">
        <v>818</v>
      </c>
      <c r="P6" s="236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9" t="s">
        <v>1011</v>
      </c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</row>
    <row r="13" spans="1:21" ht="52.8" customHeight="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</row>
    <row r="14" spans="1:21" ht="93" customHeight="1">
      <c r="A14" s="199" t="s">
        <v>13</v>
      </c>
      <c r="B14" s="199"/>
      <c r="C14" s="199"/>
      <c r="D14" s="199" t="s">
        <v>14</v>
      </c>
      <c r="E14" s="199"/>
      <c r="F14" s="199"/>
      <c r="G14" s="199"/>
      <c r="H14" s="199"/>
      <c r="I14" s="199" t="s">
        <v>15</v>
      </c>
      <c r="J14" s="199"/>
      <c r="K14" s="199"/>
      <c r="L14" s="199" t="s">
        <v>16</v>
      </c>
      <c r="M14" s="199"/>
      <c r="N14" s="199"/>
      <c r="O14" s="199" t="s">
        <v>17</v>
      </c>
      <c r="P14" s="199"/>
    </row>
  </sheetData>
  <mergeCells count="23">
    <mergeCell ref="P5:P6"/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566D0B9A-589D-4B2E-BB11-B96CD045149E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2B981-7A9D-4AE8-8608-6960E8069804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6.6640625" style="1" customWidth="1"/>
    <col min="16" max="16" width="24.109375" style="1" customWidth="1"/>
    <col min="17" max="17" width="23.77734375" style="1" customWidth="1"/>
    <col min="18" max="18" width="16" style="1" customWidth="1"/>
    <col min="19" max="19" width="15.6640625" style="1" customWidth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21" ht="27.75" customHeight="1">
      <c r="A2" s="1" t="s">
        <v>661</v>
      </c>
      <c r="M2" s="198" t="s">
        <v>1</v>
      </c>
      <c r="N2" s="198"/>
      <c r="O2" s="198"/>
      <c r="P2" s="198"/>
    </row>
    <row r="3" spans="1:21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  <c r="Q3" s="232" t="s">
        <v>23</v>
      </c>
    </row>
    <row r="4" spans="1:21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232"/>
      <c r="R4" s="119" t="s">
        <v>1024</v>
      </c>
      <c r="S4" s="119" t="s">
        <v>1025</v>
      </c>
    </row>
    <row r="5" spans="1:21" ht="31.2" customHeight="1">
      <c r="A5" s="6">
        <v>1</v>
      </c>
      <c r="B5" s="183" t="s">
        <v>1012</v>
      </c>
      <c r="C5" s="183" t="s">
        <v>1016</v>
      </c>
      <c r="D5" s="122" t="s">
        <v>20</v>
      </c>
      <c r="E5" s="165">
        <v>0.9</v>
      </c>
      <c r="F5" s="189">
        <v>1</v>
      </c>
      <c r="G5" s="163">
        <v>0.13</v>
      </c>
      <c r="H5" s="162"/>
      <c r="I5" s="162"/>
      <c r="J5" s="2"/>
      <c r="K5" s="165">
        <v>0.9</v>
      </c>
      <c r="L5" s="157">
        <v>0.1</v>
      </c>
      <c r="M5" s="165">
        <v>0.9</v>
      </c>
      <c r="N5" s="189">
        <f>L5+M5</f>
        <v>1</v>
      </c>
      <c r="O5" s="166" t="s">
        <v>1021</v>
      </c>
      <c r="P5" s="194" t="s">
        <v>1022</v>
      </c>
      <c r="Q5" s="4" t="s">
        <v>1020</v>
      </c>
      <c r="R5" s="162">
        <v>1.8149999999999999</v>
      </c>
      <c r="S5" s="162">
        <v>1.9</v>
      </c>
      <c r="T5" s="191"/>
      <c r="U5" s="185"/>
    </row>
    <row r="6" spans="1:21" ht="31.2" customHeight="1">
      <c r="A6" s="6"/>
      <c r="B6" s="183" t="s">
        <v>1013</v>
      </c>
      <c r="C6" s="183" t="s">
        <v>1017</v>
      </c>
      <c r="D6" s="122" t="s">
        <v>20</v>
      </c>
      <c r="E6" s="165">
        <v>0.32</v>
      </c>
      <c r="F6" s="189">
        <v>0.38500000000000001</v>
      </c>
      <c r="G6" s="163">
        <v>0.13</v>
      </c>
      <c r="H6" s="165"/>
      <c r="I6" s="162"/>
      <c r="J6" s="2"/>
      <c r="K6" s="165">
        <v>0.32</v>
      </c>
      <c r="L6" s="157">
        <v>6.5000000000000002E-2</v>
      </c>
      <c r="M6" s="165">
        <v>0.32</v>
      </c>
      <c r="N6" s="189">
        <f t="shared" ref="N6:N8" si="0">L6+M6</f>
        <v>0.38500000000000001</v>
      </c>
      <c r="O6" s="166" t="s">
        <v>1021</v>
      </c>
      <c r="P6" s="194" t="s">
        <v>1023</v>
      </c>
      <c r="Q6" s="4" t="s">
        <v>1020</v>
      </c>
      <c r="R6" s="162">
        <v>0.38</v>
      </c>
      <c r="S6" s="162">
        <v>0.5</v>
      </c>
      <c r="T6" s="191"/>
      <c r="U6" s="185"/>
    </row>
    <row r="7" spans="1:21" ht="31.2" customHeight="1">
      <c r="A7" s="6"/>
      <c r="B7" s="183" t="s">
        <v>1014</v>
      </c>
      <c r="C7" s="183" t="s">
        <v>1018</v>
      </c>
      <c r="D7" s="122" t="s">
        <v>20</v>
      </c>
      <c r="E7" s="165">
        <v>0.8</v>
      </c>
      <c r="F7" s="189">
        <v>0.9</v>
      </c>
      <c r="G7" s="163">
        <v>0.13</v>
      </c>
      <c r="H7" s="165"/>
      <c r="I7" s="162"/>
      <c r="J7" s="2"/>
      <c r="K7" s="165">
        <v>0.8</v>
      </c>
      <c r="L7" s="157">
        <v>0.1</v>
      </c>
      <c r="M7" s="165">
        <v>0.8</v>
      </c>
      <c r="N7" s="189">
        <f t="shared" si="0"/>
        <v>0.9</v>
      </c>
      <c r="O7" s="166" t="s">
        <v>1021</v>
      </c>
      <c r="P7" s="194" t="s">
        <v>1022</v>
      </c>
      <c r="Q7" s="4" t="s">
        <v>1020</v>
      </c>
      <c r="R7" s="162">
        <v>1.9</v>
      </c>
      <c r="S7" s="162">
        <v>1.9</v>
      </c>
      <c r="T7" s="191"/>
      <c r="U7" s="185"/>
    </row>
    <row r="8" spans="1:21" ht="31.2" customHeight="1">
      <c r="A8" s="6"/>
      <c r="B8" s="183" t="s">
        <v>1015</v>
      </c>
      <c r="C8" s="183" t="s">
        <v>1019</v>
      </c>
      <c r="D8" s="122" t="s">
        <v>20</v>
      </c>
      <c r="E8" s="165">
        <v>0.7</v>
      </c>
      <c r="F8" s="189">
        <v>0.79999999999999993</v>
      </c>
      <c r="G8" s="163">
        <v>0.13</v>
      </c>
      <c r="H8" s="165"/>
      <c r="I8" s="162"/>
      <c r="J8" s="2"/>
      <c r="K8" s="165">
        <v>0.7</v>
      </c>
      <c r="L8" s="157">
        <v>0.1</v>
      </c>
      <c r="M8" s="165">
        <v>0.7</v>
      </c>
      <c r="N8" s="189">
        <f t="shared" si="0"/>
        <v>0.79999999999999993</v>
      </c>
      <c r="O8" s="166" t="s">
        <v>1021</v>
      </c>
      <c r="P8" s="194" t="s">
        <v>1022</v>
      </c>
      <c r="Q8" s="4" t="s">
        <v>1020</v>
      </c>
      <c r="R8" s="162">
        <v>1.1000000000000001</v>
      </c>
      <c r="S8" s="162">
        <v>1.1000000000000001</v>
      </c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9" t="s">
        <v>1026</v>
      </c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</row>
    <row r="13" spans="1:21" ht="52.8" customHeight="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</row>
    <row r="14" spans="1:21" ht="93" customHeight="1">
      <c r="A14" s="199" t="s">
        <v>13</v>
      </c>
      <c r="B14" s="199"/>
      <c r="C14" s="199"/>
      <c r="D14" s="199" t="s">
        <v>14</v>
      </c>
      <c r="E14" s="199"/>
      <c r="F14" s="199"/>
      <c r="G14" s="199"/>
      <c r="H14" s="199"/>
      <c r="I14" s="199" t="s">
        <v>15</v>
      </c>
      <c r="J14" s="199"/>
      <c r="K14" s="199"/>
      <c r="L14" s="199" t="s">
        <v>16</v>
      </c>
      <c r="M14" s="199"/>
      <c r="N14" s="199"/>
      <c r="O14" s="199" t="s">
        <v>17</v>
      </c>
      <c r="P14" s="199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8B9D94A1-6799-4267-8340-4C56CA950D4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625EE-BEB3-49FE-BE6B-53CF98146AA5}">
  <sheetPr>
    <pageSetUpPr fitToPage="1"/>
  </sheetPr>
  <dimension ref="A1:S64"/>
  <sheetViews>
    <sheetView tabSelected="1" zoomScale="70" zoomScaleNormal="70" workbookViewId="0">
      <selection activeCell="Q21" sqref="Q2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26.6640625" style="1" customWidth="1"/>
    <col min="16" max="16" width="45.77734375" style="1" customWidth="1"/>
    <col min="17" max="17" width="23.77734375" style="1" customWidth="1"/>
    <col min="18" max="19" width="16.21875" style="1" customWidth="1"/>
    <col min="20" max="255" width="10" style="1"/>
    <col min="256" max="256" width="6.109375" style="1" bestFit="1" customWidth="1"/>
    <col min="257" max="257" width="15.77734375" style="1" customWidth="1"/>
    <col min="258" max="258" width="27.77734375" style="1" bestFit="1" customWidth="1"/>
    <col min="259" max="259" width="6.109375" style="1" customWidth="1"/>
    <col min="260" max="261" width="7.88671875" style="1" customWidth="1"/>
    <col min="262" max="262" width="5.6640625" style="1" customWidth="1"/>
    <col min="263" max="263" width="11.6640625" style="1" customWidth="1"/>
    <col min="264" max="264" width="9.88671875" style="1" customWidth="1"/>
    <col min="265" max="266" width="10.44140625" style="1" customWidth="1"/>
    <col min="267" max="267" width="7.109375" style="1" customWidth="1"/>
    <col min="268" max="268" width="10.44140625" style="1" customWidth="1"/>
    <col min="269" max="269" width="10" style="1"/>
    <col min="270" max="270" width="32.109375" style="1" customWidth="1"/>
    <col min="271" max="271" width="13" style="1" customWidth="1"/>
    <col min="272" max="272" width="6.77734375" style="1" customWidth="1"/>
    <col min="273" max="511" width="10" style="1"/>
    <col min="512" max="512" width="6.109375" style="1" bestFit="1" customWidth="1"/>
    <col min="513" max="513" width="15.77734375" style="1" customWidth="1"/>
    <col min="514" max="514" width="27.77734375" style="1" bestFit="1" customWidth="1"/>
    <col min="515" max="515" width="6.109375" style="1" customWidth="1"/>
    <col min="516" max="517" width="7.88671875" style="1" customWidth="1"/>
    <col min="518" max="518" width="5.6640625" style="1" customWidth="1"/>
    <col min="519" max="519" width="11.6640625" style="1" customWidth="1"/>
    <col min="520" max="520" width="9.88671875" style="1" customWidth="1"/>
    <col min="521" max="522" width="10.44140625" style="1" customWidth="1"/>
    <col min="523" max="523" width="7.109375" style="1" customWidth="1"/>
    <col min="524" max="524" width="10.44140625" style="1" customWidth="1"/>
    <col min="525" max="525" width="10" style="1"/>
    <col min="526" max="526" width="32.109375" style="1" customWidth="1"/>
    <col min="527" max="527" width="13" style="1" customWidth="1"/>
    <col min="528" max="528" width="6.77734375" style="1" customWidth="1"/>
    <col min="529" max="767" width="10" style="1"/>
    <col min="768" max="768" width="6.109375" style="1" bestFit="1" customWidth="1"/>
    <col min="769" max="769" width="15.77734375" style="1" customWidth="1"/>
    <col min="770" max="770" width="27.77734375" style="1" bestFit="1" customWidth="1"/>
    <col min="771" max="771" width="6.109375" style="1" customWidth="1"/>
    <col min="772" max="773" width="7.88671875" style="1" customWidth="1"/>
    <col min="774" max="774" width="5.6640625" style="1" customWidth="1"/>
    <col min="775" max="775" width="11.6640625" style="1" customWidth="1"/>
    <col min="776" max="776" width="9.88671875" style="1" customWidth="1"/>
    <col min="777" max="778" width="10.44140625" style="1" customWidth="1"/>
    <col min="779" max="779" width="7.109375" style="1" customWidth="1"/>
    <col min="780" max="780" width="10.44140625" style="1" customWidth="1"/>
    <col min="781" max="781" width="10" style="1"/>
    <col min="782" max="782" width="32.109375" style="1" customWidth="1"/>
    <col min="783" max="783" width="13" style="1" customWidth="1"/>
    <col min="784" max="784" width="6.77734375" style="1" customWidth="1"/>
    <col min="785" max="1023" width="10" style="1"/>
    <col min="1024" max="1024" width="6.109375" style="1" bestFit="1" customWidth="1"/>
    <col min="1025" max="1025" width="15.77734375" style="1" customWidth="1"/>
    <col min="1026" max="1026" width="27.77734375" style="1" bestFit="1" customWidth="1"/>
    <col min="1027" max="1027" width="6.109375" style="1" customWidth="1"/>
    <col min="1028" max="1029" width="7.88671875" style="1" customWidth="1"/>
    <col min="1030" max="1030" width="5.6640625" style="1" customWidth="1"/>
    <col min="1031" max="1031" width="11.6640625" style="1" customWidth="1"/>
    <col min="1032" max="1032" width="9.88671875" style="1" customWidth="1"/>
    <col min="1033" max="1034" width="10.44140625" style="1" customWidth="1"/>
    <col min="1035" max="1035" width="7.109375" style="1" customWidth="1"/>
    <col min="1036" max="1036" width="10.44140625" style="1" customWidth="1"/>
    <col min="1037" max="1037" width="10" style="1"/>
    <col min="1038" max="1038" width="32.109375" style="1" customWidth="1"/>
    <col min="1039" max="1039" width="13" style="1" customWidth="1"/>
    <col min="1040" max="1040" width="6.77734375" style="1" customWidth="1"/>
    <col min="1041" max="1279" width="10" style="1"/>
    <col min="1280" max="1280" width="6.109375" style="1" bestFit="1" customWidth="1"/>
    <col min="1281" max="1281" width="15.77734375" style="1" customWidth="1"/>
    <col min="1282" max="1282" width="27.77734375" style="1" bestFit="1" customWidth="1"/>
    <col min="1283" max="1283" width="6.109375" style="1" customWidth="1"/>
    <col min="1284" max="1285" width="7.88671875" style="1" customWidth="1"/>
    <col min="1286" max="1286" width="5.6640625" style="1" customWidth="1"/>
    <col min="1287" max="1287" width="11.6640625" style="1" customWidth="1"/>
    <col min="1288" max="1288" width="9.88671875" style="1" customWidth="1"/>
    <col min="1289" max="1290" width="10.44140625" style="1" customWidth="1"/>
    <col min="1291" max="1291" width="7.109375" style="1" customWidth="1"/>
    <col min="1292" max="1292" width="10.44140625" style="1" customWidth="1"/>
    <col min="1293" max="1293" width="10" style="1"/>
    <col min="1294" max="1294" width="32.109375" style="1" customWidth="1"/>
    <col min="1295" max="1295" width="13" style="1" customWidth="1"/>
    <col min="1296" max="1296" width="6.77734375" style="1" customWidth="1"/>
    <col min="1297" max="1535" width="10" style="1"/>
    <col min="1536" max="1536" width="6.109375" style="1" bestFit="1" customWidth="1"/>
    <col min="1537" max="1537" width="15.77734375" style="1" customWidth="1"/>
    <col min="1538" max="1538" width="27.77734375" style="1" bestFit="1" customWidth="1"/>
    <col min="1539" max="1539" width="6.109375" style="1" customWidth="1"/>
    <col min="1540" max="1541" width="7.88671875" style="1" customWidth="1"/>
    <col min="1542" max="1542" width="5.6640625" style="1" customWidth="1"/>
    <col min="1543" max="1543" width="11.6640625" style="1" customWidth="1"/>
    <col min="1544" max="1544" width="9.88671875" style="1" customWidth="1"/>
    <col min="1545" max="1546" width="10.44140625" style="1" customWidth="1"/>
    <col min="1547" max="1547" width="7.109375" style="1" customWidth="1"/>
    <col min="1548" max="1548" width="10.44140625" style="1" customWidth="1"/>
    <col min="1549" max="1549" width="10" style="1"/>
    <col min="1550" max="1550" width="32.109375" style="1" customWidth="1"/>
    <col min="1551" max="1551" width="13" style="1" customWidth="1"/>
    <col min="1552" max="1552" width="6.77734375" style="1" customWidth="1"/>
    <col min="1553" max="1791" width="10" style="1"/>
    <col min="1792" max="1792" width="6.109375" style="1" bestFit="1" customWidth="1"/>
    <col min="1793" max="1793" width="15.77734375" style="1" customWidth="1"/>
    <col min="1794" max="1794" width="27.77734375" style="1" bestFit="1" customWidth="1"/>
    <col min="1795" max="1795" width="6.109375" style="1" customWidth="1"/>
    <col min="1796" max="1797" width="7.88671875" style="1" customWidth="1"/>
    <col min="1798" max="1798" width="5.6640625" style="1" customWidth="1"/>
    <col min="1799" max="1799" width="11.6640625" style="1" customWidth="1"/>
    <col min="1800" max="1800" width="9.88671875" style="1" customWidth="1"/>
    <col min="1801" max="1802" width="10.44140625" style="1" customWidth="1"/>
    <col min="1803" max="1803" width="7.109375" style="1" customWidth="1"/>
    <col min="1804" max="1804" width="10.44140625" style="1" customWidth="1"/>
    <col min="1805" max="1805" width="10" style="1"/>
    <col min="1806" max="1806" width="32.109375" style="1" customWidth="1"/>
    <col min="1807" max="1807" width="13" style="1" customWidth="1"/>
    <col min="1808" max="1808" width="6.77734375" style="1" customWidth="1"/>
    <col min="1809" max="2047" width="10" style="1"/>
    <col min="2048" max="2048" width="6.109375" style="1" bestFit="1" customWidth="1"/>
    <col min="2049" max="2049" width="15.77734375" style="1" customWidth="1"/>
    <col min="2050" max="2050" width="27.77734375" style="1" bestFit="1" customWidth="1"/>
    <col min="2051" max="2051" width="6.109375" style="1" customWidth="1"/>
    <col min="2052" max="2053" width="7.88671875" style="1" customWidth="1"/>
    <col min="2054" max="2054" width="5.6640625" style="1" customWidth="1"/>
    <col min="2055" max="2055" width="11.6640625" style="1" customWidth="1"/>
    <col min="2056" max="2056" width="9.88671875" style="1" customWidth="1"/>
    <col min="2057" max="2058" width="10.44140625" style="1" customWidth="1"/>
    <col min="2059" max="2059" width="7.109375" style="1" customWidth="1"/>
    <col min="2060" max="2060" width="10.44140625" style="1" customWidth="1"/>
    <col min="2061" max="2061" width="10" style="1"/>
    <col min="2062" max="2062" width="32.109375" style="1" customWidth="1"/>
    <col min="2063" max="2063" width="13" style="1" customWidth="1"/>
    <col min="2064" max="2064" width="6.77734375" style="1" customWidth="1"/>
    <col min="2065" max="2303" width="10" style="1"/>
    <col min="2304" max="2304" width="6.109375" style="1" bestFit="1" customWidth="1"/>
    <col min="2305" max="2305" width="15.77734375" style="1" customWidth="1"/>
    <col min="2306" max="2306" width="27.77734375" style="1" bestFit="1" customWidth="1"/>
    <col min="2307" max="2307" width="6.109375" style="1" customWidth="1"/>
    <col min="2308" max="2309" width="7.88671875" style="1" customWidth="1"/>
    <col min="2310" max="2310" width="5.6640625" style="1" customWidth="1"/>
    <col min="2311" max="2311" width="11.6640625" style="1" customWidth="1"/>
    <col min="2312" max="2312" width="9.88671875" style="1" customWidth="1"/>
    <col min="2313" max="2314" width="10.44140625" style="1" customWidth="1"/>
    <col min="2315" max="2315" width="7.109375" style="1" customWidth="1"/>
    <col min="2316" max="2316" width="10.44140625" style="1" customWidth="1"/>
    <col min="2317" max="2317" width="10" style="1"/>
    <col min="2318" max="2318" width="32.109375" style="1" customWidth="1"/>
    <col min="2319" max="2319" width="13" style="1" customWidth="1"/>
    <col min="2320" max="2320" width="6.77734375" style="1" customWidth="1"/>
    <col min="2321" max="2559" width="10" style="1"/>
    <col min="2560" max="2560" width="6.109375" style="1" bestFit="1" customWidth="1"/>
    <col min="2561" max="2561" width="15.77734375" style="1" customWidth="1"/>
    <col min="2562" max="2562" width="27.77734375" style="1" bestFit="1" customWidth="1"/>
    <col min="2563" max="2563" width="6.109375" style="1" customWidth="1"/>
    <col min="2564" max="2565" width="7.88671875" style="1" customWidth="1"/>
    <col min="2566" max="2566" width="5.6640625" style="1" customWidth="1"/>
    <col min="2567" max="2567" width="11.6640625" style="1" customWidth="1"/>
    <col min="2568" max="2568" width="9.88671875" style="1" customWidth="1"/>
    <col min="2569" max="2570" width="10.44140625" style="1" customWidth="1"/>
    <col min="2571" max="2571" width="7.109375" style="1" customWidth="1"/>
    <col min="2572" max="2572" width="10.44140625" style="1" customWidth="1"/>
    <col min="2573" max="2573" width="10" style="1"/>
    <col min="2574" max="2574" width="32.109375" style="1" customWidth="1"/>
    <col min="2575" max="2575" width="13" style="1" customWidth="1"/>
    <col min="2576" max="2576" width="6.77734375" style="1" customWidth="1"/>
    <col min="2577" max="2815" width="10" style="1"/>
    <col min="2816" max="2816" width="6.109375" style="1" bestFit="1" customWidth="1"/>
    <col min="2817" max="2817" width="15.77734375" style="1" customWidth="1"/>
    <col min="2818" max="2818" width="27.77734375" style="1" bestFit="1" customWidth="1"/>
    <col min="2819" max="2819" width="6.109375" style="1" customWidth="1"/>
    <col min="2820" max="2821" width="7.88671875" style="1" customWidth="1"/>
    <col min="2822" max="2822" width="5.6640625" style="1" customWidth="1"/>
    <col min="2823" max="2823" width="11.6640625" style="1" customWidth="1"/>
    <col min="2824" max="2824" width="9.88671875" style="1" customWidth="1"/>
    <col min="2825" max="2826" width="10.44140625" style="1" customWidth="1"/>
    <col min="2827" max="2827" width="7.109375" style="1" customWidth="1"/>
    <col min="2828" max="2828" width="10.44140625" style="1" customWidth="1"/>
    <col min="2829" max="2829" width="10" style="1"/>
    <col min="2830" max="2830" width="32.109375" style="1" customWidth="1"/>
    <col min="2831" max="2831" width="13" style="1" customWidth="1"/>
    <col min="2832" max="2832" width="6.77734375" style="1" customWidth="1"/>
    <col min="2833" max="3071" width="10" style="1"/>
    <col min="3072" max="3072" width="6.109375" style="1" bestFit="1" customWidth="1"/>
    <col min="3073" max="3073" width="15.77734375" style="1" customWidth="1"/>
    <col min="3074" max="3074" width="27.77734375" style="1" bestFit="1" customWidth="1"/>
    <col min="3075" max="3075" width="6.109375" style="1" customWidth="1"/>
    <col min="3076" max="3077" width="7.88671875" style="1" customWidth="1"/>
    <col min="3078" max="3078" width="5.6640625" style="1" customWidth="1"/>
    <col min="3079" max="3079" width="11.6640625" style="1" customWidth="1"/>
    <col min="3080" max="3080" width="9.88671875" style="1" customWidth="1"/>
    <col min="3081" max="3082" width="10.44140625" style="1" customWidth="1"/>
    <col min="3083" max="3083" width="7.109375" style="1" customWidth="1"/>
    <col min="3084" max="3084" width="10.44140625" style="1" customWidth="1"/>
    <col min="3085" max="3085" width="10" style="1"/>
    <col min="3086" max="3086" width="32.109375" style="1" customWidth="1"/>
    <col min="3087" max="3087" width="13" style="1" customWidth="1"/>
    <col min="3088" max="3088" width="6.77734375" style="1" customWidth="1"/>
    <col min="3089" max="3327" width="10" style="1"/>
    <col min="3328" max="3328" width="6.109375" style="1" bestFit="1" customWidth="1"/>
    <col min="3329" max="3329" width="15.77734375" style="1" customWidth="1"/>
    <col min="3330" max="3330" width="27.77734375" style="1" bestFit="1" customWidth="1"/>
    <col min="3331" max="3331" width="6.109375" style="1" customWidth="1"/>
    <col min="3332" max="3333" width="7.88671875" style="1" customWidth="1"/>
    <col min="3334" max="3334" width="5.6640625" style="1" customWidth="1"/>
    <col min="3335" max="3335" width="11.6640625" style="1" customWidth="1"/>
    <col min="3336" max="3336" width="9.88671875" style="1" customWidth="1"/>
    <col min="3337" max="3338" width="10.44140625" style="1" customWidth="1"/>
    <col min="3339" max="3339" width="7.109375" style="1" customWidth="1"/>
    <col min="3340" max="3340" width="10.44140625" style="1" customWidth="1"/>
    <col min="3341" max="3341" width="10" style="1"/>
    <col min="3342" max="3342" width="32.109375" style="1" customWidth="1"/>
    <col min="3343" max="3343" width="13" style="1" customWidth="1"/>
    <col min="3344" max="3344" width="6.77734375" style="1" customWidth="1"/>
    <col min="3345" max="3583" width="10" style="1"/>
    <col min="3584" max="3584" width="6.109375" style="1" bestFit="1" customWidth="1"/>
    <col min="3585" max="3585" width="15.77734375" style="1" customWidth="1"/>
    <col min="3586" max="3586" width="27.77734375" style="1" bestFit="1" customWidth="1"/>
    <col min="3587" max="3587" width="6.109375" style="1" customWidth="1"/>
    <col min="3588" max="3589" width="7.88671875" style="1" customWidth="1"/>
    <col min="3590" max="3590" width="5.6640625" style="1" customWidth="1"/>
    <col min="3591" max="3591" width="11.6640625" style="1" customWidth="1"/>
    <col min="3592" max="3592" width="9.88671875" style="1" customWidth="1"/>
    <col min="3593" max="3594" width="10.44140625" style="1" customWidth="1"/>
    <col min="3595" max="3595" width="7.109375" style="1" customWidth="1"/>
    <col min="3596" max="3596" width="10.44140625" style="1" customWidth="1"/>
    <col min="3597" max="3597" width="10" style="1"/>
    <col min="3598" max="3598" width="32.109375" style="1" customWidth="1"/>
    <col min="3599" max="3599" width="13" style="1" customWidth="1"/>
    <col min="3600" max="3600" width="6.77734375" style="1" customWidth="1"/>
    <col min="3601" max="3839" width="10" style="1"/>
    <col min="3840" max="3840" width="6.109375" style="1" bestFit="1" customWidth="1"/>
    <col min="3841" max="3841" width="15.77734375" style="1" customWidth="1"/>
    <col min="3842" max="3842" width="27.77734375" style="1" bestFit="1" customWidth="1"/>
    <col min="3843" max="3843" width="6.109375" style="1" customWidth="1"/>
    <col min="3844" max="3845" width="7.88671875" style="1" customWidth="1"/>
    <col min="3846" max="3846" width="5.6640625" style="1" customWidth="1"/>
    <col min="3847" max="3847" width="11.6640625" style="1" customWidth="1"/>
    <col min="3848" max="3848" width="9.88671875" style="1" customWidth="1"/>
    <col min="3849" max="3850" width="10.44140625" style="1" customWidth="1"/>
    <col min="3851" max="3851" width="7.109375" style="1" customWidth="1"/>
    <col min="3852" max="3852" width="10.44140625" style="1" customWidth="1"/>
    <col min="3853" max="3853" width="10" style="1"/>
    <col min="3854" max="3854" width="32.109375" style="1" customWidth="1"/>
    <col min="3855" max="3855" width="13" style="1" customWidth="1"/>
    <col min="3856" max="3856" width="6.77734375" style="1" customWidth="1"/>
    <col min="3857" max="4095" width="10" style="1"/>
    <col min="4096" max="4096" width="6.109375" style="1" bestFit="1" customWidth="1"/>
    <col min="4097" max="4097" width="15.77734375" style="1" customWidth="1"/>
    <col min="4098" max="4098" width="27.77734375" style="1" bestFit="1" customWidth="1"/>
    <col min="4099" max="4099" width="6.109375" style="1" customWidth="1"/>
    <col min="4100" max="4101" width="7.88671875" style="1" customWidth="1"/>
    <col min="4102" max="4102" width="5.6640625" style="1" customWidth="1"/>
    <col min="4103" max="4103" width="11.6640625" style="1" customWidth="1"/>
    <col min="4104" max="4104" width="9.88671875" style="1" customWidth="1"/>
    <col min="4105" max="4106" width="10.44140625" style="1" customWidth="1"/>
    <col min="4107" max="4107" width="7.109375" style="1" customWidth="1"/>
    <col min="4108" max="4108" width="10.44140625" style="1" customWidth="1"/>
    <col min="4109" max="4109" width="10" style="1"/>
    <col min="4110" max="4110" width="32.109375" style="1" customWidth="1"/>
    <col min="4111" max="4111" width="13" style="1" customWidth="1"/>
    <col min="4112" max="4112" width="6.77734375" style="1" customWidth="1"/>
    <col min="4113" max="4351" width="10" style="1"/>
    <col min="4352" max="4352" width="6.109375" style="1" bestFit="1" customWidth="1"/>
    <col min="4353" max="4353" width="15.77734375" style="1" customWidth="1"/>
    <col min="4354" max="4354" width="27.77734375" style="1" bestFit="1" customWidth="1"/>
    <col min="4355" max="4355" width="6.109375" style="1" customWidth="1"/>
    <col min="4356" max="4357" width="7.88671875" style="1" customWidth="1"/>
    <col min="4358" max="4358" width="5.6640625" style="1" customWidth="1"/>
    <col min="4359" max="4359" width="11.6640625" style="1" customWidth="1"/>
    <col min="4360" max="4360" width="9.88671875" style="1" customWidth="1"/>
    <col min="4361" max="4362" width="10.44140625" style="1" customWidth="1"/>
    <col min="4363" max="4363" width="7.109375" style="1" customWidth="1"/>
    <col min="4364" max="4364" width="10.44140625" style="1" customWidth="1"/>
    <col min="4365" max="4365" width="10" style="1"/>
    <col min="4366" max="4366" width="32.109375" style="1" customWidth="1"/>
    <col min="4367" max="4367" width="13" style="1" customWidth="1"/>
    <col min="4368" max="4368" width="6.77734375" style="1" customWidth="1"/>
    <col min="4369" max="4607" width="10" style="1"/>
    <col min="4608" max="4608" width="6.109375" style="1" bestFit="1" customWidth="1"/>
    <col min="4609" max="4609" width="15.77734375" style="1" customWidth="1"/>
    <col min="4610" max="4610" width="27.77734375" style="1" bestFit="1" customWidth="1"/>
    <col min="4611" max="4611" width="6.109375" style="1" customWidth="1"/>
    <col min="4612" max="4613" width="7.88671875" style="1" customWidth="1"/>
    <col min="4614" max="4614" width="5.6640625" style="1" customWidth="1"/>
    <col min="4615" max="4615" width="11.6640625" style="1" customWidth="1"/>
    <col min="4616" max="4616" width="9.88671875" style="1" customWidth="1"/>
    <col min="4617" max="4618" width="10.44140625" style="1" customWidth="1"/>
    <col min="4619" max="4619" width="7.109375" style="1" customWidth="1"/>
    <col min="4620" max="4620" width="10.44140625" style="1" customWidth="1"/>
    <col min="4621" max="4621" width="10" style="1"/>
    <col min="4622" max="4622" width="32.109375" style="1" customWidth="1"/>
    <col min="4623" max="4623" width="13" style="1" customWidth="1"/>
    <col min="4624" max="4624" width="6.77734375" style="1" customWidth="1"/>
    <col min="4625" max="4863" width="10" style="1"/>
    <col min="4864" max="4864" width="6.109375" style="1" bestFit="1" customWidth="1"/>
    <col min="4865" max="4865" width="15.77734375" style="1" customWidth="1"/>
    <col min="4866" max="4866" width="27.77734375" style="1" bestFit="1" customWidth="1"/>
    <col min="4867" max="4867" width="6.109375" style="1" customWidth="1"/>
    <col min="4868" max="4869" width="7.88671875" style="1" customWidth="1"/>
    <col min="4870" max="4870" width="5.6640625" style="1" customWidth="1"/>
    <col min="4871" max="4871" width="11.6640625" style="1" customWidth="1"/>
    <col min="4872" max="4872" width="9.88671875" style="1" customWidth="1"/>
    <col min="4873" max="4874" width="10.44140625" style="1" customWidth="1"/>
    <col min="4875" max="4875" width="7.109375" style="1" customWidth="1"/>
    <col min="4876" max="4876" width="10.44140625" style="1" customWidth="1"/>
    <col min="4877" max="4877" width="10" style="1"/>
    <col min="4878" max="4878" width="32.109375" style="1" customWidth="1"/>
    <col min="4879" max="4879" width="13" style="1" customWidth="1"/>
    <col min="4880" max="4880" width="6.77734375" style="1" customWidth="1"/>
    <col min="4881" max="5119" width="10" style="1"/>
    <col min="5120" max="5120" width="6.109375" style="1" bestFit="1" customWidth="1"/>
    <col min="5121" max="5121" width="15.77734375" style="1" customWidth="1"/>
    <col min="5122" max="5122" width="27.77734375" style="1" bestFit="1" customWidth="1"/>
    <col min="5123" max="5123" width="6.109375" style="1" customWidth="1"/>
    <col min="5124" max="5125" width="7.88671875" style="1" customWidth="1"/>
    <col min="5126" max="5126" width="5.6640625" style="1" customWidth="1"/>
    <col min="5127" max="5127" width="11.6640625" style="1" customWidth="1"/>
    <col min="5128" max="5128" width="9.88671875" style="1" customWidth="1"/>
    <col min="5129" max="5130" width="10.44140625" style="1" customWidth="1"/>
    <col min="5131" max="5131" width="7.109375" style="1" customWidth="1"/>
    <col min="5132" max="5132" width="10.44140625" style="1" customWidth="1"/>
    <col min="5133" max="5133" width="10" style="1"/>
    <col min="5134" max="5134" width="32.109375" style="1" customWidth="1"/>
    <col min="5135" max="5135" width="13" style="1" customWidth="1"/>
    <col min="5136" max="5136" width="6.77734375" style="1" customWidth="1"/>
    <col min="5137" max="5375" width="10" style="1"/>
    <col min="5376" max="5376" width="6.109375" style="1" bestFit="1" customWidth="1"/>
    <col min="5377" max="5377" width="15.77734375" style="1" customWidth="1"/>
    <col min="5378" max="5378" width="27.77734375" style="1" bestFit="1" customWidth="1"/>
    <col min="5379" max="5379" width="6.109375" style="1" customWidth="1"/>
    <col min="5380" max="5381" width="7.88671875" style="1" customWidth="1"/>
    <col min="5382" max="5382" width="5.6640625" style="1" customWidth="1"/>
    <col min="5383" max="5383" width="11.6640625" style="1" customWidth="1"/>
    <col min="5384" max="5384" width="9.88671875" style="1" customWidth="1"/>
    <col min="5385" max="5386" width="10.44140625" style="1" customWidth="1"/>
    <col min="5387" max="5387" width="7.109375" style="1" customWidth="1"/>
    <col min="5388" max="5388" width="10.44140625" style="1" customWidth="1"/>
    <col min="5389" max="5389" width="10" style="1"/>
    <col min="5390" max="5390" width="32.109375" style="1" customWidth="1"/>
    <col min="5391" max="5391" width="13" style="1" customWidth="1"/>
    <col min="5392" max="5392" width="6.77734375" style="1" customWidth="1"/>
    <col min="5393" max="5631" width="10" style="1"/>
    <col min="5632" max="5632" width="6.109375" style="1" bestFit="1" customWidth="1"/>
    <col min="5633" max="5633" width="15.77734375" style="1" customWidth="1"/>
    <col min="5634" max="5634" width="27.77734375" style="1" bestFit="1" customWidth="1"/>
    <col min="5635" max="5635" width="6.109375" style="1" customWidth="1"/>
    <col min="5636" max="5637" width="7.88671875" style="1" customWidth="1"/>
    <col min="5638" max="5638" width="5.6640625" style="1" customWidth="1"/>
    <col min="5639" max="5639" width="11.6640625" style="1" customWidth="1"/>
    <col min="5640" max="5640" width="9.88671875" style="1" customWidth="1"/>
    <col min="5641" max="5642" width="10.44140625" style="1" customWidth="1"/>
    <col min="5643" max="5643" width="7.109375" style="1" customWidth="1"/>
    <col min="5644" max="5644" width="10.44140625" style="1" customWidth="1"/>
    <col min="5645" max="5645" width="10" style="1"/>
    <col min="5646" max="5646" width="32.109375" style="1" customWidth="1"/>
    <col min="5647" max="5647" width="13" style="1" customWidth="1"/>
    <col min="5648" max="5648" width="6.77734375" style="1" customWidth="1"/>
    <col min="5649" max="5887" width="10" style="1"/>
    <col min="5888" max="5888" width="6.109375" style="1" bestFit="1" customWidth="1"/>
    <col min="5889" max="5889" width="15.77734375" style="1" customWidth="1"/>
    <col min="5890" max="5890" width="27.77734375" style="1" bestFit="1" customWidth="1"/>
    <col min="5891" max="5891" width="6.109375" style="1" customWidth="1"/>
    <col min="5892" max="5893" width="7.88671875" style="1" customWidth="1"/>
    <col min="5894" max="5894" width="5.6640625" style="1" customWidth="1"/>
    <col min="5895" max="5895" width="11.6640625" style="1" customWidth="1"/>
    <col min="5896" max="5896" width="9.88671875" style="1" customWidth="1"/>
    <col min="5897" max="5898" width="10.44140625" style="1" customWidth="1"/>
    <col min="5899" max="5899" width="7.109375" style="1" customWidth="1"/>
    <col min="5900" max="5900" width="10.44140625" style="1" customWidth="1"/>
    <col min="5901" max="5901" width="10" style="1"/>
    <col min="5902" max="5902" width="32.109375" style="1" customWidth="1"/>
    <col min="5903" max="5903" width="13" style="1" customWidth="1"/>
    <col min="5904" max="5904" width="6.77734375" style="1" customWidth="1"/>
    <col min="5905" max="6143" width="10" style="1"/>
    <col min="6144" max="6144" width="6.109375" style="1" bestFit="1" customWidth="1"/>
    <col min="6145" max="6145" width="15.77734375" style="1" customWidth="1"/>
    <col min="6146" max="6146" width="27.77734375" style="1" bestFit="1" customWidth="1"/>
    <col min="6147" max="6147" width="6.109375" style="1" customWidth="1"/>
    <col min="6148" max="6149" width="7.88671875" style="1" customWidth="1"/>
    <col min="6150" max="6150" width="5.6640625" style="1" customWidth="1"/>
    <col min="6151" max="6151" width="11.6640625" style="1" customWidth="1"/>
    <col min="6152" max="6152" width="9.88671875" style="1" customWidth="1"/>
    <col min="6153" max="6154" width="10.44140625" style="1" customWidth="1"/>
    <col min="6155" max="6155" width="7.109375" style="1" customWidth="1"/>
    <col min="6156" max="6156" width="10.44140625" style="1" customWidth="1"/>
    <col min="6157" max="6157" width="10" style="1"/>
    <col min="6158" max="6158" width="32.109375" style="1" customWidth="1"/>
    <col min="6159" max="6159" width="13" style="1" customWidth="1"/>
    <col min="6160" max="6160" width="6.77734375" style="1" customWidth="1"/>
    <col min="6161" max="6399" width="10" style="1"/>
    <col min="6400" max="6400" width="6.109375" style="1" bestFit="1" customWidth="1"/>
    <col min="6401" max="6401" width="15.77734375" style="1" customWidth="1"/>
    <col min="6402" max="6402" width="27.77734375" style="1" bestFit="1" customWidth="1"/>
    <col min="6403" max="6403" width="6.109375" style="1" customWidth="1"/>
    <col min="6404" max="6405" width="7.88671875" style="1" customWidth="1"/>
    <col min="6406" max="6406" width="5.6640625" style="1" customWidth="1"/>
    <col min="6407" max="6407" width="11.6640625" style="1" customWidth="1"/>
    <col min="6408" max="6408" width="9.88671875" style="1" customWidth="1"/>
    <col min="6409" max="6410" width="10.44140625" style="1" customWidth="1"/>
    <col min="6411" max="6411" width="7.109375" style="1" customWidth="1"/>
    <col min="6412" max="6412" width="10.44140625" style="1" customWidth="1"/>
    <col min="6413" max="6413" width="10" style="1"/>
    <col min="6414" max="6414" width="32.109375" style="1" customWidth="1"/>
    <col min="6415" max="6415" width="13" style="1" customWidth="1"/>
    <col min="6416" max="6416" width="6.77734375" style="1" customWidth="1"/>
    <col min="6417" max="6655" width="10" style="1"/>
    <col min="6656" max="6656" width="6.109375" style="1" bestFit="1" customWidth="1"/>
    <col min="6657" max="6657" width="15.77734375" style="1" customWidth="1"/>
    <col min="6658" max="6658" width="27.77734375" style="1" bestFit="1" customWidth="1"/>
    <col min="6659" max="6659" width="6.109375" style="1" customWidth="1"/>
    <col min="6660" max="6661" width="7.88671875" style="1" customWidth="1"/>
    <col min="6662" max="6662" width="5.6640625" style="1" customWidth="1"/>
    <col min="6663" max="6663" width="11.6640625" style="1" customWidth="1"/>
    <col min="6664" max="6664" width="9.88671875" style="1" customWidth="1"/>
    <col min="6665" max="6666" width="10.44140625" style="1" customWidth="1"/>
    <col min="6667" max="6667" width="7.109375" style="1" customWidth="1"/>
    <col min="6668" max="6668" width="10.44140625" style="1" customWidth="1"/>
    <col min="6669" max="6669" width="10" style="1"/>
    <col min="6670" max="6670" width="32.109375" style="1" customWidth="1"/>
    <col min="6671" max="6671" width="13" style="1" customWidth="1"/>
    <col min="6672" max="6672" width="6.77734375" style="1" customWidth="1"/>
    <col min="6673" max="6911" width="10" style="1"/>
    <col min="6912" max="6912" width="6.109375" style="1" bestFit="1" customWidth="1"/>
    <col min="6913" max="6913" width="15.77734375" style="1" customWidth="1"/>
    <col min="6914" max="6914" width="27.77734375" style="1" bestFit="1" customWidth="1"/>
    <col min="6915" max="6915" width="6.109375" style="1" customWidth="1"/>
    <col min="6916" max="6917" width="7.88671875" style="1" customWidth="1"/>
    <col min="6918" max="6918" width="5.6640625" style="1" customWidth="1"/>
    <col min="6919" max="6919" width="11.6640625" style="1" customWidth="1"/>
    <col min="6920" max="6920" width="9.88671875" style="1" customWidth="1"/>
    <col min="6921" max="6922" width="10.44140625" style="1" customWidth="1"/>
    <col min="6923" max="6923" width="7.109375" style="1" customWidth="1"/>
    <col min="6924" max="6924" width="10.44140625" style="1" customWidth="1"/>
    <col min="6925" max="6925" width="10" style="1"/>
    <col min="6926" max="6926" width="32.109375" style="1" customWidth="1"/>
    <col min="6927" max="6927" width="13" style="1" customWidth="1"/>
    <col min="6928" max="6928" width="6.77734375" style="1" customWidth="1"/>
    <col min="6929" max="7167" width="10" style="1"/>
    <col min="7168" max="7168" width="6.109375" style="1" bestFit="1" customWidth="1"/>
    <col min="7169" max="7169" width="15.77734375" style="1" customWidth="1"/>
    <col min="7170" max="7170" width="27.77734375" style="1" bestFit="1" customWidth="1"/>
    <col min="7171" max="7171" width="6.109375" style="1" customWidth="1"/>
    <col min="7172" max="7173" width="7.88671875" style="1" customWidth="1"/>
    <col min="7174" max="7174" width="5.6640625" style="1" customWidth="1"/>
    <col min="7175" max="7175" width="11.6640625" style="1" customWidth="1"/>
    <col min="7176" max="7176" width="9.88671875" style="1" customWidth="1"/>
    <col min="7177" max="7178" width="10.44140625" style="1" customWidth="1"/>
    <col min="7179" max="7179" width="7.109375" style="1" customWidth="1"/>
    <col min="7180" max="7180" width="10.44140625" style="1" customWidth="1"/>
    <col min="7181" max="7181" width="10" style="1"/>
    <col min="7182" max="7182" width="32.109375" style="1" customWidth="1"/>
    <col min="7183" max="7183" width="13" style="1" customWidth="1"/>
    <col min="7184" max="7184" width="6.77734375" style="1" customWidth="1"/>
    <col min="7185" max="7423" width="10" style="1"/>
    <col min="7424" max="7424" width="6.109375" style="1" bestFit="1" customWidth="1"/>
    <col min="7425" max="7425" width="15.77734375" style="1" customWidth="1"/>
    <col min="7426" max="7426" width="27.77734375" style="1" bestFit="1" customWidth="1"/>
    <col min="7427" max="7427" width="6.109375" style="1" customWidth="1"/>
    <col min="7428" max="7429" width="7.88671875" style="1" customWidth="1"/>
    <col min="7430" max="7430" width="5.6640625" style="1" customWidth="1"/>
    <col min="7431" max="7431" width="11.6640625" style="1" customWidth="1"/>
    <col min="7432" max="7432" width="9.88671875" style="1" customWidth="1"/>
    <col min="7433" max="7434" width="10.44140625" style="1" customWidth="1"/>
    <col min="7435" max="7435" width="7.109375" style="1" customWidth="1"/>
    <col min="7436" max="7436" width="10.44140625" style="1" customWidth="1"/>
    <col min="7437" max="7437" width="10" style="1"/>
    <col min="7438" max="7438" width="32.109375" style="1" customWidth="1"/>
    <col min="7439" max="7439" width="13" style="1" customWidth="1"/>
    <col min="7440" max="7440" width="6.77734375" style="1" customWidth="1"/>
    <col min="7441" max="7679" width="10" style="1"/>
    <col min="7680" max="7680" width="6.109375" style="1" bestFit="1" customWidth="1"/>
    <col min="7681" max="7681" width="15.77734375" style="1" customWidth="1"/>
    <col min="7682" max="7682" width="27.77734375" style="1" bestFit="1" customWidth="1"/>
    <col min="7683" max="7683" width="6.109375" style="1" customWidth="1"/>
    <col min="7684" max="7685" width="7.88671875" style="1" customWidth="1"/>
    <col min="7686" max="7686" width="5.6640625" style="1" customWidth="1"/>
    <col min="7687" max="7687" width="11.6640625" style="1" customWidth="1"/>
    <col min="7688" max="7688" width="9.88671875" style="1" customWidth="1"/>
    <col min="7689" max="7690" width="10.44140625" style="1" customWidth="1"/>
    <col min="7691" max="7691" width="7.109375" style="1" customWidth="1"/>
    <col min="7692" max="7692" width="10.44140625" style="1" customWidth="1"/>
    <col min="7693" max="7693" width="10" style="1"/>
    <col min="7694" max="7694" width="32.109375" style="1" customWidth="1"/>
    <col min="7695" max="7695" width="13" style="1" customWidth="1"/>
    <col min="7696" max="7696" width="6.77734375" style="1" customWidth="1"/>
    <col min="7697" max="7935" width="10" style="1"/>
    <col min="7936" max="7936" width="6.109375" style="1" bestFit="1" customWidth="1"/>
    <col min="7937" max="7937" width="15.77734375" style="1" customWidth="1"/>
    <col min="7938" max="7938" width="27.77734375" style="1" bestFit="1" customWidth="1"/>
    <col min="7939" max="7939" width="6.109375" style="1" customWidth="1"/>
    <col min="7940" max="7941" width="7.88671875" style="1" customWidth="1"/>
    <col min="7942" max="7942" width="5.6640625" style="1" customWidth="1"/>
    <col min="7943" max="7943" width="11.6640625" style="1" customWidth="1"/>
    <col min="7944" max="7944" width="9.88671875" style="1" customWidth="1"/>
    <col min="7945" max="7946" width="10.44140625" style="1" customWidth="1"/>
    <col min="7947" max="7947" width="7.109375" style="1" customWidth="1"/>
    <col min="7948" max="7948" width="10.44140625" style="1" customWidth="1"/>
    <col min="7949" max="7949" width="10" style="1"/>
    <col min="7950" max="7950" width="32.109375" style="1" customWidth="1"/>
    <col min="7951" max="7951" width="13" style="1" customWidth="1"/>
    <col min="7952" max="7952" width="6.77734375" style="1" customWidth="1"/>
    <col min="7953" max="8191" width="10" style="1"/>
    <col min="8192" max="8192" width="6.109375" style="1" bestFit="1" customWidth="1"/>
    <col min="8193" max="8193" width="15.77734375" style="1" customWidth="1"/>
    <col min="8194" max="8194" width="27.77734375" style="1" bestFit="1" customWidth="1"/>
    <col min="8195" max="8195" width="6.109375" style="1" customWidth="1"/>
    <col min="8196" max="8197" width="7.88671875" style="1" customWidth="1"/>
    <col min="8198" max="8198" width="5.6640625" style="1" customWidth="1"/>
    <col min="8199" max="8199" width="11.6640625" style="1" customWidth="1"/>
    <col min="8200" max="8200" width="9.88671875" style="1" customWidth="1"/>
    <col min="8201" max="8202" width="10.44140625" style="1" customWidth="1"/>
    <col min="8203" max="8203" width="7.109375" style="1" customWidth="1"/>
    <col min="8204" max="8204" width="10.44140625" style="1" customWidth="1"/>
    <col min="8205" max="8205" width="10" style="1"/>
    <col min="8206" max="8206" width="32.109375" style="1" customWidth="1"/>
    <col min="8207" max="8207" width="13" style="1" customWidth="1"/>
    <col min="8208" max="8208" width="6.77734375" style="1" customWidth="1"/>
    <col min="8209" max="8447" width="10" style="1"/>
    <col min="8448" max="8448" width="6.109375" style="1" bestFit="1" customWidth="1"/>
    <col min="8449" max="8449" width="15.77734375" style="1" customWidth="1"/>
    <col min="8450" max="8450" width="27.77734375" style="1" bestFit="1" customWidth="1"/>
    <col min="8451" max="8451" width="6.109375" style="1" customWidth="1"/>
    <col min="8452" max="8453" width="7.88671875" style="1" customWidth="1"/>
    <col min="8454" max="8454" width="5.6640625" style="1" customWidth="1"/>
    <col min="8455" max="8455" width="11.6640625" style="1" customWidth="1"/>
    <col min="8456" max="8456" width="9.88671875" style="1" customWidth="1"/>
    <col min="8457" max="8458" width="10.44140625" style="1" customWidth="1"/>
    <col min="8459" max="8459" width="7.109375" style="1" customWidth="1"/>
    <col min="8460" max="8460" width="10.44140625" style="1" customWidth="1"/>
    <col min="8461" max="8461" width="10" style="1"/>
    <col min="8462" max="8462" width="32.109375" style="1" customWidth="1"/>
    <col min="8463" max="8463" width="13" style="1" customWidth="1"/>
    <col min="8464" max="8464" width="6.77734375" style="1" customWidth="1"/>
    <col min="8465" max="8703" width="10" style="1"/>
    <col min="8704" max="8704" width="6.109375" style="1" bestFit="1" customWidth="1"/>
    <col min="8705" max="8705" width="15.77734375" style="1" customWidth="1"/>
    <col min="8706" max="8706" width="27.77734375" style="1" bestFit="1" customWidth="1"/>
    <col min="8707" max="8707" width="6.109375" style="1" customWidth="1"/>
    <col min="8708" max="8709" width="7.88671875" style="1" customWidth="1"/>
    <col min="8710" max="8710" width="5.6640625" style="1" customWidth="1"/>
    <col min="8711" max="8711" width="11.6640625" style="1" customWidth="1"/>
    <col min="8712" max="8712" width="9.88671875" style="1" customWidth="1"/>
    <col min="8713" max="8714" width="10.44140625" style="1" customWidth="1"/>
    <col min="8715" max="8715" width="7.109375" style="1" customWidth="1"/>
    <col min="8716" max="8716" width="10.44140625" style="1" customWidth="1"/>
    <col min="8717" max="8717" width="10" style="1"/>
    <col min="8718" max="8718" width="32.109375" style="1" customWidth="1"/>
    <col min="8719" max="8719" width="13" style="1" customWidth="1"/>
    <col min="8720" max="8720" width="6.77734375" style="1" customWidth="1"/>
    <col min="8721" max="8959" width="10" style="1"/>
    <col min="8960" max="8960" width="6.109375" style="1" bestFit="1" customWidth="1"/>
    <col min="8961" max="8961" width="15.77734375" style="1" customWidth="1"/>
    <col min="8962" max="8962" width="27.77734375" style="1" bestFit="1" customWidth="1"/>
    <col min="8963" max="8963" width="6.109375" style="1" customWidth="1"/>
    <col min="8964" max="8965" width="7.88671875" style="1" customWidth="1"/>
    <col min="8966" max="8966" width="5.6640625" style="1" customWidth="1"/>
    <col min="8967" max="8967" width="11.6640625" style="1" customWidth="1"/>
    <col min="8968" max="8968" width="9.88671875" style="1" customWidth="1"/>
    <col min="8969" max="8970" width="10.44140625" style="1" customWidth="1"/>
    <col min="8971" max="8971" width="7.109375" style="1" customWidth="1"/>
    <col min="8972" max="8972" width="10.44140625" style="1" customWidth="1"/>
    <col min="8973" max="8973" width="10" style="1"/>
    <col min="8974" max="8974" width="32.109375" style="1" customWidth="1"/>
    <col min="8975" max="8975" width="13" style="1" customWidth="1"/>
    <col min="8976" max="8976" width="6.77734375" style="1" customWidth="1"/>
    <col min="8977" max="9215" width="10" style="1"/>
    <col min="9216" max="9216" width="6.109375" style="1" bestFit="1" customWidth="1"/>
    <col min="9217" max="9217" width="15.77734375" style="1" customWidth="1"/>
    <col min="9218" max="9218" width="27.77734375" style="1" bestFit="1" customWidth="1"/>
    <col min="9219" max="9219" width="6.109375" style="1" customWidth="1"/>
    <col min="9220" max="9221" width="7.88671875" style="1" customWidth="1"/>
    <col min="9222" max="9222" width="5.6640625" style="1" customWidth="1"/>
    <col min="9223" max="9223" width="11.6640625" style="1" customWidth="1"/>
    <col min="9224" max="9224" width="9.88671875" style="1" customWidth="1"/>
    <col min="9225" max="9226" width="10.44140625" style="1" customWidth="1"/>
    <col min="9227" max="9227" width="7.109375" style="1" customWidth="1"/>
    <col min="9228" max="9228" width="10.44140625" style="1" customWidth="1"/>
    <col min="9229" max="9229" width="10" style="1"/>
    <col min="9230" max="9230" width="32.109375" style="1" customWidth="1"/>
    <col min="9231" max="9231" width="13" style="1" customWidth="1"/>
    <col min="9232" max="9232" width="6.77734375" style="1" customWidth="1"/>
    <col min="9233" max="9471" width="10" style="1"/>
    <col min="9472" max="9472" width="6.109375" style="1" bestFit="1" customWidth="1"/>
    <col min="9473" max="9473" width="15.77734375" style="1" customWidth="1"/>
    <col min="9474" max="9474" width="27.77734375" style="1" bestFit="1" customWidth="1"/>
    <col min="9475" max="9475" width="6.109375" style="1" customWidth="1"/>
    <col min="9476" max="9477" width="7.88671875" style="1" customWidth="1"/>
    <col min="9478" max="9478" width="5.6640625" style="1" customWidth="1"/>
    <col min="9479" max="9479" width="11.6640625" style="1" customWidth="1"/>
    <col min="9480" max="9480" width="9.88671875" style="1" customWidth="1"/>
    <col min="9481" max="9482" width="10.44140625" style="1" customWidth="1"/>
    <col min="9483" max="9483" width="7.109375" style="1" customWidth="1"/>
    <col min="9484" max="9484" width="10.44140625" style="1" customWidth="1"/>
    <col min="9485" max="9485" width="10" style="1"/>
    <col min="9486" max="9486" width="32.109375" style="1" customWidth="1"/>
    <col min="9487" max="9487" width="13" style="1" customWidth="1"/>
    <col min="9488" max="9488" width="6.77734375" style="1" customWidth="1"/>
    <col min="9489" max="9727" width="10" style="1"/>
    <col min="9728" max="9728" width="6.109375" style="1" bestFit="1" customWidth="1"/>
    <col min="9729" max="9729" width="15.77734375" style="1" customWidth="1"/>
    <col min="9730" max="9730" width="27.77734375" style="1" bestFit="1" customWidth="1"/>
    <col min="9731" max="9731" width="6.109375" style="1" customWidth="1"/>
    <col min="9732" max="9733" width="7.88671875" style="1" customWidth="1"/>
    <col min="9734" max="9734" width="5.6640625" style="1" customWidth="1"/>
    <col min="9735" max="9735" width="11.6640625" style="1" customWidth="1"/>
    <col min="9736" max="9736" width="9.88671875" style="1" customWidth="1"/>
    <col min="9737" max="9738" width="10.44140625" style="1" customWidth="1"/>
    <col min="9739" max="9739" width="7.109375" style="1" customWidth="1"/>
    <col min="9740" max="9740" width="10.44140625" style="1" customWidth="1"/>
    <col min="9741" max="9741" width="10" style="1"/>
    <col min="9742" max="9742" width="32.109375" style="1" customWidth="1"/>
    <col min="9743" max="9743" width="13" style="1" customWidth="1"/>
    <col min="9744" max="9744" width="6.77734375" style="1" customWidth="1"/>
    <col min="9745" max="9983" width="10" style="1"/>
    <col min="9984" max="9984" width="6.109375" style="1" bestFit="1" customWidth="1"/>
    <col min="9985" max="9985" width="15.77734375" style="1" customWidth="1"/>
    <col min="9986" max="9986" width="27.77734375" style="1" bestFit="1" customWidth="1"/>
    <col min="9987" max="9987" width="6.109375" style="1" customWidth="1"/>
    <col min="9988" max="9989" width="7.88671875" style="1" customWidth="1"/>
    <col min="9990" max="9990" width="5.6640625" style="1" customWidth="1"/>
    <col min="9991" max="9991" width="11.6640625" style="1" customWidth="1"/>
    <col min="9992" max="9992" width="9.88671875" style="1" customWidth="1"/>
    <col min="9993" max="9994" width="10.44140625" style="1" customWidth="1"/>
    <col min="9995" max="9995" width="7.109375" style="1" customWidth="1"/>
    <col min="9996" max="9996" width="10.44140625" style="1" customWidth="1"/>
    <col min="9997" max="9997" width="10" style="1"/>
    <col min="9998" max="9998" width="32.109375" style="1" customWidth="1"/>
    <col min="9999" max="9999" width="13" style="1" customWidth="1"/>
    <col min="10000" max="10000" width="6.77734375" style="1" customWidth="1"/>
    <col min="10001" max="10239" width="10" style="1"/>
    <col min="10240" max="10240" width="6.109375" style="1" bestFit="1" customWidth="1"/>
    <col min="10241" max="10241" width="15.77734375" style="1" customWidth="1"/>
    <col min="10242" max="10242" width="27.77734375" style="1" bestFit="1" customWidth="1"/>
    <col min="10243" max="10243" width="6.109375" style="1" customWidth="1"/>
    <col min="10244" max="10245" width="7.88671875" style="1" customWidth="1"/>
    <col min="10246" max="10246" width="5.6640625" style="1" customWidth="1"/>
    <col min="10247" max="10247" width="11.6640625" style="1" customWidth="1"/>
    <col min="10248" max="10248" width="9.88671875" style="1" customWidth="1"/>
    <col min="10249" max="10250" width="10.44140625" style="1" customWidth="1"/>
    <col min="10251" max="10251" width="7.109375" style="1" customWidth="1"/>
    <col min="10252" max="10252" width="10.44140625" style="1" customWidth="1"/>
    <col min="10253" max="10253" width="10" style="1"/>
    <col min="10254" max="10254" width="32.109375" style="1" customWidth="1"/>
    <col min="10255" max="10255" width="13" style="1" customWidth="1"/>
    <col min="10256" max="10256" width="6.77734375" style="1" customWidth="1"/>
    <col min="10257" max="10495" width="10" style="1"/>
    <col min="10496" max="10496" width="6.109375" style="1" bestFit="1" customWidth="1"/>
    <col min="10497" max="10497" width="15.77734375" style="1" customWidth="1"/>
    <col min="10498" max="10498" width="27.77734375" style="1" bestFit="1" customWidth="1"/>
    <col min="10499" max="10499" width="6.109375" style="1" customWidth="1"/>
    <col min="10500" max="10501" width="7.88671875" style="1" customWidth="1"/>
    <col min="10502" max="10502" width="5.6640625" style="1" customWidth="1"/>
    <col min="10503" max="10503" width="11.6640625" style="1" customWidth="1"/>
    <col min="10504" max="10504" width="9.88671875" style="1" customWidth="1"/>
    <col min="10505" max="10506" width="10.44140625" style="1" customWidth="1"/>
    <col min="10507" max="10507" width="7.109375" style="1" customWidth="1"/>
    <col min="10508" max="10508" width="10.44140625" style="1" customWidth="1"/>
    <col min="10509" max="10509" width="10" style="1"/>
    <col min="10510" max="10510" width="32.109375" style="1" customWidth="1"/>
    <col min="10511" max="10511" width="13" style="1" customWidth="1"/>
    <col min="10512" max="10512" width="6.77734375" style="1" customWidth="1"/>
    <col min="10513" max="10751" width="10" style="1"/>
    <col min="10752" max="10752" width="6.109375" style="1" bestFit="1" customWidth="1"/>
    <col min="10753" max="10753" width="15.77734375" style="1" customWidth="1"/>
    <col min="10754" max="10754" width="27.77734375" style="1" bestFit="1" customWidth="1"/>
    <col min="10755" max="10755" width="6.109375" style="1" customWidth="1"/>
    <col min="10756" max="10757" width="7.88671875" style="1" customWidth="1"/>
    <col min="10758" max="10758" width="5.6640625" style="1" customWidth="1"/>
    <col min="10759" max="10759" width="11.6640625" style="1" customWidth="1"/>
    <col min="10760" max="10760" width="9.88671875" style="1" customWidth="1"/>
    <col min="10761" max="10762" width="10.44140625" style="1" customWidth="1"/>
    <col min="10763" max="10763" width="7.109375" style="1" customWidth="1"/>
    <col min="10764" max="10764" width="10.44140625" style="1" customWidth="1"/>
    <col min="10765" max="10765" width="10" style="1"/>
    <col min="10766" max="10766" width="32.109375" style="1" customWidth="1"/>
    <col min="10767" max="10767" width="13" style="1" customWidth="1"/>
    <col min="10768" max="10768" width="6.77734375" style="1" customWidth="1"/>
    <col min="10769" max="11007" width="10" style="1"/>
    <col min="11008" max="11008" width="6.109375" style="1" bestFit="1" customWidth="1"/>
    <col min="11009" max="11009" width="15.77734375" style="1" customWidth="1"/>
    <col min="11010" max="11010" width="27.77734375" style="1" bestFit="1" customWidth="1"/>
    <col min="11011" max="11011" width="6.109375" style="1" customWidth="1"/>
    <col min="11012" max="11013" width="7.88671875" style="1" customWidth="1"/>
    <col min="11014" max="11014" width="5.6640625" style="1" customWidth="1"/>
    <col min="11015" max="11015" width="11.6640625" style="1" customWidth="1"/>
    <col min="11016" max="11016" width="9.88671875" style="1" customWidth="1"/>
    <col min="11017" max="11018" width="10.44140625" style="1" customWidth="1"/>
    <col min="11019" max="11019" width="7.109375" style="1" customWidth="1"/>
    <col min="11020" max="11020" width="10.44140625" style="1" customWidth="1"/>
    <col min="11021" max="11021" width="10" style="1"/>
    <col min="11022" max="11022" width="32.109375" style="1" customWidth="1"/>
    <col min="11023" max="11023" width="13" style="1" customWidth="1"/>
    <col min="11024" max="11024" width="6.77734375" style="1" customWidth="1"/>
    <col min="11025" max="11263" width="10" style="1"/>
    <col min="11264" max="11264" width="6.109375" style="1" bestFit="1" customWidth="1"/>
    <col min="11265" max="11265" width="15.77734375" style="1" customWidth="1"/>
    <col min="11266" max="11266" width="27.77734375" style="1" bestFit="1" customWidth="1"/>
    <col min="11267" max="11267" width="6.109375" style="1" customWidth="1"/>
    <col min="11268" max="11269" width="7.88671875" style="1" customWidth="1"/>
    <col min="11270" max="11270" width="5.6640625" style="1" customWidth="1"/>
    <col min="11271" max="11271" width="11.6640625" style="1" customWidth="1"/>
    <col min="11272" max="11272" width="9.88671875" style="1" customWidth="1"/>
    <col min="11273" max="11274" width="10.44140625" style="1" customWidth="1"/>
    <col min="11275" max="11275" width="7.109375" style="1" customWidth="1"/>
    <col min="11276" max="11276" width="10.44140625" style="1" customWidth="1"/>
    <col min="11277" max="11277" width="10" style="1"/>
    <col min="11278" max="11278" width="32.109375" style="1" customWidth="1"/>
    <col min="11279" max="11279" width="13" style="1" customWidth="1"/>
    <col min="11280" max="11280" width="6.77734375" style="1" customWidth="1"/>
    <col min="11281" max="11519" width="10" style="1"/>
    <col min="11520" max="11520" width="6.109375" style="1" bestFit="1" customWidth="1"/>
    <col min="11521" max="11521" width="15.77734375" style="1" customWidth="1"/>
    <col min="11522" max="11522" width="27.77734375" style="1" bestFit="1" customWidth="1"/>
    <col min="11523" max="11523" width="6.109375" style="1" customWidth="1"/>
    <col min="11524" max="11525" width="7.88671875" style="1" customWidth="1"/>
    <col min="11526" max="11526" width="5.6640625" style="1" customWidth="1"/>
    <col min="11527" max="11527" width="11.6640625" style="1" customWidth="1"/>
    <col min="11528" max="11528" width="9.88671875" style="1" customWidth="1"/>
    <col min="11529" max="11530" width="10.44140625" style="1" customWidth="1"/>
    <col min="11531" max="11531" width="7.109375" style="1" customWidth="1"/>
    <col min="11532" max="11532" width="10.44140625" style="1" customWidth="1"/>
    <col min="11533" max="11533" width="10" style="1"/>
    <col min="11534" max="11534" width="32.109375" style="1" customWidth="1"/>
    <col min="11535" max="11535" width="13" style="1" customWidth="1"/>
    <col min="11536" max="11536" width="6.77734375" style="1" customWidth="1"/>
    <col min="11537" max="11775" width="10" style="1"/>
    <col min="11776" max="11776" width="6.109375" style="1" bestFit="1" customWidth="1"/>
    <col min="11777" max="11777" width="15.77734375" style="1" customWidth="1"/>
    <col min="11778" max="11778" width="27.77734375" style="1" bestFit="1" customWidth="1"/>
    <col min="11779" max="11779" width="6.109375" style="1" customWidth="1"/>
    <col min="11780" max="11781" width="7.88671875" style="1" customWidth="1"/>
    <col min="11782" max="11782" width="5.6640625" style="1" customWidth="1"/>
    <col min="11783" max="11783" width="11.6640625" style="1" customWidth="1"/>
    <col min="11784" max="11784" width="9.88671875" style="1" customWidth="1"/>
    <col min="11785" max="11786" width="10.44140625" style="1" customWidth="1"/>
    <col min="11787" max="11787" width="7.109375" style="1" customWidth="1"/>
    <col min="11788" max="11788" width="10.44140625" style="1" customWidth="1"/>
    <col min="11789" max="11789" width="10" style="1"/>
    <col min="11790" max="11790" width="32.109375" style="1" customWidth="1"/>
    <col min="11791" max="11791" width="13" style="1" customWidth="1"/>
    <col min="11792" max="11792" width="6.77734375" style="1" customWidth="1"/>
    <col min="11793" max="12031" width="10" style="1"/>
    <col min="12032" max="12032" width="6.109375" style="1" bestFit="1" customWidth="1"/>
    <col min="12033" max="12033" width="15.77734375" style="1" customWidth="1"/>
    <col min="12034" max="12034" width="27.77734375" style="1" bestFit="1" customWidth="1"/>
    <col min="12035" max="12035" width="6.109375" style="1" customWidth="1"/>
    <col min="12036" max="12037" width="7.88671875" style="1" customWidth="1"/>
    <col min="12038" max="12038" width="5.6640625" style="1" customWidth="1"/>
    <col min="12039" max="12039" width="11.6640625" style="1" customWidth="1"/>
    <col min="12040" max="12040" width="9.88671875" style="1" customWidth="1"/>
    <col min="12041" max="12042" width="10.44140625" style="1" customWidth="1"/>
    <col min="12043" max="12043" width="7.109375" style="1" customWidth="1"/>
    <col min="12044" max="12044" width="10.44140625" style="1" customWidth="1"/>
    <col min="12045" max="12045" width="10" style="1"/>
    <col min="12046" max="12046" width="32.109375" style="1" customWidth="1"/>
    <col min="12047" max="12047" width="13" style="1" customWidth="1"/>
    <col min="12048" max="12048" width="6.77734375" style="1" customWidth="1"/>
    <col min="12049" max="12287" width="10" style="1"/>
    <col min="12288" max="12288" width="6.109375" style="1" bestFit="1" customWidth="1"/>
    <col min="12289" max="12289" width="15.77734375" style="1" customWidth="1"/>
    <col min="12290" max="12290" width="27.77734375" style="1" bestFit="1" customWidth="1"/>
    <col min="12291" max="12291" width="6.109375" style="1" customWidth="1"/>
    <col min="12292" max="12293" width="7.88671875" style="1" customWidth="1"/>
    <col min="12294" max="12294" width="5.6640625" style="1" customWidth="1"/>
    <col min="12295" max="12295" width="11.6640625" style="1" customWidth="1"/>
    <col min="12296" max="12296" width="9.88671875" style="1" customWidth="1"/>
    <col min="12297" max="12298" width="10.44140625" style="1" customWidth="1"/>
    <col min="12299" max="12299" width="7.109375" style="1" customWidth="1"/>
    <col min="12300" max="12300" width="10.44140625" style="1" customWidth="1"/>
    <col min="12301" max="12301" width="10" style="1"/>
    <col min="12302" max="12302" width="32.109375" style="1" customWidth="1"/>
    <col min="12303" max="12303" width="13" style="1" customWidth="1"/>
    <col min="12304" max="12304" width="6.77734375" style="1" customWidth="1"/>
    <col min="12305" max="12543" width="10" style="1"/>
    <col min="12544" max="12544" width="6.109375" style="1" bestFit="1" customWidth="1"/>
    <col min="12545" max="12545" width="15.77734375" style="1" customWidth="1"/>
    <col min="12546" max="12546" width="27.77734375" style="1" bestFit="1" customWidth="1"/>
    <col min="12547" max="12547" width="6.109375" style="1" customWidth="1"/>
    <col min="12548" max="12549" width="7.88671875" style="1" customWidth="1"/>
    <col min="12550" max="12550" width="5.6640625" style="1" customWidth="1"/>
    <col min="12551" max="12551" width="11.6640625" style="1" customWidth="1"/>
    <col min="12552" max="12552" width="9.88671875" style="1" customWidth="1"/>
    <col min="12553" max="12554" width="10.44140625" style="1" customWidth="1"/>
    <col min="12555" max="12555" width="7.109375" style="1" customWidth="1"/>
    <col min="12556" max="12556" width="10.44140625" style="1" customWidth="1"/>
    <col min="12557" max="12557" width="10" style="1"/>
    <col min="12558" max="12558" width="32.109375" style="1" customWidth="1"/>
    <col min="12559" max="12559" width="13" style="1" customWidth="1"/>
    <col min="12560" max="12560" width="6.77734375" style="1" customWidth="1"/>
    <col min="12561" max="12799" width="10" style="1"/>
    <col min="12800" max="12800" width="6.109375" style="1" bestFit="1" customWidth="1"/>
    <col min="12801" max="12801" width="15.77734375" style="1" customWidth="1"/>
    <col min="12802" max="12802" width="27.77734375" style="1" bestFit="1" customWidth="1"/>
    <col min="12803" max="12803" width="6.109375" style="1" customWidth="1"/>
    <col min="12804" max="12805" width="7.88671875" style="1" customWidth="1"/>
    <col min="12806" max="12806" width="5.6640625" style="1" customWidth="1"/>
    <col min="12807" max="12807" width="11.6640625" style="1" customWidth="1"/>
    <col min="12808" max="12808" width="9.88671875" style="1" customWidth="1"/>
    <col min="12809" max="12810" width="10.44140625" style="1" customWidth="1"/>
    <col min="12811" max="12811" width="7.109375" style="1" customWidth="1"/>
    <col min="12812" max="12812" width="10.44140625" style="1" customWidth="1"/>
    <col min="12813" max="12813" width="10" style="1"/>
    <col min="12814" max="12814" width="32.109375" style="1" customWidth="1"/>
    <col min="12815" max="12815" width="13" style="1" customWidth="1"/>
    <col min="12816" max="12816" width="6.77734375" style="1" customWidth="1"/>
    <col min="12817" max="13055" width="10" style="1"/>
    <col min="13056" max="13056" width="6.109375" style="1" bestFit="1" customWidth="1"/>
    <col min="13057" max="13057" width="15.77734375" style="1" customWidth="1"/>
    <col min="13058" max="13058" width="27.77734375" style="1" bestFit="1" customWidth="1"/>
    <col min="13059" max="13059" width="6.109375" style="1" customWidth="1"/>
    <col min="13060" max="13061" width="7.88671875" style="1" customWidth="1"/>
    <col min="13062" max="13062" width="5.6640625" style="1" customWidth="1"/>
    <col min="13063" max="13063" width="11.6640625" style="1" customWidth="1"/>
    <col min="13064" max="13064" width="9.88671875" style="1" customWidth="1"/>
    <col min="13065" max="13066" width="10.44140625" style="1" customWidth="1"/>
    <col min="13067" max="13067" width="7.109375" style="1" customWidth="1"/>
    <col min="13068" max="13068" width="10.44140625" style="1" customWidth="1"/>
    <col min="13069" max="13069" width="10" style="1"/>
    <col min="13070" max="13070" width="32.109375" style="1" customWidth="1"/>
    <col min="13071" max="13071" width="13" style="1" customWidth="1"/>
    <col min="13072" max="13072" width="6.77734375" style="1" customWidth="1"/>
    <col min="13073" max="13311" width="10" style="1"/>
    <col min="13312" max="13312" width="6.109375" style="1" bestFit="1" customWidth="1"/>
    <col min="13313" max="13313" width="15.77734375" style="1" customWidth="1"/>
    <col min="13314" max="13314" width="27.77734375" style="1" bestFit="1" customWidth="1"/>
    <col min="13315" max="13315" width="6.109375" style="1" customWidth="1"/>
    <col min="13316" max="13317" width="7.88671875" style="1" customWidth="1"/>
    <col min="13318" max="13318" width="5.6640625" style="1" customWidth="1"/>
    <col min="13319" max="13319" width="11.6640625" style="1" customWidth="1"/>
    <col min="13320" max="13320" width="9.88671875" style="1" customWidth="1"/>
    <col min="13321" max="13322" width="10.44140625" style="1" customWidth="1"/>
    <col min="13323" max="13323" width="7.109375" style="1" customWidth="1"/>
    <col min="13324" max="13324" width="10.44140625" style="1" customWidth="1"/>
    <col min="13325" max="13325" width="10" style="1"/>
    <col min="13326" max="13326" width="32.109375" style="1" customWidth="1"/>
    <col min="13327" max="13327" width="13" style="1" customWidth="1"/>
    <col min="13328" max="13328" width="6.77734375" style="1" customWidth="1"/>
    <col min="13329" max="13567" width="10" style="1"/>
    <col min="13568" max="13568" width="6.109375" style="1" bestFit="1" customWidth="1"/>
    <col min="13569" max="13569" width="15.77734375" style="1" customWidth="1"/>
    <col min="13570" max="13570" width="27.77734375" style="1" bestFit="1" customWidth="1"/>
    <col min="13571" max="13571" width="6.109375" style="1" customWidth="1"/>
    <col min="13572" max="13573" width="7.88671875" style="1" customWidth="1"/>
    <col min="13574" max="13574" width="5.6640625" style="1" customWidth="1"/>
    <col min="13575" max="13575" width="11.6640625" style="1" customWidth="1"/>
    <col min="13576" max="13576" width="9.88671875" style="1" customWidth="1"/>
    <col min="13577" max="13578" width="10.44140625" style="1" customWidth="1"/>
    <col min="13579" max="13579" width="7.109375" style="1" customWidth="1"/>
    <col min="13580" max="13580" width="10.44140625" style="1" customWidth="1"/>
    <col min="13581" max="13581" width="10" style="1"/>
    <col min="13582" max="13582" width="32.109375" style="1" customWidth="1"/>
    <col min="13583" max="13583" width="13" style="1" customWidth="1"/>
    <col min="13584" max="13584" width="6.77734375" style="1" customWidth="1"/>
    <col min="13585" max="13823" width="10" style="1"/>
    <col min="13824" max="13824" width="6.109375" style="1" bestFit="1" customWidth="1"/>
    <col min="13825" max="13825" width="15.77734375" style="1" customWidth="1"/>
    <col min="13826" max="13826" width="27.77734375" style="1" bestFit="1" customWidth="1"/>
    <col min="13827" max="13827" width="6.109375" style="1" customWidth="1"/>
    <col min="13828" max="13829" width="7.88671875" style="1" customWidth="1"/>
    <col min="13830" max="13830" width="5.6640625" style="1" customWidth="1"/>
    <col min="13831" max="13831" width="11.6640625" style="1" customWidth="1"/>
    <col min="13832" max="13832" width="9.88671875" style="1" customWidth="1"/>
    <col min="13833" max="13834" width="10.44140625" style="1" customWidth="1"/>
    <col min="13835" max="13835" width="7.109375" style="1" customWidth="1"/>
    <col min="13836" max="13836" width="10.44140625" style="1" customWidth="1"/>
    <col min="13837" max="13837" width="10" style="1"/>
    <col min="13838" max="13838" width="32.109375" style="1" customWidth="1"/>
    <col min="13839" max="13839" width="13" style="1" customWidth="1"/>
    <col min="13840" max="13840" width="6.77734375" style="1" customWidth="1"/>
    <col min="13841" max="14079" width="10" style="1"/>
    <col min="14080" max="14080" width="6.109375" style="1" bestFit="1" customWidth="1"/>
    <col min="14081" max="14081" width="15.77734375" style="1" customWidth="1"/>
    <col min="14082" max="14082" width="27.77734375" style="1" bestFit="1" customWidth="1"/>
    <col min="14083" max="14083" width="6.109375" style="1" customWidth="1"/>
    <col min="14084" max="14085" width="7.88671875" style="1" customWidth="1"/>
    <col min="14086" max="14086" width="5.6640625" style="1" customWidth="1"/>
    <col min="14087" max="14087" width="11.6640625" style="1" customWidth="1"/>
    <col min="14088" max="14088" width="9.88671875" style="1" customWidth="1"/>
    <col min="14089" max="14090" width="10.44140625" style="1" customWidth="1"/>
    <col min="14091" max="14091" width="7.109375" style="1" customWidth="1"/>
    <col min="14092" max="14092" width="10.44140625" style="1" customWidth="1"/>
    <col min="14093" max="14093" width="10" style="1"/>
    <col min="14094" max="14094" width="32.109375" style="1" customWidth="1"/>
    <col min="14095" max="14095" width="13" style="1" customWidth="1"/>
    <col min="14096" max="14096" width="6.77734375" style="1" customWidth="1"/>
    <col min="14097" max="14335" width="10" style="1"/>
    <col min="14336" max="14336" width="6.109375" style="1" bestFit="1" customWidth="1"/>
    <col min="14337" max="14337" width="15.77734375" style="1" customWidth="1"/>
    <col min="14338" max="14338" width="27.77734375" style="1" bestFit="1" customWidth="1"/>
    <col min="14339" max="14339" width="6.109375" style="1" customWidth="1"/>
    <col min="14340" max="14341" width="7.88671875" style="1" customWidth="1"/>
    <col min="14342" max="14342" width="5.6640625" style="1" customWidth="1"/>
    <col min="14343" max="14343" width="11.6640625" style="1" customWidth="1"/>
    <col min="14344" max="14344" width="9.88671875" style="1" customWidth="1"/>
    <col min="14345" max="14346" width="10.44140625" style="1" customWidth="1"/>
    <col min="14347" max="14347" width="7.109375" style="1" customWidth="1"/>
    <col min="14348" max="14348" width="10.44140625" style="1" customWidth="1"/>
    <col min="14349" max="14349" width="10" style="1"/>
    <col min="14350" max="14350" width="32.109375" style="1" customWidth="1"/>
    <col min="14351" max="14351" width="13" style="1" customWidth="1"/>
    <col min="14352" max="14352" width="6.77734375" style="1" customWidth="1"/>
    <col min="14353" max="14591" width="10" style="1"/>
    <col min="14592" max="14592" width="6.109375" style="1" bestFit="1" customWidth="1"/>
    <col min="14593" max="14593" width="15.77734375" style="1" customWidth="1"/>
    <col min="14594" max="14594" width="27.77734375" style="1" bestFit="1" customWidth="1"/>
    <col min="14595" max="14595" width="6.109375" style="1" customWidth="1"/>
    <col min="14596" max="14597" width="7.88671875" style="1" customWidth="1"/>
    <col min="14598" max="14598" width="5.6640625" style="1" customWidth="1"/>
    <col min="14599" max="14599" width="11.6640625" style="1" customWidth="1"/>
    <col min="14600" max="14600" width="9.88671875" style="1" customWidth="1"/>
    <col min="14601" max="14602" width="10.44140625" style="1" customWidth="1"/>
    <col min="14603" max="14603" width="7.109375" style="1" customWidth="1"/>
    <col min="14604" max="14604" width="10.44140625" style="1" customWidth="1"/>
    <col min="14605" max="14605" width="10" style="1"/>
    <col min="14606" max="14606" width="32.109375" style="1" customWidth="1"/>
    <col min="14607" max="14607" width="13" style="1" customWidth="1"/>
    <col min="14608" max="14608" width="6.77734375" style="1" customWidth="1"/>
    <col min="14609" max="14847" width="10" style="1"/>
    <col min="14848" max="14848" width="6.109375" style="1" bestFit="1" customWidth="1"/>
    <col min="14849" max="14849" width="15.77734375" style="1" customWidth="1"/>
    <col min="14850" max="14850" width="27.77734375" style="1" bestFit="1" customWidth="1"/>
    <col min="14851" max="14851" width="6.109375" style="1" customWidth="1"/>
    <col min="14852" max="14853" width="7.88671875" style="1" customWidth="1"/>
    <col min="14854" max="14854" width="5.6640625" style="1" customWidth="1"/>
    <col min="14855" max="14855" width="11.6640625" style="1" customWidth="1"/>
    <col min="14856" max="14856" width="9.88671875" style="1" customWidth="1"/>
    <col min="14857" max="14858" width="10.44140625" style="1" customWidth="1"/>
    <col min="14859" max="14859" width="7.109375" style="1" customWidth="1"/>
    <col min="14860" max="14860" width="10.44140625" style="1" customWidth="1"/>
    <col min="14861" max="14861" width="10" style="1"/>
    <col min="14862" max="14862" width="32.109375" style="1" customWidth="1"/>
    <col min="14863" max="14863" width="13" style="1" customWidth="1"/>
    <col min="14864" max="14864" width="6.77734375" style="1" customWidth="1"/>
    <col min="14865" max="15103" width="10" style="1"/>
    <col min="15104" max="15104" width="6.109375" style="1" bestFit="1" customWidth="1"/>
    <col min="15105" max="15105" width="15.77734375" style="1" customWidth="1"/>
    <col min="15106" max="15106" width="27.77734375" style="1" bestFit="1" customWidth="1"/>
    <col min="15107" max="15107" width="6.109375" style="1" customWidth="1"/>
    <col min="15108" max="15109" width="7.88671875" style="1" customWidth="1"/>
    <col min="15110" max="15110" width="5.6640625" style="1" customWidth="1"/>
    <col min="15111" max="15111" width="11.6640625" style="1" customWidth="1"/>
    <col min="15112" max="15112" width="9.88671875" style="1" customWidth="1"/>
    <col min="15113" max="15114" width="10.44140625" style="1" customWidth="1"/>
    <col min="15115" max="15115" width="7.109375" style="1" customWidth="1"/>
    <col min="15116" max="15116" width="10.44140625" style="1" customWidth="1"/>
    <col min="15117" max="15117" width="10" style="1"/>
    <col min="15118" max="15118" width="32.109375" style="1" customWidth="1"/>
    <col min="15119" max="15119" width="13" style="1" customWidth="1"/>
    <col min="15120" max="15120" width="6.77734375" style="1" customWidth="1"/>
    <col min="15121" max="15359" width="10" style="1"/>
    <col min="15360" max="15360" width="6.109375" style="1" bestFit="1" customWidth="1"/>
    <col min="15361" max="15361" width="15.77734375" style="1" customWidth="1"/>
    <col min="15362" max="15362" width="27.77734375" style="1" bestFit="1" customWidth="1"/>
    <col min="15363" max="15363" width="6.109375" style="1" customWidth="1"/>
    <col min="15364" max="15365" width="7.88671875" style="1" customWidth="1"/>
    <col min="15366" max="15366" width="5.6640625" style="1" customWidth="1"/>
    <col min="15367" max="15367" width="11.6640625" style="1" customWidth="1"/>
    <col min="15368" max="15368" width="9.88671875" style="1" customWidth="1"/>
    <col min="15369" max="15370" width="10.44140625" style="1" customWidth="1"/>
    <col min="15371" max="15371" width="7.109375" style="1" customWidth="1"/>
    <col min="15372" max="15372" width="10.44140625" style="1" customWidth="1"/>
    <col min="15373" max="15373" width="10" style="1"/>
    <col min="15374" max="15374" width="32.109375" style="1" customWidth="1"/>
    <col min="15375" max="15375" width="13" style="1" customWidth="1"/>
    <col min="15376" max="15376" width="6.77734375" style="1" customWidth="1"/>
    <col min="15377" max="15615" width="10" style="1"/>
    <col min="15616" max="15616" width="6.109375" style="1" bestFit="1" customWidth="1"/>
    <col min="15617" max="15617" width="15.77734375" style="1" customWidth="1"/>
    <col min="15618" max="15618" width="27.77734375" style="1" bestFit="1" customWidth="1"/>
    <col min="15619" max="15619" width="6.109375" style="1" customWidth="1"/>
    <col min="15620" max="15621" width="7.88671875" style="1" customWidth="1"/>
    <col min="15622" max="15622" width="5.6640625" style="1" customWidth="1"/>
    <col min="15623" max="15623" width="11.6640625" style="1" customWidth="1"/>
    <col min="15624" max="15624" width="9.88671875" style="1" customWidth="1"/>
    <col min="15625" max="15626" width="10.44140625" style="1" customWidth="1"/>
    <col min="15627" max="15627" width="7.109375" style="1" customWidth="1"/>
    <col min="15628" max="15628" width="10.44140625" style="1" customWidth="1"/>
    <col min="15629" max="15629" width="10" style="1"/>
    <col min="15630" max="15630" width="32.109375" style="1" customWidth="1"/>
    <col min="15631" max="15631" width="13" style="1" customWidth="1"/>
    <col min="15632" max="15632" width="6.77734375" style="1" customWidth="1"/>
    <col min="15633" max="15871" width="10" style="1"/>
    <col min="15872" max="15872" width="6.109375" style="1" bestFit="1" customWidth="1"/>
    <col min="15873" max="15873" width="15.77734375" style="1" customWidth="1"/>
    <col min="15874" max="15874" width="27.77734375" style="1" bestFit="1" customWidth="1"/>
    <col min="15875" max="15875" width="6.109375" style="1" customWidth="1"/>
    <col min="15876" max="15877" width="7.88671875" style="1" customWidth="1"/>
    <col min="15878" max="15878" width="5.6640625" style="1" customWidth="1"/>
    <col min="15879" max="15879" width="11.6640625" style="1" customWidth="1"/>
    <col min="15880" max="15880" width="9.88671875" style="1" customWidth="1"/>
    <col min="15881" max="15882" width="10.44140625" style="1" customWidth="1"/>
    <col min="15883" max="15883" width="7.109375" style="1" customWidth="1"/>
    <col min="15884" max="15884" width="10.44140625" style="1" customWidth="1"/>
    <col min="15885" max="15885" width="10" style="1"/>
    <col min="15886" max="15886" width="32.109375" style="1" customWidth="1"/>
    <col min="15887" max="15887" width="13" style="1" customWidth="1"/>
    <col min="15888" max="15888" width="6.77734375" style="1" customWidth="1"/>
    <col min="15889" max="16127" width="10" style="1"/>
    <col min="16128" max="16128" width="6.109375" style="1" bestFit="1" customWidth="1"/>
    <col min="16129" max="16129" width="15.77734375" style="1" customWidth="1"/>
    <col min="16130" max="16130" width="27.77734375" style="1" bestFit="1" customWidth="1"/>
    <col min="16131" max="16131" width="6.109375" style="1" customWidth="1"/>
    <col min="16132" max="16133" width="7.88671875" style="1" customWidth="1"/>
    <col min="16134" max="16134" width="5.6640625" style="1" customWidth="1"/>
    <col min="16135" max="16135" width="11.6640625" style="1" customWidth="1"/>
    <col min="16136" max="16136" width="9.88671875" style="1" customWidth="1"/>
    <col min="16137" max="16138" width="10.44140625" style="1" customWidth="1"/>
    <col min="16139" max="16139" width="7.109375" style="1" customWidth="1"/>
    <col min="16140" max="16140" width="10.44140625" style="1" customWidth="1"/>
    <col min="16141" max="16141" width="10" style="1"/>
    <col min="16142" max="16142" width="32.109375" style="1" customWidth="1"/>
    <col min="16143" max="16143" width="13" style="1" customWidth="1"/>
    <col min="16144" max="16144" width="6.77734375" style="1" customWidth="1"/>
    <col min="16145" max="16384" width="10" style="1"/>
  </cols>
  <sheetData>
    <row r="1" spans="1:19" ht="27.75" customHeight="1">
      <c r="A1" s="197" t="s">
        <v>660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9" ht="27.75" customHeight="1">
      <c r="A2" s="1" t="s">
        <v>661</v>
      </c>
      <c r="M2" s="198" t="s">
        <v>1</v>
      </c>
      <c r="N2" s="198"/>
      <c r="O2" s="198"/>
      <c r="P2" s="198"/>
    </row>
    <row r="3" spans="1:19" s="119" customFormat="1" ht="19.5" customHeight="1">
      <c r="A3" s="215" t="s">
        <v>2</v>
      </c>
      <c r="B3" s="215" t="s">
        <v>3</v>
      </c>
      <c r="C3" s="215" t="s">
        <v>4</v>
      </c>
      <c r="D3" s="215" t="s">
        <v>5</v>
      </c>
      <c r="E3" s="217" t="s">
        <v>662</v>
      </c>
      <c r="F3" s="218"/>
      <c r="G3" s="215" t="s">
        <v>663</v>
      </c>
      <c r="H3" s="215" t="s">
        <v>664</v>
      </c>
      <c r="I3" s="215" t="s">
        <v>665</v>
      </c>
      <c r="J3" s="219" t="s">
        <v>9</v>
      </c>
      <c r="K3" s="220"/>
      <c r="L3" s="221" t="s">
        <v>666</v>
      </c>
      <c r="M3" s="217" t="s">
        <v>10</v>
      </c>
      <c r="N3" s="218"/>
      <c r="O3" s="215" t="s">
        <v>667</v>
      </c>
      <c r="P3" s="215" t="s">
        <v>668</v>
      </c>
      <c r="Q3" s="232" t="s">
        <v>23</v>
      </c>
    </row>
    <row r="4" spans="1:19" s="119" customFormat="1" ht="48.6" customHeight="1">
      <c r="A4" s="216"/>
      <c r="B4" s="216"/>
      <c r="C4" s="216"/>
      <c r="D4" s="216"/>
      <c r="E4" s="3" t="s">
        <v>669</v>
      </c>
      <c r="F4" s="3" t="s">
        <v>670</v>
      </c>
      <c r="G4" s="216"/>
      <c r="H4" s="216"/>
      <c r="I4" s="216"/>
      <c r="J4" s="3" t="s">
        <v>671</v>
      </c>
      <c r="K4" s="118" t="s">
        <v>672</v>
      </c>
      <c r="L4" s="221"/>
      <c r="M4" s="3" t="s">
        <v>673</v>
      </c>
      <c r="N4" s="3" t="s">
        <v>674</v>
      </c>
      <c r="O4" s="216"/>
      <c r="P4" s="216"/>
      <c r="Q4" s="232"/>
    </row>
    <row r="5" spans="1:19" ht="31.2" customHeight="1">
      <c r="A5" s="6">
        <v>1</v>
      </c>
      <c r="B5" s="183" t="s">
        <v>1027</v>
      </c>
      <c r="C5" s="183" t="s">
        <v>1028</v>
      </c>
      <c r="D5" s="122" t="s">
        <v>20</v>
      </c>
      <c r="E5" s="243">
        <v>1.6956</v>
      </c>
      <c r="F5" s="189">
        <f>E5+L5</f>
        <v>1.6956</v>
      </c>
      <c r="G5" s="163">
        <v>0.13</v>
      </c>
      <c r="H5" s="162"/>
      <c r="I5" s="162">
        <v>1.6956</v>
      </c>
      <c r="J5" s="2"/>
      <c r="K5" s="165"/>
      <c r="L5" s="157">
        <v>0</v>
      </c>
      <c r="M5" s="243">
        <v>1.6956</v>
      </c>
      <c r="N5" s="189">
        <f>M5</f>
        <v>1.6956</v>
      </c>
      <c r="O5" s="166" t="s">
        <v>204</v>
      </c>
      <c r="P5" s="194" t="s">
        <v>1139</v>
      </c>
      <c r="Q5" s="4"/>
      <c r="R5" s="191"/>
      <c r="S5" s="185"/>
    </row>
    <row r="6" spans="1:19" ht="31.2" customHeight="1">
      <c r="A6" s="6">
        <v>2</v>
      </c>
      <c r="B6" s="183" t="s">
        <v>1029</v>
      </c>
      <c r="C6" s="183" t="s">
        <v>1030</v>
      </c>
      <c r="D6" s="122" t="s">
        <v>20</v>
      </c>
      <c r="E6" s="243">
        <v>1.2276</v>
      </c>
      <c r="F6" s="189">
        <f t="shared" ref="F6:F61" si="0">E6+L6</f>
        <v>1.2276</v>
      </c>
      <c r="G6" s="163">
        <v>0.13</v>
      </c>
      <c r="H6" s="165"/>
      <c r="I6" s="162">
        <v>1.2276</v>
      </c>
      <c r="J6" s="2"/>
      <c r="K6" s="165"/>
      <c r="L6" s="157">
        <v>0</v>
      </c>
      <c r="M6" s="243">
        <v>1.2276</v>
      </c>
      <c r="N6" s="189">
        <f t="shared" ref="N6:N14" si="1">M6</f>
        <v>1.2276</v>
      </c>
      <c r="O6" s="166" t="s">
        <v>204</v>
      </c>
      <c r="P6" s="194" t="s">
        <v>1140</v>
      </c>
      <c r="Q6" s="4"/>
      <c r="R6" s="191"/>
      <c r="S6" s="185"/>
    </row>
    <row r="7" spans="1:19" ht="31.2" customHeight="1">
      <c r="A7" s="6">
        <v>3</v>
      </c>
      <c r="B7" s="183" t="s">
        <v>1031</v>
      </c>
      <c r="C7" s="183" t="s">
        <v>1032</v>
      </c>
      <c r="D7" s="122" t="s">
        <v>20</v>
      </c>
      <c r="E7" s="243">
        <v>0.16</v>
      </c>
      <c r="F7" s="189">
        <f t="shared" si="0"/>
        <v>0.16</v>
      </c>
      <c r="G7" s="163">
        <v>0.13</v>
      </c>
      <c r="H7" s="165"/>
      <c r="I7" s="162">
        <v>0.15208407079646022</v>
      </c>
      <c r="J7" s="2"/>
      <c r="K7" s="165"/>
      <c r="L7" s="157">
        <v>0</v>
      </c>
      <c r="M7" s="243">
        <v>0.15208407079646022</v>
      </c>
      <c r="N7" s="189">
        <f t="shared" si="1"/>
        <v>0.15208407079646022</v>
      </c>
      <c r="O7" s="166" t="s">
        <v>204</v>
      </c>
      <c r="P7" s="194"/>
      <c r="Q7" s="4"/>
      <c r="R7" s="191"/>
      <c r="S7" s="185"/>
    </row>
    <row r="8" spans="1:19" ht="31.2" customHeight="1">
      <c r="A8" s="6">
        <v>4</v>
      </c>
      <c r="B8" s="183" t="s">
        <v>1033</v>
      </c>
      <c r="C8" s="183" t="s">
        <v>1034</v>
      </c>
      <c r="D8" s="122" t="s">
        <v>20</v>
      </c>
      <c r="E8" s="243">
        <v>0.60399999999999998</v>
      </c>
      <c r="F8" s="189">
        <f t="shared" si="0"/>
        <v>0.60399999999999998</v>
      </c>
      <c r="G8" s="163">
        <v>0.13</v>
      </c>
      <c r="H8" s="165"/>
      <c r="I8" s="162">
        <v>0.57428761061946909</v>
      </c>
      <c r="J8" s="2"/>
      <c r="K8" s="165"/>
      <c r="L8" s="157">
        <v>0</v>
      </c>
      <c r="M8" s="243">
        <v>0.57428761061946909</v>
      </c>
      <c r="N8" s="189">
        <f t="shared" si="1"/>
        <v>0.57428761061946909</v>
      </c>
      <c r="O8" s="166" t="s">
        <v>204</v>
      </c>
      <c r="P8" s="194"/>
      <c r="Q8" s="4"/>
      <c r="R8" s="191"/>
      <c r="S8" s="185"/>
    </row>
    <row r="9" spans="1:19" ht="31.2" customHeight="1">
      <c r="A9" s="6">
        <v>5</v>
      </c>
      <c r="B9" s="183" t="s">
        <v>1035</v>
      </c>
      <c r="C9" s="184" t="s">
        <v>1036</v>
      </c>
      <c r="D9" s="122" t="s">
        <v>20</v>
      </c>
      <c r="E9" s="244">
        <v>0.43</v>
      </c>
      <c r="F9" s="189">
        <f t="shared" si="0"/>
        <v>0.43</v>
      </c>
      <c r="G9" s="163">
        <v>0.13</v>
      </c>
      <c r="H9" s="165"/>
      <c r="I9" s="162">
        <v>0.40858407079646025</v>
      </c>
      <c r="J9" s="2"/>
      <c r="K9" s="165"/>
      <c r="L9" s="157">
        <v>0</v>
      </c>
      <c r="M9" s="244">
        <v>0.40858407079646025</v>
      </c>
      <c r="N9" s="189">
        <f t="shared" si="1"/>
        <v>0.40858407079646025</v>
      </c>
      <c r="O9" s="166" t="s">
        <v>204</v>
      </c>
      <c r="P9" s="158"/>
      <c r="Q9" s="4"/>
      <c r="R9" s="191"/>
      <c r="S9" s="185"/>
    </row>
    <row r="10" spans="1:19" ht="31.2" customHeight="1">
      <c r="A10" s="6">
        <v>6</v>
      </c>
      <c r="B10" s="183" t="s">
        <v>1037</v>
      </c>
      <c r="C10" s="184" t="s">
        <v>1038</v>
      </c>
      <c r="D10" s="122" t="s">
        <v>20</v>
      </c>
      <c r="E10" s="244">
        <v>0.43</v>
      </c>
      <c r="F10" s="189">
        <f t="shared" si="0"/>
        <v>0.43</v>
      </c>
      <c r="G10" s="163">
        <v>0.13</v>
      </c>
      <c r="H10" s="165"/>
      <c r="I10" s="162">
        <v>0.4085840707964602</v>
      </c>
      <c r="J10" s="2"/>
      <c r="K10" s="165"/>
      <c r="L10" s="157">
        <v>0</v>
      </c>
      <c r="M10" s="244">
        <v>0.4085840707964602</v>
      </c>
      <c r="N10" s="189">
        <f t="shared" si="1"/>
        <v>0.4085840707964602</v>
      </c>
      <c r="O10" s="166" t="s">
        <v>204</v>
      </c>
      <c r="P10" s="158"/>
      <c r="Q10" s="4"/>
      <c r="R10" s="191"/>
      <c r="S10" s="185"/>
    </row>
    <row r="11" spans="1:19" ht="31.2" customHeight="1">
      <c r="A11" s="6">
        <v>7</v>
      </c>
      <c r="B11" s="183" t="s">
        <v>1039</v>
      </c>
      <c r="C11" s="184" t="s">
        <v>1040</v>
      </c>
      <c r="D11" s="122" t="s">
        <v>20</v>
      </c>
      <c r="E11" s="244">
        <v>1.42</v>
      </c>
      <c r="F11" s="189">
        <f t="shared" si="0"/>
        <v>1.42</v>
      </c>
      <c r="G11" s="163">
        <v>0.13</v>
      </c>
      <c r="H11" s="165"/>
      <c r="I11" s="162">
        <v>1.349</v>
      </c>
      <c r="J11" s="2"/>
      <c r="K11" s="165"/>
      <c r="L11" s="157">
        <v>0</v>
      </c>
      <c r="M11" s="244">
        <v>1.349</v>
      </c>
      <c r="N11" s="189">
        <f t="shared" si="1"/>
        <v>1.349</v>
      </c>
      <c r="O11" s="166" t="s">
        <v>204</v>
      </c>
      <c r="P11" s="158"/>
      <c r="Q11" s="4"/>
      <c r="R11" s="191"/>
      <c r="S11" s="185"/>
    </row>
    <row r="12" spans="1:19" ht="31.2" customHeight="1">
      <c r="A12" s="6">
        <v>8</v>
      </c>
      <c r="B12" s="183" t="s">
        <v>1041</v>
      </c>
      <c r="C12" s="184" t="s">
        <v>1042</v>
      </c>
      <c r="D12" s="122" t="s">
        <v>20</v>
      </c>
      <c r="E12" s="244">
        <v>0.74</v>
      </c>
      <c r="F12" s="189">
        <f t="shared" si="0"/>
        <v>0.74</v>
      </c>
      <c r="G12" s="163">
        <v>0.13</v>
      </c>
      <c r="H12" s="165"/>
      <c r="I12" s="162">
        <v>0.74</v>
      </c>
      <c r="J12" s="2"/>
      <c r="K12" s="165"/>
      <c r="L12" s="157">
        <v>0</v>
      </c>
      <c r="M12" s="244">
        <v>0.74</v>
      </c>
      <c r="N12" s="189">
        <f t="shared" si="1"/>
        <v>0.74</v>
      </c>
      <c r="O12" s="166" t="s">
        <v>204</v>
      </c>
      <c r="P12" s="158"/>
      <c r="Q12" s="4"/>
      <c r="R12" s="191"/>
      <c r="S12" s="185"/>
    </row>
    <row r="13" spans="1:19" ht="31.2" customHeight="1">
      <c r="A13" s="6">
        <v>9</v>
      </c>
      <c r="B13" s="183" t="s">
        <v>1043</v>
      </c>
      <c r="C13" s="184" t="s">
        <v>1044</v>
      </c>
      <c r="D13" s="122" t="s">
        <v>20</v>
      </c>
      <c r="E13" s="244">
        <v>0.34200000000000003</v>
      </c>
      <c r="F13" s="189">
        <f t="shared" si="0"/>
        <v>0.34200000000000003</v>
      </c>
      <c r="G13" s="163">
        <v>0.13</v>
      </c>
      <c r="H13" s="165"/>
      <c r="I13" s="162">
        <v>0.32535398230088503</v>
      </c>
      <c r="J13" s="2"/>
      <c r="K13" s="165"/>
      <c r="L13" s="157">
        <v>0</v>
      </c>
      <c r="M13" s="244">
        <v>0.32535398230088503</v>
      </c>
      <c r="N13" s="189">
        <f t="shared" si="1"/>
        <v>0.32535398230088503</v>
      </c>
      <c r="O13" s="166" t="s">
        <v>204</v>
      </c>
      <c r="P13" s="158"/>
      <c r="Q13" s="4"/>
      <c r="R13" s="191"/>
      <c r="S13" s="185"/>
    </row>
    <row r="14" spans="1:19" ht="31.2" customHeight="1">
      <c r="A14" s="6">
        <v>10</v>
      </c>
      <c r="B14" s="183" t="s">
        <v>1045</v>
      </c>
      <c r="C14" s="184" t="s">
        <v>1046</v>
      </c>
      <c r="D14" s="122" t="s">
        <v>20</v>
      </c>
      <c r="E14" s="244">
        <v>0.3135</v>
      </c>
      <c r="F14" s="189">
        <f t="shared" si="0"/>
        <v>0.3135</v>
      </c>
      <c r="G14" s="163">
        <v>0.13</v>
      </c>
      <c r="H14" s="165"/>
      <c r="I14" s="162">
        <v>0.3135</v>
      </c>
      <c r="J14" s="2"/>
      <c r="K14" s="165"/>
      <c r="L14" s="157">
        <v>0</v>
      </c>
      <c r="M14" s="244">
        <v>0.3135</v>
      </c>
      <c r="N14" s="189">
        <f t="shared" si="1"/>
        <v>0.3135</v>
      </c>
      <c r="O14" s="166" t="s">
        <v>204</v>
      </c>
      <c r="P14" s="158"/>
      <c r="Q14" s="4"/>
      <c r="R14" s="191"/>
      <c r="S14" s="185"/>
    </row>
    <row r="15" spans="1:19" ht="31.2" customHeight="1">
      <c r="A15" s="6">
        <v>11</v>
      </c>
      <c r="B15" s="183" t="s">
        <v>1047</v>
      </c>
      <c r="C15" s="184" t="s">
        <v>1048</v>
      </c>
      <c r="D15" s="122" t="s">
        <v>20</v>
      </c>
      <c r="E15" s="244">
        <v>2.1059999999999999</v>
      </c>
      <c r="F15" s="189">
        <f t="shared" si="0"/>
        <v>2.1459999999999999</v>
      </c>
      <c r="G15" s="163">
        <v>0.13</v>
      </c>
      <c r="H15" s="165"/>
      <c r="I15" s="162">
        <v>1.92439292035398</v>
      </c>
      <c r="J15" s="2"/>
      <c r="K15" s="165"/>
      <c r="L15" s="157">
        <v>0.04</v>
      </c>
      <c r="M15" s="244">
        <f>N15-L15</f>
        <v>1.92439292035398</v>
      </c>
      <c r="N15" s="244">
        <v>1.9643929203539801</v>
      </c>
      <c r="O15" s="166" t="s">
        <v>204</v>
      </c>
      <c r="P15" s="247" t="s">
        <v>1141</v>
      </c>
      <c r="Q15" s="4"/>
      <c r="R15" s="191"/>
      <c r="S15" s="185"/>
    </row>
    <row r="16" spans="1:19" ht="31.2" customHeight="1">
      <c r="A16" s="6">
        <v>12</v>
      </c>
      <c r="B16" s="183" t="s">
        <v>1049</v>
      </c>
      <c r="C16" s="184" t="s">
        <v>1050</v>
      </c>
      <c r="D16" s="122" t="s">
        <v>20</v>
      </c>
      <c r="E16" s="244">
        <v>0.61199999999999999</v>
      </c>
      <c r="F16" s="189">
        <f t="shared" si="0"/>
        <v>0.61199999999999999</v>
      </c>
      <c r="G16" s="163">
        <v>0.13</v>
      </c>
      <c r="H16" s="165"/>
      <c r="I16" s="162">
        <v>0.58109734513274347</v>
      </c>
      <c r="J16" s="2"/>
      <c r="K16" s="165"/>
      <c r="L16" s="157">
        <v>0</v>
      </c>
      <c r="M16" s="244">
        <v>0.58109734513274347</v>
      </c>
      <c r="N16" s="189">
        <f>M16</f>
        <v>0.58109734513274347</v>
      </c>
      <c r="O16" s="166" t="s">
        <v>204</v>
      </c>
      <c r="P16" s="248"/>
      <c r="Q16" s="4"/>
      <c r="R16" s="191"/>
      <c r="S16" s="185"/>
    </row>
    <row r="17" spans="1:19" ht="31.2" customHeight="1">
      <c r="A17" s="6">
        <v>13</v>
      </c>
      <c r="B17" s="183" t="s">
        <v>1051</v>
      </c>
      <c r="C17" s="184" t="s">
        <v>1052</v>
      </c>
      <c r="D17" s="122" t="s">
        <v>20</v>
      </c>
      <c r="E17" s="244">
        <v>0.63300000000000001</v>
      </c>
      <c r="F17" s="189">
        <f t="shared" si="0"/>
        <v>0.63300000000000001</v>
      </c>
      <c r="G17" s="163">
        <v>0.13</v>
      </c>
      <c r="H17" s="165"/>
      <c r="I17" s="162">
        <v>0.6015265486725665</v>
      </c>
      <c r="J17" s="2"/>
      <c r="K17" s="165"/>
      <c r="L17" s="157">
        <v>0</v>
      </c>
      <c r="M17" s="244">
        <v>0.6015265486725665</v>
      </c>
      <c r="N17" s="189">
        <f t="shared" ref="N17:N18" si="2">M17</f>
        <v>0.6015265486725665</v>
      </c>
      <c r="O17" s="166" t="s">
        <v>204</v>
      </c>
      <c r="P17" s="248"/>
      <c r="Q17" s="4"/>
      <c r="R17" s="191"/>
      <c r="S17" s="185"/>
    </row>
    <row r="18" spans="1:19" ht="31.2" customHeight="1">
      <c r="A18" s="6">
        <v>14</v>
      </c>
      <c r="B18" s="183" t="s">
        <v>1053</v>
      </c>
      <c r="C18" s="184" t="s">
        <v>1054</v>
      </c>
      <c r="D18" s="122" t="s">
        <v>20</v>
      </c>
      <c r="E18" s="244">
        <v>1.327</v>
      </c>
      <c r="F18" s="189">
        <f t="shared" si="0"/>
        <v>1.327</v>
      </c>
      <c r="G18" s="163">
        <v>0.13</v>
      </c>
      <c r="H18" s="165"/>
      <c r="I18" s="162">
        <v>1.260557522123894</v>
      </c>
      <c r="J18" s="2"/>
      <c r="K18" s="165"/>
      <c r="L18" s="157">
        <v>0</v>
      </c>
      <c r="M18" s="244">
        <v>1.260557522123894</v>
      </c>
      <c r="N18" s="189">
        <f t="shared" si="2"/>
        <v>1.260557522123894</v>
      </c>
      <c r="O18" s="166" t="s">
        <v>204</v>
      </c>
      <c r="P18" s="248"/>
      <c r="Q18" s="4"/>
      <c r="R18" s="191"/>
      <c r="S18" s="185"/>
    </row>
    <row r="19" spans="1:19" ht="31.2" customHeight="1">
      <c r="A19" s="6">
        <v>15</v>
      </c>
      <c r="B19" s="183" t="s">
        <v>1055</v>
      </c>
      <c r="C19" s="184" t="s">
        <v>1056</v>
      </c>
      <c r="D19" s="122" t="s">
        <v>20</v>
      </c>
      <c r="E19" s="244">
        <v>2.1219999999999999</v>
      </c>
      <c r="F19" s="189">
        <f t="shared" si="0"/>
        <v>2.1619999999999999</v>
      </c>
      <c r="G19" s="163">
        <v>0.13</v>
      </c>
      <c r="H19" s="165"/>
      <c r="I19" s="162">
        <v>1.9357424778761101</v>
      </c>
      <c r="J19" s="2"/>
      <c r="K19" s="165"/>
      <c r="L19" s="157">
        <v>0.04</v>
      </c>
      <c r="M19" s="244">
        <f>N19-L19</f>
        <v>1.9357424778761101</v>
      </c>
      <c r="N19" s="244">
        <v>1.9757424778761101</v>
      </c>
      <c r="O19" s="166" t="s">
        <v>204</v>
      </c>
      <c r="P19" s="247" t="s">
        <v>1142</v>
      </c>
      <c r="Q19" s="4"/>
      <c r="R19" s="191"/>
      <c r="S19" s="185"/>
    </row>
    <row r="20" spans="1:19" ht="31.2" customHeight="1">
      <c r="A20" s="6">
        <v>16</v>
      </c>
      <c r="B20" s="183" t="s">
        <v>1057</v>
      </c>
      <c r="C20" s="184" t="s">
        <v>1056</v>
      </c>
      <c r="D20" s="122" t="s">
        <v>20</v>
      </c>
      <c r="E20" s="244">
        <v>2.0510000000000002</v>
      </c>
      <c r="F20" s="189">
        <f t="shared" si="0"/>
        <v>2.0910000000000002</v>
      </c>
      <c r="G20" s="163">
        <v>0.13</v>
      </c>
      <c r="H20" s="165"/>
      <c r="I20" s="162">
        <v>1.8653752212389401</v>
      </c>
      <c r="J20" s="2"/>
      <c r="K20" s="165"/>
      <c r="L20" s="157">
        <v>0.04</v>
      </c>
      <c r="M20" s="244">
        <f>N20-L20</f>
        <v>1.8653752212389401</v>
      </c>
      <c r="N20" s="244">
        <v>1.9053752212389401</v>
      </c>
      <c r="O20" s="166" t="s">
        <v>204</v>
      </c>
      <c r="P20" s="247" t="s">
        <v>1142</v>
      </c>
      <c r="Q20" s="4"/>
      <c r="R20" s="191"/>
      <c r="S20" s="185"/>
    </row>
    <row r="21" spans="1:19" ht="31.2" customHeight="1">
      <c r="A21" s="6">
        <v>17</v>
      </c>
      <c r="B21" s="183" t="s">
        <v>1058</v>
      </c>
      <c r="C21" s="184" t="s">
        <v>1059</v>
      </c>
      <c r="D21" s="122" t="s">
        <v>20</v>
      </c>
      <c r="E21" s="244">
        <v>18.309999999999999</v>
      </c>
      <c r="F21" s="189">
        <f t="shared" si="0"/>
        <v>21.509999999999998</v>
      </c>
      <c r="G21" s="163">
        <v>0.13</v>
      </c>
      <c r="H21" s="165"/>
      <c r="I21" s="162">
        <v>18.309999999999999</v>
      </c>
      <c r="J21" s="2"/>
      <c r="K21" s="165"/>
      <c r="L21" s="157">
        <v>3.2</v>
      </c>
      <c r="M21" s="244">
        <v>18.309999999999999</v>
      </c>
      <c r="N21" s="244">
        <v>21.51</v>
      </c>
      <c r="O21" s="166" t="s">
        <v>204</v>
      </c>
      <c r="P21" s="247" t="s">
        <v>1143</v>
      </c>
      <c r="Q21" s="4"/>
      <c r="R21" s="191"/>
      <c r="S21" s="185"/>
    </row>
    <row r="22" spans="1:19" ht="31.2" customHeight="1">
      <c r="A22" s="6">
        <v>18</v>
      </c>
      <c r="B22" s="183" t="s">
        <v>1060</v>
      </c>
      <c r="C22" s="184" t="s">
        <v>1061</v>
      </c>
      <c r="D22" s="122" t="s">
        <v>20</v>
      </c>
      <c r="E22" s="244">
        <v>0.56499999999999995</v>
      </c>
      <c r="F22" s="189">
        <f t="shared" si="0"/>
        <v>0.56499999999999995</v>
      </c>
      <c r="G22" s="163">
        <v>0.13</v>
      </c>
      <c r="H22" s="165"/>
      <c r="I22" s="162">
        <v>0.53721238938053106</v>
      </c>
      <c r="J22" s="2"/>
      <c r="K22" s="165"/>
      <c r="L22" s="157">
        <v>0</v>
      </c>
      <c r="M22" s="244">
        <v>0.53721238938053106</v>
      </c>
      <c r="N22" s="189">
        <f t="shared" ref="N22:N28" si="3">M22</f>
        <v>0.53721238938053106</v>
      </c>
      <c r="O22" s="166" t="s">
        <v>204</v>
      </c>
      <c r="P22" s="248"/>
      <c r="Q22" s="4"/>
      <c r="R22" s="191"/>
      <c r="S22" s="185"/>
    </row>
    <row r="23" spans="1:19" ht="31.2" customHeight="1">
      <c r="A23" s="6">
        <v>19</v>
      </c>
      <c r="B23" s="183" t="s">
        <v>1062</v>
      </c>
      <c r="C23" s="184" t="s">
        <v>1063</v>
      </c>
      <c r="D23" s="122" t="s">
        <v>20</v>
      </c>
      <c r="E23" s="244">
        <v>0</v>
      </c>
      <c r="F23" s="189">
        <f t="shared" si="0"/>
        <v>0</v>
      </c>
      <c r="G23" s="163">
        <v>0.13</v>
      </c>
      <c r="H23" s="165"/>
      <c r="I23" s="162">
        <v>0.4842477876106196</v>
      </c>
      <c r="J23" s="2"/>
      <c r="K23" s="165"/>
      <c r="L23" s="157">
        <v>0</v>
      </c>
      <c r="M23" s="244">
        <v>0.4842477876106196</v>
      </c>
      <c r="N23" s="189">
        <f t="shared" si="3"/>
        <v>0.4842477876106196</v>
      </c>
      <c r="O23" s="166" t="s">
        <v>204</v>
      </c>
      <c r="P23" s="248"/>
      <c r="Q23" s="4"/>
      <c r="R23" s="191"/>
      <c r="S23" s="185"/>
    </row>
    <row r="24" spans="1:19" ht="31.2" customHeight="1">
      <c r="A24" s="6">
        <v>20</v>
      </c>
      <c r="B24" s="183" t="s">
        <v>1064</v>
      </c>
      <c r="C24" s="184" t="s">
        <v>1065</v>
      </c>
      <c r="D24" s="122" t="s">
        <v>20</v>
      </c>
      <c r="E24" s="244">
        <v>0.16800000000000001</v>
      </c>
      <c r="F24" s="189">
        <f t="shared" si="0"/>
        <v>0.16800000000000001</v>
      </c>
      <c r="G24" s="163">
        <v>0.13</v>
      </c>
      <c r="H24" s="165"/>
      <c r="I24" s="162">
        <v>0.15965044247787616</v>
      </c>
      <c r="J24" s="2"/>
      <c r="K24" s="165"/>
      <c r="L24" s="157">
        <v>0</v>
      </c>
      <c r="M24" s="244">
        <v>0.15965044247787616</v>
      </c>
      <c r="N24" s="189">
        <f t="shared" si="3"/>
        <v>0.15965044247787616</v>
      </c>
      <c r="O24" s="166" t="s">
        <v>204</v>
      </c>
      <c r="P24" s="248"/>
      <c r="Q24" s="4"/>
      <c r="R24" s="191"/>
      <c r="S24" s="185"/>
    </row>
    <row r="25" spans="1:19" ht="31.2" customHeight="1">
      <c r="A25" s="6">
        <v>21</v>
      </c>
      <c r="B25" s="183" t="s">
        <v>1066</v>
      </c>
      <c r="C25" s="184" t="s">
        <v>1067</v>
      </c>
      <c r="D25" s="122" t="s">
        <v>20</v>
      </c>
      <c r="E25" s="244">
        <v>0.67</v>
      </c>
      <c r="F25" s="189">
        <f t="shared" si="0"/>
        <v>0.67</v>
      </c>
      <c r="G25" s="163">
        <v>0.13</v>
      </c>
      <c r="H25" s="165"/>
      <c r="I25" s="162">
        <v>0.53</v>
      </c>
      <c r="J25" s="2"/>
      <c r="K25" s="165"/>
      <c r="L25" s="157">
        <v>0</v>
      </c>
      <c r="M25" s="244">
        <v>0.53</v>
      </c>
      <c r="N25" s="189">
        <f t="shared" si="3"/>
        <v>0.53</v>
      </c>
      <c r="O25" s="166" t="s">
        <v>204</v>
      </c>
      <c r="P25" s="248"/>
      <c r="Q25" s="4"/>
      <c r="R25" s="191"/>
      <c r="S25" s="185"/>
    </row>
    <row r="26" spans="1:19" ht="31.2" customHeight="1">
      <c r="A26" s="6">
        <v>22</v>
      </c>
      <c r="B26" s="183" t="s">
        <v>1068</v>
      </c>
      <c r="C26" s="183" t="s">
        <v>1069</v>
      </c>
      <c r="D26" s="122" t="s">
        <v>20</v>
      </c>
      <c r="E26" s="243">
        <v>0.09</v>
      </c>
      <c r="F26" s="189">
        <f t="shared" si="0"/>
        <v>0.09</v>
      </c>
      <c r="G26" s="163">
        <v>0.13</v>
      </c>
      <c r="H26" s="165"/>
      <c r="I26" s="162">
        <v>5.2964601769911517E-2</v>
      </c>
      <c r="J26" s="2"/>
      <c r="K26" s="165"/>
      <c r="L26" s="157">
        <v>0</v>
      </c>
      <c r="M26" s="243">
        <v>5.2964601769911517E-2</v>
      </c>
      <c r="N26" s="189">
        <f t="shared" si="3"/>
        <v>5.2964601769911517E-2</v>
      </c>
      <c r="O26" s="166" t="s">
        <v>204</v>
      </c>
      <c r="P26" s="194"/>
      <c r="Q26" s="4"/>
      <c r="R26" s="191"/>
      <c r="S26" s="185"/>
    </row>
    <row r="27" spans="1:19" ht="31.2" customHeight="1">
      <c r="A27" s="6">
        <v>23</v>
      </c>
      <c r="B27" s="183" t="s">
        <v>1070</v>
      </c>
      <c r="C27" s="183" t="s">
        <v>1071</v>
      </c>
      <c r="D27" s="122" t="s">
        <v>20</v>
      </c>
      <c r="E27" s="243">
        <v>9.7988</v>
      </c>
      <c r="F27" s="189">
        <f t="shared" si="0"/>
        <v>9.7988</v>
      </c>
      <c r="G27" s="163">
        <v>0.13</v>
      </c>
      <c r="H27" s="165"/>
      <c r="I27" s="162">
        <v>7.54</v>
      </c>
      <c r="J27" s="2"/>
      <c r="K27" s="165"/>
      <c r="L27" s="157">
        <v>0</v>
      </c>
      <c r="M27" s="243">
        <v>7.54</v>
      </c>
      <c r="N27" s="189">
        <f t="shared" si="3"/>
        <v>7.54</v>
      </c>
      <c r="O27" s="166" t="s">
        <v>204</v>
      </c>
      <c r="P27" s="247" t="s">
        <v>1144</v>
      </c>
      <c r="Q27" s="4"/>
      <c r="R27" s="191"/>
      <c r="S27" s="185"/>
    </row>
    <row r="28" spans="1:19" ht="31.2" customHeight="1">
      <c r="A28" s="6">
        <v>24</v>
      </c>
      <c r="B28" s="183" t="s">
        <v>1072</v>
      </c>
      <c r="C28" s="183" t="s">
        <v>1073</v>
      </c>
      <c r="D28" s="122" t="s">
        <v>20</v>
      </c>
      <c r="E28" s="243">
        <v>0.15</v>
      </c>
      <c r="F28" s="189">
        <f t="shared" si="0"/>
        <v>0.15</v>
      </c>
      <c r="G28" s="163">
        <v>0.13</v>
      </c>
      <c r="H28" s="165"/>
      <c r="I28" s="162">
        <v>0.15</v>
      </c>
      <c r="J28" s="2"/>
      <c r="K28" s="165"/>
      <c r="L28" s="157">
        <v>0</v>
      </c>
      <c r="M28" s="243">
        <v>0.15</v>
      </c>
      <c r="N28" s="189">
        <f t="shared" si="3"/>
        <v>0.15</v>
      </c>
      <c r="O28" s="166" t="s">
        <v>204</v>
      </c>
      <c r="P28" s="194"/>
      <c r="Q28" s="4"/>
      <c r="R28" s="191"/>
      <c r="S28" s="185"/>
    </row>
    <row r="29" spans="1:19" ht="31.2" customHeight="1">
      <c r="A29" s="6">
        <v>25</v>
      </c>
      <c r="B29" s="183" t="s">
        <v>421</v>
      </c>
      <c r="C29" s="184" t="s">
        <v>1074</v>
      </c>
      <c r="D29" s="122" t="s">
        <v>20</v>
      </c>
      <c r="E29" s="244">
        <v>2.33322300884956</v>
      </c>
      <c r="F29" s="189">
        <f t="shared" si="0"/>
        <v>2.3732230088495601</v>
      </c>
      <c r="G29" s="163">
        <v>0.13</v>
      </c>
      <c r="H29" s="165"/>
      <c r="I29" s="162">
        <v>2.33322300884956</v>
      </c>
      <c r="J29" s="2"/>
      <c r="K29" s="165"/>
      <c r="L29" s="157">
        <v>0.04</v>
      </c>
      <c r="M29" s="244">
        <f>N29-L29</f>
        <v>2.33322300884956</v>
      </c>
      <c r="N29" s="244">
        <v>2.3732230088495601</v>
      </c>
      <c r="O29" s="166" t="s">
        <v>204</v>
      </c>
      <c r="P29" s="247" t="s">
        <v>1142</v>
      </c>
      <c r="Q29" s="4"/>
      <c r="R29" s="191"/>
      <c r="S29" s="185"/>
    </row>
    <row r="30" spans="1:19" ht="31.2" customHeight="1">
      <c r="A30" s="6">
        <v>26</v>
      </c>
      <c r="B30" s="183" t="s">
        <v>1075</v>
      </c>
      <c r="C30" s="184" t="s">
        <v>1076</v>
      </c>
      <c r="D30" s="122" t="s">
        <v>20</v>
      </c>
      <c r="E30" s="244">
        <v>0.18159292035398233</v>
      </c>
      <c r="F30" s="189">
        <f t="shared" si="0"/>
        <v>0.18159292035398233</v>
      </c>
      <c r="G30" s="163">
        <v>0.13</v>
      </c>
      <c r="H30" s="165"/>
      <c r="I30" s="162">
        <v>0.18159292035398233</v>
      </c>
      <c r="J30" s="2"/>
      <c r="K30" s="165"/>
      <c r="L30" s="157">
        <v>0</v>
      </c>
      <c r="M30" s="244">
        <v>0.18159292035398233</v>
      </c>
      <c r="N30" s="189">
        <f t="shared" ref="N30:N34" si="4">M30</f>
        <v>0.18159292035398233</v>
      </c>
      <c r="O30" s="166" t="s">
        <v>204</v>
      </c>
      <c r="P30" s="248"/>
      <c r="Q30" s="4"/>
      <c r="R30" s="191"/>
      <c r="S30" s="185"/>
    </row>
    <row r="31" spans="1:19" ht="31.2" customHeight="1">
      <c r="A31" s="6">
        <v>27</v>
      </c>
      <c r="B31" s="183" t="s">
        <v>1077</v>
      </c>
      <c r="C31" s="184" t="s">
        <v>1078</v>
      </c>
      <c r="D31" s="122" t="s">
        <v>20</v>
      </c>
      <c r="E31" s="244">
        <v>0.26</v>
      </c>
      <c r="F31" s="189">
        <f t="shared" si="0"/>
        <v>0.26</v>
      </c>
      <c r="G31" s="163">
        <v>0.13</v>
      </c>
      <c r="H31" s="165"/>
      <c r="I31" s="162">
        <v>0.26</v>
      </c>
      <c r="J31" s="2"/>
      <c r="K31" s="165"/>
      <c r="L31" s="157">
        <v>0</v>
      </c>
      <c r="M31" s="244">
        <v>0.26</v>
      </c>
      <c r="N31" s="189">
        <f t="shared" si="4"/>
        <v>0.26</v>
      </c>
      <c r="O31" s="166" t="s">
        <v>204</v>
      </c>
      <c r="P31" s="248"/>
      <c r="Q31" s="4" t="s">
        <v>1149</v>
      </c>
      <c r="R31" s="191"/>
      <c r="S31" s="185"/>
    </row>
    <row r="32" spans="1:19" ht="31.2" customHeight="1">
      <c r="A32" s="6">
        <v>28</v>
      </c>
      <c r="B32" s="183" t="s">
        <v>1079</v>
      </c>
      <c r="C32" s="184" t="s">
        <v>1080</v>
      </c>
      <c r="D32" s="122" t="s">
        <v>20</v>
      </c>
      <c r="E32" s="244">
        <v>5.78</v>
      </c>
      <c r="F32" s="189">
        <f t="shared" si="0"/>
        <v>5.78</v>
      </c>
      <c r="G32" s="163">
        <v>0.13</v>
      </c>
      <c r="H32" s="165"/>
      <c r="I32" s="162">
        <v>5.78</v>
      </c>
      <c r="J32" s="2"/>
      <c r="K32" s="165"/>
      <c r="L32" s="157">
        <v>0</v>
      </c>
      <c r="M32" s="244">
        <v>5.78</v>
      </c>
      <c r="N32" s="189">
        <f t="shared" si="4"/>
        <v>5.78</v>
      </c>
      <c r="O32" s="166" t="s">
        <v>204</v>
      </c>
      <c r="P32" s="247" t="s">
        <v>1144</v>
      </c>
      <c r="Q32" s="4"/>
      <c r="R32" s="191"/>
      <c r="S32" s="185"/>
    </row>
    <row r="33" spans="1:19" ht="31.2" customHeight="1">
      <c r="A33" s="6">
        <v>29</v>
      </c>
      <c r="B33" s="183" t="s">
        <v>1081</v>
      </c>
      <c r="C33" s="184" t="s">
        <v>1082</v>
      </c>
      <c r="D33" s="122" t="s">
        <v>20</v>
      </c>
      <c r="E33" s="244">
        <v>0.45776548672566381</v>
      </c>
      <c r="F33" s="189">
        <f t="shared" si="0"/>
        <v>0.45776548672566381</v>
      </c>
      <c r="G33" s="163">
        <v>0.13</v>
      </c>
      <c r="H33" s="165"/>
      <c r="I33" s="162">
        <v>0.45776548672566381</v>
      </c>
      <c r="J33" s="2"/>
      <c r="K33" s="165"/>
      <c r="L33" s="157">
        <v>0</v>
      </c>
      <c r="M33" s="244">
        <v>0.45776548672566381</v>
      </c>
      <c r="N33" s="189">
        <f t="shared" si="4"/>
        <v>0.45776548672566381</v>
      </c>
      <c r="O33" s="166" t="s">
        <v>204</v>
      </c>
      <c r="P33" s="248"/>
      <c r="Q33" s="4"/>
      <c r="R33" s="191"/>
      <c r="S33" s="185"/>
    </row>
    <row r="34" spans="1:19" ht="31.2" customHeight="1">
      <c r="A34" s="6">
        <v>30</v>
      </c>
      <c r="B34" s="183" t="s">
        <v>1083</v>
      </c>
      <c r="C34" s="184" t="s">
        <v>1084</v>
      </c>
      <c r="D34" s="122" t="s">
        <v>20</v>
      </c>
      <c r="E34" s="244">
        <v>0.47668141592920366</v>
      </c>
      <c r="F34" s="189">
        <f t="shared" si="0"/>
        <v>0.47668141592920366</v>
      </c>
      <c r="G34" s="163">
        <v>0.13</v>
      </c>
      <c r="H34" s="165"/>
      <c r="I34" s="162">
        <v>0.47668141592920366</v>
      </c>
      <c r="J34" s="2"/>
      <c r="K34" s="165"/>
      <c r="L34" s="157">
        <v>0</v>
      </c>
      <c r="M34" s="244">
        <v>0.47668141592920366</v>
      </c>
      <c r="N34" s="189">
        <f t="shared" si="4"/>
        <v>0.47668141592920366</v>
      </c>
      <c r="O34" s="166" t="s">
        <v>204</v>
      </c>
      <c r="P34" s="248"/>
      <c r="Q34" s="4"/>
      <c r="R34" s="191"/>
      <c r="S34" s="185"/>
    </row>
    <row r="35" spans="1:19" ht="31.2" customHeight="1">
      <c r="A35" s="6">
        <v>31</v>
      </c>
      <c r="B35" s="183" t="s">
        <v>1085</v>
      </c>
      <c r="C35" s="184" t="s">
        <v>1086</v>
      </c>
      <c r="D35" s="122" t="s">
        <v>20</v>
      </c>
      <c r="E35" s="244">
        <v>3.38899646017699</v>
      </c>
      <c r="F35" s="189">
        <f t="shared" si="0"/>
        <v>3.4589964601769898</v>
      </c>
      <c r="G35" s="163">
        <v>0.13</v>
      </c>
      <c r="H35" s="165"/>
      <c r="I35" s="162">
        <v>3.38899646017699</v>
      </c>
      <c r="J35" s="2"/>
      <c r="K35" s="165"/>
      <c r="L35" s="157">
        <v>7.0000000000000007E-2</v>
      </c>
      <c r="M35" s="244">
        <f>N35-L35</f>
        <v>3.38899646017699</v>
      </c>
      <c r="N35" s="244">
        <v>3.4589964601769898</v>
      </c>
      <c r="O35" s="166" t="s">
        <v>204</v>
      </c>
      <c r="P35" s="247" t="s">
        <v>1145</v>
      </c>
      <c r="Q35" s="4"/>
      <c r="R35" s="191"/>
      <c r="S35" s="185"/>
    </row>
    <row r="36" spans="1:19" ht="31.2" customHeight="1">
      <c r="A36" s="6">
        <v>32</v>
      </c>
      <c r="B36" s="183" t="s">
        <v>1087</v>
      </c>
      <c r="C36" s="184" t="s">
        <v>1088</v>
      </c>
      <c r="D36" s="122" t="s">
        <v>20</v>
      </c>
      <c r="E36" s="244">
        <v>0.20429203539823013</v>
      </c>
      <c r="F36" s="189">
        <f t="shared" si="0"/>
        <v>0.20429203539823013</v>
      </c>
      <c r="G36" s="163">
        <v>0.13</v>
      </c>
      <c r="H36" s="165"/>
      <c r="I36" s="162">
        <v>0.20429203539823013</v>
      </c>
      <c r="J36" s="2"/>
      <c r="K36" s="165"/>
      <c r="L36" s="157">
        <v>0</v>
      </c>
      <c r="M36" s="244">
        <v>0.20429203539823013</v>
      </c>
      <c r="N36" s="189">
        <f t="shared" ref="N36:N42" si="5">M36</f>
        <v>0.20429203539823013</v>
      </c>
      <c r="O36" s="166" t="s">
        <v>204</v>
      </c>
      <c r="P36" s="248"/>
      <c r="Q36" s="4"/>
      <c r="R36" s="191"/>
      <c r="S36" s="185"/>
    </row>
    <row r="37" spans="1:19" ht="31.2" customHeight="1">
      <c r="A37" s="6">
        <v>33</v>
      </c>
      <c r="B37" s="183" t="s">
        <v>1089</v>
      </c>
      <c r="C37" s="184" t="s">
        <v>1090</v>
      </c>
      <c r="D37" s="122" t="s">
        <v>20</v>
      </c>
      <c r="E37" s="244">
        <v>0.69610619469026569</v>
      </c>
      <c r="F37" s="189">
        <f t="shared" si="0"/>
        <v>0.69610619469026569</v>
      </c>
      <c r="G37" s="163">
        <v>0.13</v>
      </c>
      <c r="H37" s="165"/>
      <c r="I37" s="162">
        <v>0.69610619469026569</v>
      </c>
      <c r="J37" s="2"/>
      <c r="K37" s="165"/>
      <c r="L37" s="157">
        <v>0</v>
      </c>
      <c r="M37" s="244">
        <v>0.69610619469026569</v>
      </c>
      <c r="N37" s="189">
        <f t="shared" si="5"/>
        <v>0.69610619469026569</v>
      </c>
      <c r="O37" s="166" t="s">
        <v>204</v>
      </c>
      <c r="P37" s="248"/>
      <c r="Q37" s="4"/>
      <c r="R37" s="191"/>
      <c r="S37" s="185"/>
    </row>
    <row r="38" spans="1:19" ht="31.2" customHeight="1">
      <c r="A38" s="6">
        <v>34</v>
      </c>
      <c r="B38" s="183" t="s">
        <v>1091</v>
      </c>
      <c r="C38" s="184" t="s">
        <v>1092</v>
      </c>
      <c r="D38" s="122" t="s">
        <v>20</v>
      </c>
      <c r="E38" s="244">
        <v>0.55991150442477888</v>
      </c>
      <c r="F38" s="189">
        <f t="shared" si="0"/>
        <v>0.55991150442477888</v>
      </c>
      <c r="G38" s="163">
        <v>0.13</v>
      </c>
      <c r="H38" s="165"/>
      <c r="I38" s="162">
        <v>0.55991150442477888</v>
      </c>
      <c r="J38" s="2"/>
      <c r="K38" s="165"/>
      <c r="L38" s="157">
        <v>0</v>
      </c>
      <c r="M38" s="244">
        <v>0.55991150442477888</v>
      </c>
      <c r="N38" s="189">
        <f t="shared" si="5"/>
        <v>0.55991150442477888</v>
      </c>
      <c r="O38" s="166" t="s">
        <v>204</v>
      </c>
      <c r="P38" s="248"/>
      <c r="Q38" s="4"/>
      <c r="R38" s="191"/>
      <c r="S38" s="185"/>
    </row>
    <row r="39" spans="1:19" ht="31.2" customHeight="1">
      <c r="A39" s="6">
        <v>35</v>
      </c>
      <c r="B39" s="183" t="s">
        <v>1093</v>
      </c>
      <c r="C39" s="184" t="s">
        <v>1094</v>
      </c>
      <c r="D39" s="122" t="s">
        <v>20</v>
      </c>
      <c r="E39" s="244">
        <v>0.11652212389380534</v>
      </c>
      <c r="F39" s="189">
        <f t="shared" si="0"/>
        <v>0.11652212389380534</v>
      </c>
      <c r="G39" s="163">
        <v>0.13</v>
      </c>
      <c r="H39" s="165"/>
      <c r="I39" s="162">
        <v>0.11652212389380534</v>
      </c>
      <c r="J39" s="2"/>
      <c r="K39" s="165"/>
      <c r="L39" s="157">
        <v>0</v>
      </c>
      <c r="M39" s="244">
        <v>0.11652212389380534</v>
      </c>
      <c r="N39" s="189">
        <f t="shared" si="5"/>
        <v>0.11652212389380534</v>
      </c>
      <c r="O39" s="166" t="s">
        <v>204</v>
      </c>
      <c r="P39" s="248"/>
      <c r="Q39" s="4"/>
      <c r="R39" s="191"/>
      <c r="S39" s="185"/>
    </row>
    <row r="40" spans="1:19" ht="31.2" customHeight="1">
      <c r="A40" s="6">
        <v>36</v>
      </c>
      <c r="B40" s="183" t="s">
        <v>1095</v>
      </c>
      <c r="C40" s="184" t="s">
        <v>1096</v>
      </c>
      <c r="D40" s="122" t="s">
        <v>20</v>
      </c>
      <c r="E40" s="244">
        <v>0.18310619469026551</v>
      </c>
      <c r="F40" s="189">
        <f t="shared" si="0"/>
        <v>0.18310619469026551</v>
      </c>
      <c r="G40" s="163">
        <v>0.13</v>
      </c>
      <c r="H40" s="165"/>
      <c r="I40" s="162">
        <v>0.18310619469026551</v>
      </c>
      <c r="J40" s="2"/>
      <c r="K40" s="165"/>
      <c r="L40" s="157">
        <v>0</v>
      </c>
      <c r="M40" s="244">
        <v>0.18310619469026551</v>
      </c>
      <c r="N40" s="189">
        <f t="shared" si="5"/>
        <v>0.18310619469026551</v>
      </c>
      <c r="O40" s="166" t="s">
        <v>204</v>
      </c>
      <c r="P40" s="248"/>
      <c r="Q40" s="4"/>
      <c r="R40" s="191"/>
      <c r="S40" s="185"/>
    </row>
    <row r="41" spans="1:19" ht="31.2" customHeight="1">
      <c r="A41" s="6">
        <v>37</v>
      </c>
      <c r="B41" s="183" t="s">
        <v>1097</v>
      </c>
      <c r="C41" s="184" t="s">
        <v>1098</v>
      </c>
      <c r="D41" s="122" t="s">
        <v>20</v>
      </c>
      <c r="E41" s="244">
        <v>0.72107522123893819</v>
      </c>
      <c r="F41" s="189">
        <f t="shared" si="0"/>
        <v>0.72107522123893819</v>
      </c>
      <c r="G41" s="163">
        <v>0.13</v>
      </c>
      <c r="H41" s="165"/>
      <c r="I41" s="162">
        <v>0.72107522123893819</v>
      </c>
      <c r="J41" s="2"/>
      <c r="K41" s="165"/>
      <c r="L41" s="157">
        <v>0</v>
      </c>
      <c r="M41" s="244">
        <v>0.72107522123893819</v>
      </c>
      <c r="N41" s="189">
        <f t="shared" si="5"/>
        <v>0.72107522123893819</v>
      </c>
      <c r="O41" s="166" t="s">
        <v>204</v>
      </c>
      <c r="P41" s="248"/>
      <c r="Q41" s="4"/>
      <c r="R41" s="191"/>
      <c r="S41" s="185"/>
    </row>
    <row r="42" spans="1:19" ht="31.2" customHeight="1">
      <c r="A42" s="6">
        <v>38</v>
      </c>
      <c r="B42" s="183" t="s">
        <v>1099</v>
      </c>
      <c r="C42" s="184" t="s">
        <v>1100</v>
      </c>
      <c r="D42" s="122" t="s">
        <v>20</v>
      </c>
      <c r="E42" s="244">
        <v>0.50694690265486742</v>
      </c>
      <c r="F42" s="189">
        <f t="shared" si="0"/>
        <v>0.50694690265486742</v>
      </c>
      <c r="G42" s="163">
        <v>0.13</v>
      </c>
      <c r="H42" s="165"/>
      <c r="I42" s="162">
        <v>0.50694690265486742</v>
      </c>
      <c r="J42" s="2"/>
      <c r="K42" s="165"/>
      <c r="L42" s="157">
        <v>0</v>
      </c>
      <c r="M42" s="244">
        <v>0.50694690265486742</v>
      </c>
      <c r="N42" s="189">
        <f t="shared" si="5"/>
        <v>0.50694690265486742</v>
      </c>
      <c r="O42" s="166" t="s">
        <v>204</v>
      </c>
      <c r="P42" s="248"/>
      <c r="Q42" s="4"/>
      <c r="R42" s="191"/>
      <c r="S42" s="185"/>
    </row>
    <row r="43" spans="1:19" ht="31.2" customHeight="1">
      <c r="A43" s="6">
        <v>39</v>
      </c>
      <c r="B43" s="183" t="s">
        <v>1101</v>
      </c>
      <c r="C43" s="184" t="s">
        <v>1102</v>
      </c>
      <c r="D43" s="122" t="s">
        <v>20</v>
      </c>
      <c r="E43" s="244">
        <v>18.510000000000002</v>
      </c>
      <c r="F43" s="189">
        <f t="shared" si="0"/>
        <v>20.010000000000002</v>
      </c>
      <c r="G43" s="163">
        <v>0.13</v>
      </c>
      <c r="H43" s="165"/>
      <c r="I43" s="162">
        <v>18.510000000000002</v>
      </c>
      <c r="J43" s="2"/>
      <c r="K43" s="165"/>
      <c r="L43" s="157">
        <v>1.5</v>
      </c>
      <c r="M43" s="244">
        <f>N43-L43</f>
        <v>18.510000000000002</v>
      </c>
      <c r="N43" s="244">
        <v>20.010000000000002</v>
      </c>
      <c r="O43" s="166" t="s">
        <v>204</v>
      </c>
      <c r="P43" s="247" t="s">
        <v>1146</v>
      </c>
      <c r="Q43" s="4"/>
      <c r="R43" s="191"/>
      <c r="S43" s="185"/>
    </row>
    <row r="44" spans="1:19" ht="31.2" customHeight="1">
      <c r="A44" s="6">
        <v>40</v>
      </c>
      <c r="B44" s="183" t="s">
        <v>1103</v>
      </c>
      <c r="C44" s="184" t="s">
        <v>1104</v>
      </c>
      <c r="D44" s="122" t="s">
        <v>20</v>
      </c>
      <c r="E44" s="244">
        <v>0.34805309734513284</v>
      </c>
      <c r="F44" s="189">
        <f t="shared" si="0"/>
        <v>0.34805309734513284</v>
      </c>
      <c r="G44" s="163">
        <v>0.13</v>
      </c>
      <c r="H44" s="165"/>
      <c r="I44" s="162">
        <v>0.34805309734513284</v>
      </c>
      <c r="J44" s="2"/>
      <c r="K44" s="165"/>
      <c r="L44" s="157">
        <v>0</v>
      </c>
      <c r="M44" s="244">
        <v>0.34805309734513284</v>
      </c>
      <c r="N44" s="189">
        <f t="shared" ref="N44:N61" si="6">M44</f>
        <v>0.34805309734513284</v>
      </c>
      <c r="O44" s="166" t="s">
        <v>204</v>
      </c>
      <c r="P44" s="248"/>
      <c r="Q44" s="4"/>
      <c r="R44" s="191"/>
      <c r="S44" s="185"/>
    </row>
    <row r="45" spans="1:19" ht="31.2" customHeight="1">
      <c r="A45" s="6">
        <v>41</v>
      </c>
      <c r="B45" s="183" t="s">
        <v>1105</v>
      </c>
      <c r="C45" s="184" t="s">
        <v>1106</v>
      </c>
      <c r="D45" s="122" t="s">
        <v>20</v>
      </c>
      <c r="E45" s="244">
        <v>0.43960619469026557</v>
      </c>
      <c r="F45" s="189">
        <f t="shared" si="0"/>
        <v>0.43960619469026557</v>
      </c>
      <c r="G45" s="163">
        <v>0.13</v>
      </c>
      <c r="H45" s="165"/>
      <c r="I45" s="162">
        <v>0.43960619469026557</v>
      </c>
      <c r="J45" s="2"/>
      <c r="K45" s="165"/>
      <c r="L45" s="157">
        <v>0</v>
      </c>
      <c r="M45" s="244">
        <v>0.43960619469026557</v>
      </c>
      <c r="N45" s="189">
        <f t="shared" si="6"/>
        <v>0.43960619469026557</v>
      </c>
      <c r="O45" s="166" t="s">
        <v>204</v>
      </c>
      <c r="P45" s="248"/>
      <c r="Q45" s="4"/>
      <c r="R45" s="191"/>
      <c r="S45" s="185"/>
    </row>
    <row r="46" spans="1:19" ht="31.2" customHeight="1">
      <c r="A46" s="6">
        <v>42</v>
      </c>
      <c r="B46" s="183" t="s">
        <v>1107</v>
      </c>
      <c r="C46" s="183" t="s">
        <v>1108</v>
      </c>
      <c r="D46" s="122" t="s">
        <v>20</v>
      </c>
      <c r="E46" s="243">
        <v>1.8159292035398233</v>
      </c>
      <c r="F46" s="189">
        <f t="shared" si="0"/>
        <v>1.8159292035398233</v>
      </c>
      <c r="G46" s="163">
        <v>0.13</v>
      </c>
      <c r="H46" s="165"/>
      <c r="I46" s="162">
        <v>1.8159292035398233</v>
      </c>
      <c r="J46" s="2"/>
      <c r="K46" s="165"/>
      <c r="L46" s="157">
        <v>0</v>
      </c>
      <c r="M46" s="243">
        <v>1.8159292035398233</v>
      </c>
      <c r="N46" s="189">
        <f t="shared" si="6"/>
        <v>1.8159292035398233</v>
      </c>
      <c r="O46" s="166" t="s">
        <v>204</v>
      </c>
      <c r="P46" s="194"/>
      <c r="Q46" s="4"/>
      <c r="R46" s="191"/>
      <c r="S46" s="185"/>
    </row>
    <row r="47" spans="1:19" ht="31.2" customHeight="1">
      <c r="A47" s="6">
        <v>43</v>
      </c>
      <c r="B47" s="183" t="s">
        <v>1109</v>
      </c>
      <c r="C47" s="183" t="s">
        <v>1110</v>
      </c>
      <c r="D47" s="122" t="s">
        <v>20</v>
      </c>
      <c r="E47" s="243">
        <v>0.81242999999999999</v>
      </c>
      <c r="F47" s="189">
        <f t="shared" si="0"/>
        <v>0.81242999999999999</v>
      </c>
      <c r="G47" s="163">
        <v>0.13</v>
      </c>
      <c r="H47" s="165"/>
      <c r="I47" s="162">
        <v>0.81242999999999999</v>
      </c>
      <c r="J47" s="2"/>
      <c r="K47" s="165"/>
      <c r="L47" s="157">
        <v>0</v>
      </c>
      <c r="M47" s="243">
        <v>0.81242999999999999</v>
      </c>
      <c r="N47" s="189">
        <f t="shared" si="6"/>
        <v>0.81242999999999999</v>
      </c>
      <c r="O47" s="166" t="s">
        <v>204</v>
      </c>
      <c r="P47" s="194"/>
      <c r="Q47" s="4"/>
      <c r="R47" s="191"/>
      <c r="S47" s="185"/>
    </row>
    <row r="48" spans="1:19" ht="31.2" customHeight="1">
      <c r="A48" s="6">
        <v>44</v>
      </c>
      <c r="B48" s="183" t="s">
        <v>1111</v>
      </c>
      <c r="C48" s="183" t="s">
        <v>1112</v>
      </c>
      <c r="D48" s="122" t="s">
        <v>20</v>
      </c>
      <c r="E48" s="243">
        <v>0.47895132743362839</v>
      </c>
      <c r="F48" s="189">
        <f t="shared" si="0"/>
        <v>0.47895132743362839</v>
      </c>
      <c r="G48" s="163">
        <v>0.13</v>
      </c>
      <c r="H48" s="165"/>
      <c r="I48" s="162">
        <v>0.47895132743362839</v>
      </c>
      <c r="J48" s="2"/>
      <c r="K48" s="165"/>
      <c r="L48" s="157">
        <v>0</v>
      </c>
      <c r="M48" s="243">
        <v>0.47895132743362839</v>
      </c>
      <c r="N48" s="189">
        <f t="shared" si="6"/>
        <v>0.47895132743362839</v>
      </c>
      <c r="O48" s="166" t="s">
        <v>204</v>
      </c>
      <c r="P48" s="194"/>
      <c r="Q48" s="4"/>
      <c r="R48" s="191"/>
      <c r="S48" s="185"/>
    </row>
    <row r="49" spans="1:19" ht="31.2" customHeight="1">
      <c r="A49" s="6">
        <v>45</v>
      </c>
      <c r="B49" s="183" t="s">
        <v>1113</v>
      </c>
      <c r="C49" s="184" t="s">
        <v>1114</v>
      </c>
      <c r="D49" s="122" t="s">
        <v>20</v>
      </c>
      <c r="E49" s="244">
        <v>0.38739823008849567</v>
      </c>
      <c r="F49" s="189">
        <f t="shared" si="0"/>
        <v>0.38739823008849567</v>
      </c>
      <c r="G49" s="163">
        <v>0.13</v>
      </c>
      <c r="H49" s="165"/>
      <c r="I49" s="162">
        <v>0.38739823008849567</v>
      </c>
      <c r="J49" s="2"/>
      <c r="K49" s="165"/>
      <c r="L49" s="157">
        <v>0</v>
      </c>
      <c r="M49" s="244">
        <v>0.38739823008849567</v>
      </c>
      <c r="N49" s="189">
        <f t="shared" si="6"/>
        <v>0.38739823008849567</v>
      </c>
      <c r="O49" s="166" t="s">
        <v>204</v>
      </c>
      <c r="P49" s="248"/>
      <c r="Q49" s="4"/>
      <c r="R49" s="191"/>
      <c r="S49" s="185"/>
    </row>
    <row r="50" spans="1:19" ht="31.2" customHeight="1">
      <c r="A50" s="6">
        <v>46</v>
      </c>
      <c r="B50" s="183" t="s">
        <v>1115</v>
      </c>
      <c r="C50" s="184" t="s">
        <v>1116</v>
      </c>
      <c r="D50" s="122" t="s">
        <v>20</v>
      </c>
      <c r="E50" s="244">
        <v>1.96</v>
      </c>
      <c r="F50" s="189">
        <f t="shared" si="0"/>
        <v>1.96</v>
      </c>
      <c r="G50" s="163">
        <v>0.13</v>
      </c>
      <c r="H50" s="165"/>
      <c r="I50" s="162">
        <v>1.96</v>
      </c>
      <c r="J50" s="2"/>
      <c r="K50" s="165"/>
      <c r="L50" s="157">
        <v>0</v>
      </c>
      <c r="M50" s="244">
        <v>1.96</v>
      </c>
      <c r="N50" s="189">
        <f t="shared" si="6"/>
        <v>1.96</v>
      </c>
      <c r="O50" s="166" t="s">
        <v>204</v>
      </c>
      <c r="P50" s="248"/>
      <c r="Q50" s="245" t="s">
        <v>1148</v>
      </c>
      <c r="R50" s="191"/>
      <c r="S50" s="185"/>
    </row>
    <row r="51" spans="1:19" ht="31.2" customHeight="1">
      <c r="A51" s="6">
        <v>47</v>
      </c>
      <c r="B51" s="183" t="s">
        <v>1117</v>
      </c>
      <c r="C51" s="184" t="s">
        <v>1118</v>
      </c>
      <c r="D51" s="122" t="s">
        <v>20</v>
      </c>
      <c r="E51" s="244">
        <v>2.7683040000000005</v>
      </c>
      <c r="F51" s="189">
        <f t="shared" si="0"/>
        <v>2.7683040000000005</v>
      </c>
      <c r="G51" s="163">
        <v>0.13</v>
      </c>
      <c r="H51" s="165"/>
      <c r="I51" s="162">
        <v>2.7683040000000005</v>
      </c>
      <c r="J51" s="2"/>
      <c r="K51" s="165"/>
      <c r="L51" s="157">
        <v>0</v>
      </c>
      <c r="M51" s="244">
        <v>2.7683040000000005</v>
      </c>
      <c r="N51" s="189">
        <f t="shared" si="6"/>
        <v>2.7683040000000005</v>
      </c>
      <c r="O51" s="166" t="s">
        <v>204</v>
      </c>
      <c r="P51" s="248"/>
      <c r="Q51" s="4"/>
      <c r="R51" s="191"/>
      <c r="S51" s="185"/>
    </row>
    <row r="52" spans="1:19" ht="31.2" customHeight="1">
      <c r="A52" s="6">
        <v>48</v>
      </c>
      <c r="B52" s="183" t="s">
        <v>1119</v>
      </c>
      <c r="C52" s="184" t="s">
        <v>1120</v>
      </c>
      <c r="D52" s="122" t="s">
        <v>20</v>
      </c>
      <c r="E52" s="244">
        <v>0.48576106194690272</v>
      </c>
      <c r="F52" s="189">
        <f t="shared" si="0"/>
        <v>0.48576106194690272</v>
      </c>
      <c r="G52" s="163">
        <v>0.13</v>
      </c>
      <c r="H52" s="165"/>
      <c r="I52" s="162">
        <v>0.48576106194690272</v>
      </c>
      <c r="J52" s="2"/>
      <c r="K52" s="165"/>
      <c r="L52" s="157">
        <v>0</v>
      </c>
      <c r="M52" s="244">
        <v>0.48576106194690272</v>
      </c>
      <c r="N52" s="189">
        <f t="shared" si="6"/>
        <v>0.48576106194690272</v>
      </c>
      <c r="O52" s="166" t="s">
        <v>204</v>
      </c>
      <c r="P52" s="248"/>
      <c r="Q52" s="4"/>
      <c r="R52" s="191"/>
      <c r="S52" s="185"/>
    </row>
    <row r="53" spans="1:19" ht="31.2" customHeight="1">
      <c r="A53" s="6">
        <v>49</v>
      </c>
      <c r="B53" s="183" t="s">
        <v>1121</v>
      </c>
      <c r="C53" s="184" t="s">
        <v>1122</v>
      </c>
      <c r="D53" s="122" t="s">
        <v>20</v>
      </c>
      <c r="E53" s="244">
        <v>1.8253760000000001</v>
      </c>
      <c r="F53" s="189">
        <f t="shared" si="0"/>
        <v>1.8253760000000001</v>
      </c>
      <c r="G53" s="163">
        <v>0.13</v>
      </c>
      <c r="H53" s="165"/>
      <c r="I53" s="162">
        <v>1.8253760000000001</v>
      </c>
      <c r="J53" s="2"/>
      <c r="K53" s="165"/>
      <c r="L53" s="157">
        <v>0</v>
      </c>
      <c r="M53" s="244">
        <v>1.8253760000000001</v>
      </c>
      <c r="N53" s="189">
        <f t="shared" si="6"/>
        <v>1.8253760000000001</v>
      </c>
      <c r="O53" s="166" t="s">
        <v>204</v>
      </c>
      <c r="P53" s="248"/>
      <c r="Q53" s="4"/>
      <c r="R53" s="191"/>
      <c r="S53" s="185"/>
    </row>
    <row r="54" spans="1:19" ht="31.2" customHeight="1">
      <c r="A54" s="6">
        <v>50</v>
      </c>
      <c r="B54" s="183" t="s">
        <v>1123</v>
      </c>
      <c r="C54" s="184" t="s">
        <v>1124</v>
      </c>
      <c r="D54" s="122" t="s">
        <v>20</v>
      </c>
      <c r="E54" s="244">
        <v>1.2245625</v>
      </c>
      <c r="F54" s="189">
        <f t="shared" si="0"/>
        <v>1.2245625</v>
      </c>
      <c r="G54" s="163">
        <v>0.13</v>
      </c>
      <c r="H54" s="165"/>
      <c r="I54" s="162">
        <v>1.0851</v>
      </c>
      <c r="J54" s="2"/>
      <c r="K54" s="165"/>
      <c r="L54" s="157">
        <v>0</v>
      </c>
      <c r="M54" s="244">
        <v>1.2245625</v>
      </c>
      <c r="N54" s="189">
        <f t="shared" si="6"/>
        <v>1.2245625</v>
      </c>
      <c r="O54" s="166" t="s">
        <v>204</v>
      </c>
      <c r="P54" s="248"/>
      <c r="Q54" s="246" t="s">
        <v>1147</v>
      </c>
      <c r="R54" s="191"/>
      <c r="S54" s="185"/>
    </row>
    <row r="55" spans="1:19" ht="31.2" customHeight="1">
      <c r="A55" s="6">
        <v>51</v>
      </c>
      <c r="B55" s="183" t="s">
        <v>1125</v>
      </c>
      <c r="C55" s="184" t="s">
        <v>1126</v>
      </c>
      <c r="D55" s="122" t="s">
        <v>20</v>
      </c>
      <c r="E55" s="244">
        <v>1.2245625</v>
      </c>
      <c r="F55" s="189">
        <f t="shared" si="0"/>
        <v>1.2245625</v>
      </c>
      <c r="G55" s="163">
        <v>0.13</v>
      </c>
      <c r="H55" s="165"/>
      <c r="I55" s="162">
        <v>1.0851</v>
      </c>
      <c r="J55" s="2"/>
      <c r="K55" s="165"/>
      <c r="L55" s="157">
        <v>0</v>
      </c>
      <c r="M55" s="244">
        <v>1.2245625</v>
      </c>
      <c r="N55" s="189">
        <f t="shared" si="6"/>
        <v>1.2245625</v>
      </c>
      <c r="O55" s="166" t="s">
        <v>204</v>
      </c>
      <c r="P55" s="248"/>
      <c r="Q55" s="246" t="s">
        <v>1147</v>
      </c>
      <c r="R55" s="191"/>
      <c r="S55" s="185"/>
    </row>
    <row r="56" spans="1:19" ht="31.2" customHeight="1">
      <c r="A56" s="6">
        <v>52</v>
      </c>
      <c r="B56" s="183" t="s">
        <v>1127</v>
      </c>
      <c r="C56" s="184" t="s">
        <v>1128</v>
      </c>
      <c r="D56" s="122" t="s">
        <v>20</v>
      </c>
      <c r="E56" s="244">
        <v>6.4784999999999995E-2</v>
      </c>
      <c r="F56" s="189">
        <f t="shared" si="0"/>
        <v>6.4784999999999995E-2</v>
      </c>
      <c r="G56" s="163">
        <v>0.13</v>
      </c>
      <c r="H56" s="165"/>
      <c r="I56" s="162">
        <v>6.4784999999999995E-2</v>
      </c>
      <c r="J56" s="2"/>
      <c r="K56" s="165"/>
      <c r="L56" s="157">
        <v>0</v>
      </c>
      <c r="M56" s="244">
        <v>6.4784999999999995E-2</v>
      </c>
      <c r="N56" s="189">
        <f t="shared" si="6"/>
        <v>6.4784999999999995E-2</v>
      </c>
      <c r="O56" s="166" t="s">
        <v>204</v>
      </c>
      <c r="P56" s="248"/>
      <c r="Q56" s="4"/>
      <c r="R56" s="191"/>
      <c r="S56" s="185"/>
    </row>
    <row r="57" spans="1:19" ht="31.2" customHeight="1">
      <c r="A57" s="6">
        <v>53</v>
      </c>
      <c r="B57" s="183" t="s">
        <v>1129</v>
      </c>
      <c r="C57" s="184" t="s">
        <v>1130</v>
      </c>
      <c r="D57" s="122" t="s">
        <v>20</v>
      </c>
      <c r="E57" s="244">
        <v>0.10932468750000002</v>
      </c>
      <c r="F57" s="189">
        <f t="shared" si="0"/>
        <v>0.10932468750000002</v>
      </c>
      <c r="G57" s="163">
        <v>0.13</v>
      </c>
      <c r="H57" s="165"/>
      <c r="I57" s="162">
        <v>0.10932468750000002</v>
      </c>
      <c r="J57" s="2"/>
      <c r="K57" s="165"/>
      <c r="L57" s="157">
        <v>0</v>
      </c>
      <c r="M57" s="244">
        <v>0.10932468750000002</v>
      </c>
      <c r="N57" s="189">
        <f t="shared" si="6"/>
        <v>0.10932468750000002</v>
      </c>
      <c r="O57" s="166" t="s">
        <v>204</v>
      </c>
      <c r="P57" s="248"/>
      <c r="Q57" s="4"/>
      <c r="R57" s="191"/>
      <c r="S57" s="185"/>
    </row>
    <row r="58" spans="1:19" ht="31.2" customHeight="1">
      <c r="A58" s="6">
        <v>54</v>
      </c>
      <c r="B58" s="183" t="s">
        <v>1131</v>
      </c>
      <c r="C58" s="184" t="s">
        <v>1132</v>
      </c>
      <c r="D58" s="122" t="s">
        <v>20</v>
      </c>
      <c r="E58" s="244">
        <v>0.16196250000000001</v>
      </c>
      <c r="F58" s="189">
        <f t="shared" si="0"/>
        <v>0.16196250000000001</v>
      </c>
      <c r="G58" s="163">
        <v>0.13</v>
      </c>
      <c r="H58" s="165"/>
      <c r="I58" s="162">
        <v>0.16196250000000001</v>
      </c>
      <c r="J58" s="2"/>
      <c r="K58" s="165"/>
      <c r="L58" s="157">
        <v>0</v>
      </c>
      <c r="M58" s="244">
        <v>0.16196250000000001</v>
      </c>
      <c r="N58" s="189">
        <f t="shared" si="6"/>
        <v>0.16196250000000001</v>
      </c>
      <c r="O58" s="166" t="s">
        <v>204</v>
      </c>
      <c r="P58" s="248"/>
      <c r="Q58" s="4"/>
      <c r="R58" s="191"/>
      <c r="S58" s="185"/>
    </row>
    <row r="59" spans="1:19" ht="31.2" customHeight="1">
      <c r="A59" s="6">
        <v>55</v>
      </c>
      <c r="B59" s="183" t="s">
        <v>1133</v>
      </c>
      <c r="C59" s="184" t="s">
        <v>1134</v>
      </c>
      <c r="D59" s="122" t="s">
        <v>20</v>
      </c>
      <c r="E59" s="244">
        <v>0.10940999999999999</v>
      </c>
      <c r="F59" s="189">
        <f t="shared" si="0"/>
        <v>0.10940999999999999</v>
      </c>
      <c r="G59" s="163">
        <v>0.13</v>
      </c>
      <c r="H59" s="165"/>
      <c r="I59" s="162">
        <v>0.10940999999999999</v>
      </c>
      <c r="J59" s="2"/>
      <c r="K59" s="165"/>
      <c r="L59" s="157">
        <v>0</v>
      </c>
      <c r="M59" s="244">
        <v>0.10940999999999999</v>
      </c>
      <c r="N59" s="189">
        <f t="shared" si="6"/>
        <v>0.10940999999999999</v>
      </c>
      <c r="O59" s="166" t="s">
        <v>204</v>
      </c>
      <c r="P59" s="248"/>
      <c r="Q59" s="4"/>
      <c r="R59" s="191"/>
      <c r="S59" s="185"/>
    </row>
    <row r="60" spans="1:19" ht="31.2" customHeight="1">
      <c r="A60" s="6">
        <v>56</v>
      </c>
      <c r="B60" s="183" t="s">
        <v>1135</v>
      </c>
      <c r="C60" s="184" t="s">
        <v>1136</v>
      </c>
      <c r="D60" s="122" t="s">
        <v>20</v>
      </c>
      <c r="E60" s="244">
        <v>0.24</v>
      </c>
      <c r="F60" s="189">
        <f t="shared" si="0"/>
        <v>0.24</v>
      </c>
      <c r="G60" s="163">
        <v>0.13</v>
      </c>
      <c r="H60" s="165"/>
      <c r="I60" s="162">
        <v>0.24</v>
      </c>
      <c r="J60" s="2"/>
      <c r="K60" s="165"/>
      <c r="L60" s="157">
        <v>0</v>
      </c>
      <c r="M60" s="244">
        <v>0.24</v>
      </c>
      <c r="N60" s="189">
        <f t="shared" si="6"/>
        <v>0.24</v>
      </c>
      <c r="O60" s="166" t="s">
        <v>204</v>
      </c>
      <c r="P60" s="248"/>
      <c r="Q60" s="4"/>
      <c r="R60" s="191"/>
      <c r="S60" s="185"/>
    </row>
    <row r="61" spans="1:19" ht="31.2" customHeight="1">
      <c r="A61" s="6">
        <v>57</v>
      </c>
      <c r="B61" s="183" t="s">
        <v>1137</v>
      </c>
      <c r="C61" s="184" t="s">
        <v>1138</v>
      </c>
      <c r="D61" s="122" t="s">
        <v>20</v>
      </c>
      <c r="E61" s="244">
        <v>0.24</v>
      </c>
      <c r="F61" s="189">
        <f t="shared" si="0"/>
        <v>0.24</v>
      </c>
      <c r="G61" s="163">
        <v>0.13</v>
      </c>
      <c r="H61" s="165"/>
      <c r="I61" s="162">
        <v>0.24</v>
      </c>
      <c r="J61" s="2"/>
      <c r="K61" s="165"/>
      <c r="L61" s="157">
        <v>0</v>
      </c>
      <c r="M61" s="244">
        <v>0.24</v>
      </c>
      <c r="N61" s="189">
        <f t="shared" si="6"/>
        <v>0.24</v>
      </c>
      <c r="O61" s="166" t="s">
        <v>204</v>
      </c>
      <c r="P61" s="248"/>
      <c r="Q61" s="4"/>
      <c r="R61" s="191"/>
      <c r="S61" s="185"/>
    </row>
    <row r="62" spans="1:19" ht="68.400000000000006" customHeight="1">
      <c r="A62" s="199" t="s">
        <v>1150</v>
      </c>
      <c r="B62" s="214"/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</row>
    <row r="63" spans="1:19" ht="52.8" customHeight="1">
      <c r="A63" s="214"/>
      <c r="B63" s="214"/>
      <c r="C63" s="214"/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</row>
    <row r="64" spans="1:19" ht="93" customHeight="1">
      <c r="A64" s="199" t="s">
        <v>13</v>
      </c>
      <c r="B64" s="199"/>
      <c r="C64" s="199"/>
      <c r="D64" s="199" t="s">
        <v>14</v>
      </c>
      <c r="E64" s="199"/>
      <c r="F64" s="199"/>
      <c r="G64" s="199"/>
      <c r="H64" s="199"/>
      <c r="I64" s="199" t="s">
        <v>15</v>
      </c>
      <c r="J64" s="199"/>
      <c r="K64" s="199"/>
      <c r="L64" s="199" t="s">
        <v>16</v>
      </c>
      <c r="M64" s="199"/>
      <c r="N64" s="199"/>
      <c r="O64" s="199" t="s">
        <v>17</v>
      </c>
      <c r="P64" s="199"/>
    </row>
  </sheetData>
  <autoFilter ref="A4:S64" xr:uid="{DF5625EE-BEB3-49FE-BE6B-53CF98146AA5}"/>
  <mergeCells count="22">
    <mergeCell ref="A62:P63"/>
    <mergeCell ref="A64:C64"/>
    <mergeCell ref="D64:H64"/>
    <mergeCell ref="I64:K64"/>
    <mergeCell ref="L64:N64"/>
    <mergeCell ref="O64:P64"/>
    <mergeCell ref="J3:K3"/>
    <mergeCell ref="L3:L4"/>
    <mergeCell ref="M3:N3"/>
    <mergeCell ref="O3:O4"/>
    <mergeCell ref="P3:P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N983094:WVN983101 WVN5:WVN61 WLR5:WLR61 WBV5:WBV61 VRZ5:VRZ61 VID5:VID61 UYH5:UYH61 UOL5:UOL61 UEP5:UEP61 TUT5:TUT61 TKX5:TKX61 TBB5:TBB61 SRF5:SRF61 SHJ5:SHJ61 RXN5:RXN61 RNR5:RNR61 RDV5:RDV61 QTZ5:QTZ61 QKD5:QKD61 QAH5:QAH61 PQL5:PQL61 PGP5:PGP61 OWT5:OWT61 OMX5:OMX61 ODB5:ODB61 NTF5:NTF61 NJJ5:NJJ61 MZN5:MZN61 MPR5:MPR61 MFV5:MFV61 LVZ5:LVZ61 LMD5:LMD61 LCH5:LCH61 KSL5:KSL61 KIP5:KIP61 JYT5:JYT61 JOX5:JOX61 JFB5:JFB61 IVF5:IVF61 ILJ5:ILJ61 IBN5:IBN61 HRR5:HRR61 HHV5:HHV61 GXZ5:GXZ61 GOD5:GOD61 GEH5:GEH61 FUL5:FUL61 FKP5:FKP61 FAT5:FAT61 EQX5:EQX61 EHB5:EHB61 DXF5:DXF61 DNJ5:DNJ61 DDN5:DDN61 CTR5:CTR61 CJV5:CJV61 BZZ5:BZZ61 BQD5:BQD61 BGH5:BGH61 AWL5:AWL61 AMP5:AMP61 ACT5:ACT61 SX5:SX61 JB5:JB61 WBV983094:WBV983101 VRZ983094:VRZ983101 VID983094:VID983101 UYH983094:UYH983101 UOL983094:UOL983101 UEP983094:UEP983101 TUT983094:TUT983101 TKX983094:TKX983101 TBB983094:TBB983101 SRF983094:SRF983101 SHJ983094:SHJ983101 RXN983094:RXN983101 RNR983094:RNR983101 RDV983094:RDV983101 QTZ983094:QTZ983101 QKD983094:QKD983101 QAH983094:QAH983101 PQL983094:PQL983101 PGP983094:PGP983101 OWT983094:OWT983101 OMX983094:OMX983101 ODB983094:ODB983101 NTF983094:NTF983101 NJJ983094:NJJ983101 MZN983094:MZN983101 MPR983094:MPR983101 MFV983094:MFV983101 LVZ983094:LVZ983101 LMD983094:LMD983101 LCH983094:LCH983101 KSL983094:KSL983101 KIP983094:KIP983101 JYT983094:JYT983101 JOX983094:JOX983101 JFB983094:JFB983101 IVF983094:IVF983101 ILJ983094:ILJ983101 IBN983094:IBN983101 HRR983094:HRR983101 HHV983094:HHV983101 GXZ983094:GXZ983101 GOD983094:GOD983101 GEH983094:GEH983101 FUL983094:FUL983101 FKP983094:FKP983101 FAT983094:FAT983101 EQX983094:EQX983101 EHB983094:EHB983101 DXF983094:DXF983101 DNJ983094:DNJ983101 DDN983094:DDN983101 CTR983094:CTR983101 CJV983094:CJV983101 BZZ983094:BZZ983101 BQD983094:BQD983101 BGH983094:BGH983101 AWL983094:AWL983101 AMP983094:AMP983101 ACT983094:ACT983101 SX983094:SX983101 JB983094:JB983101 G983094:G983101 WVN917558:WVN917565 WLR917558:WLR917565 WBV917558:WBV917565 VRZ917558:VRZ917565 VID917558:VID917565 UYH917558:UYH917565 UOL917558:UOL917565 UEP917558:UEP917565 TUT917558:TUT917565 TKX917558:TKX917565 TBB917558:TBB917565 SRF917558:SRF917565 SHJ917558:SHJ917565 RXN917558:RXN917565 RNR917558:RNR917565 RDV917558:RDV917565 QTZ917558:QTZ917565 QKD917558:QKD917565 QAH917558:QAH917565 PQL917558:PQL917565 PGP917558:PGP917565 OWT917558:OWT917565 OMX917558:OMX917565 ODB917558:ODB917565 NTF917558:NTF917565 NJJ917558:NJJ917565 MZN917558:MZN917565 MPR917558:MPR917565 MFV917558:MFV917565 LVZ917558:LVZ917565 LMD917558:LMD917565 LCH917558:LCH917565 KSL917558:KSL917565 KIP917558:KIP917565 JYT917558:JYT917565 JOX917558:JOX917565 JFB917558:JFB917565 IVF917558:IVF917565 ILJ917558:ILJ917565 IBN917558:IBN917565 HRR917558:HRR917565 HHV917558:HHV917565 GXZ917558:GXZ917565 GOD917558:GOD917565 GEH917558:GEH917565 FUL917558:FUL917565 FKP917558:FKP917565 FAT917558:FAT917565 EQX917558:EQX917565 EHB917558:EHB917565 DXF917558:DXF917565 DNJ917558:DNJ917565 DDN917558:DDN917565 CTR917558:CTR917565 CJV917558:CJV917565 BZZ917558:BZZ917565 BQD917558:BQD917565 BGH917558:BGH917565 AWL917558:AWL917565 AMP917558:AMP917565 ACT917558:ACT917565 SX917558:SX917565 JB917558:JB917565 G917558:G917565 WVN852022:WVN852029 WLR852022:WLR852029 WBV852022:WBV852029 VRZ852022:VRZ852029 VID852022:VID852029 UYH852022:UYH852029 UOL852022:UOL852029 UEP852022:UEP852029 TUT852022:TUT852029 TKX852022:TKX852029 TBB852022:TBB852029 SRF852022:SRF852029 SHJ852022:SHJ852029 RXN852022:RXN852029 RNR852022:RNR852029 RDV852022:RDV852029 QTZ852022:QTZ852029 QKD852022:QKD852029 QAH852022:QAH852029 PQL852022:PQL852029 PGP852022:PGP852029 OWT852022:OWT852029 OMX852022:OMX852029 ODB852022:ODB852029 NTF852022:NTF852029 NJJ852022:NJJ852029 MZN852022:MZN852029 MPR852022:MPR852029 MFV852022:MFV852029 LVZ852022:LVZ852029 LMD852022:LMD852029 LCH852022:LCH852029 KSL852022:KSL852029 KIP852022:KIP852029 JYT852022:JYT852029 JOX852022:JOX852029 JFB852022:JFB852029 IVF852022:IVF852029 ILJ852022:ILJ852029 IBN852022:IBN852029 HRR852022:HRR852029 HHV852022:HHV852029 GXZ852022:GXZ852029 GOD852022:GOD852029 GEH852022:GEH852029 FUL852022:FUL852029 FKP852022:FKP852029 FAT852022:FAT852029 EQX852022:EQX852029 EHB852022:EHB852029 DXF852022:DXF852029 DNJ852022:DNJ852029 DDN852022:DDN852029 CTR852022:CTR852029 CJV852022:CJV852029 BZZ852022:BZZ852029 BQD852022:BQD852029 BGH852022:BGH852029 AWL852022:AWL852029 AMP852022:AMP852029 ACT852022:ACT852029 SX852022:SX852029 JB852022:JB852029 G852022:G852029 WVN786486:WVN786493 WLR786486:WLR786493 WBV786486:WBV786493 VRZ786486:VRZ786493 VID786486:VID786493 UYH786486:UYH786493 UOL786486:UOL786493 UEP786486:UEP786493 TUT786486:TUT786493 TKX786486:TKX786493 TBB786486:TBB786493 SRF786486:SRF786493 SHJ786486:SHJ786493 RXN786486:RXN786493 RNR786486:RNR786493 RDV786486:RDV786493 QTZ786486:QTZ786493 QKD786486:QKD786493 QAH786486:QAH786493 PQL786486:PQL786493 PGP786486:PGP786493 OWT786486:OWT786493 OMX786486:OMX786493 ODB786486:ODB786493 NTF786486:NTF786493 NJJ786486:NJJ786493 MZN786486:MZN786493 MPR786486:MPR786493 MFV786486:MFV786493 LVZ786486:LVZ786493 LMD786486:LMD786493 LCH786486:LCH786493 KSL786486:KSL786493 KIP786486:KIP786493 JYT786486:JYT786493 JOX786486:JOX786493 JFB786486:JFB786493 IVF786486:IVF786493 ILJ786486:ILJ786493 IBN786486:IBN786493 HRR786486:HRR786493 HHV786486:HHV786493 GXZ786486:GXZ786493 GOD786486:GOD786493 GEH786486:GEH786493 FUL786486:FUL786493 FKP786486:FKP786493 FAT786486:FAT786493 EQX786486:EQX786493 EHB786486:EHB786493 DXF786486:DXF786493 DNJ786486:DNJ786493 DDN786486:DDN786493 CTR786486:CTR786493 CJV786486:CJV786493 BZZ786486:BZZ786493 BQD786486:BQD786493 BGH786486:BGH786493 AWL786486:AWL786493 AMP786486:AMP786493 ACT786486:ACT786493 SX786486:SX786493 JB786486:JB786493 G786486:G786493 WVN720950:WVN720957 WLR720950:WLR720957 WBV720950:WBV720957 VRZ720950:VRZ720957 VID720950:VID720957 UYH720950:UYH720957 UOL720950:UOL720957 UEP720950:UEP720957 TUT720950:TUT720957 TKX720950:TKX720957 TBB720950:TBB720957 SRF720950:SRF720957 SHJ720950:SHJ720957 RXN720950:RXN720957 RNR720950:RNR720957 RDV720950:RDV720957 QTZ720950:QTZ720957 QKD720950:QKD720957 QAH720950:QAH720957 PQL720950:PQL720957 PGP720950:PGP720957 OWT720950:OWT720957 OMX720950:OMX720957 ODB720950:ODB720957 NTF720950:NTF720957 NJJ720950:NJJ720957 MZN720950:MZN720957 MPR720950:MPR720957 MFV720950:MFV720957 LVZ720950:LVZ720957 LMD720950:LMD720957 LCH720950:LCH720957 KSL720950:KSL720957 KIP720950:KIP720957 JYT720950:JYT720957 JOX720950:JOX720957 JFB720950:JFB720957 IVF720950:IVF720957 ILJ720950:ILJ720957 IBN720950:IBN720957 HRR720950:HRR720957 HHV720950:HHV720957 GXZ720950:GXZ720957 GOD720950:GOD720957 GEH720950:GEH720957 FUL720950:FUL720957 FKP720950:FKP720957 FAT720950:FAT720957 EQX720950:EQX720957 EHB720950:EHB720957 DXF720950:DXF720957 DNJ720950:DNJ720957 DDN720950:DDN720957 CTR720950:CTR720957 CJV720950:CJV720957 BZZ720950:BZZ720957 BQD720950:BQD720957 BGH720950:BGH720957 AWL720950:AWL720957 AMP720950:AMP720957 ACT720950:ACT720957 SX720950:SX720957 JB720950:JB720957 G720950:G720957 WVN655414:WVN655421 WLR655414:WLR655421 WBV655414:WBV655421 VRZ655414:VRZ655421 VID655414:VID655421 UYH655414:UYH655421 UOL655414:UOL655421 UEP655414:UEP655421 TUT655414:TUT655421 TKX655414:TKX655421 TBB655414:TBB655421 SRF655414:SRF655421 SHJ655414:SHJ655421 RXN655414:RXN655421 RNR655414:RNR655421 RDV655414:RDV655421 QTZ655414:QTZ655421 QKD655414:QKD655421 QAH655414:QAH655421 PQL655414:PQL655421 PGP655414:PGP655421 OWT655414:OWT655421 OMX655414:OMX655421 ODB655414:ODB655421 NTF655414:NTF655421 NJJ655414:NJJ655421 MZN655414:MZN655421 MPR655414:MPR655421 MFV655414:MFV655421 LVZ655414:LVZ655421 LMD655414:LMD655421 LCH655414:LCH655421 KSL655414:KSL655421 KIP655414:KIP655421 JYT655414:JYT655421 JOX655414:JOX655421 JFB655414:JFB655421 IVF655414:IVF655421 ILJ655414:ILJ655421 IBN655414:IBN655421 HRR655414:HRR655421 HHV655414:HHV655421 GXZ655414:GXZ655421 GOD655414:GOD655421 GEH655414:GEH655421 FUL655414:FUL655421 FKP655414:FKP655421 FAT655414:FAT655421 EQX655414:EQX655421 EHB655414:EHB655421 DXF655414:DXF655421 DNJ655414:DNJ655421 DDN655414:DDN655421 CTR655414:CTR655421 CJV655414:CJV655421 BZZ655414:BZZ655421 BQD655414:BQD655421 BGH655414:BGH655421 AWL655414:AWL655421 AMP655414:AMP655421 ACT655414:ACT655421 SX655414:SX655421 JB655414:JB655421 G655414:G655421 WVN589878:WVN589885 WLR589878:WLR589885 WBV589878:WBV589885 VRZ589878:VRZ589885 VID589878:VID589885 UYH589878:UYH589885 UOL589878:UOL589885 UEP589878:UEP589885 TUT589878:TUT589885 TKX589878:TKX589885 TBB589878:TBB589885 SRF589878:SRF589885 SHJ589878:SHJ589885 RXN589878:RXN589885 RNR589878:RNR589885 RDV589878:RDV589885 QTZ589878:QTZ589885 QKD589878:QKD589885 QAH589878:QAH589885 PQL589878:PQL589885 PGP589878:PGP589885 OWT589878:OWT589885 OMX589878:OMX589885 ODB589878:ODB589885 NTF589878:NTF589885 NJJ589878:NJJ589885 MZN589878:MZN589885 MPR589878:MPR589885 MFV589878:MFV589885 LVZ589878:LVZ589885 LMD589878:LMD589885 LCH589878:LCH589885 KSL589878:KSL589885 KIP589878:KIP589885 JYT589878:JYT589885 JOX589878:JOX589885 JFB589878:JFB589885 IVF589878:IVF589885 ILJ589878:ILJ589885 IBN589878:IBN589885 HRR589878:HRR589885 HHV589878:HHV589885 GXZ589878:GXZ589885 GOD589878:GOD589885 GEH589878:GEH589885 FUL589878:FUL589885 FKP589878:FKP589885 FAT589878:FAT589885 EQX589878:EQX589885 EHB589878:EHB589885 DXF589878:DXF589885 DNJ589878:DNJ589885 DDN589878:DDN589885 CTR589878:CTR589885 CJV589878:CJV589885 BZZ589878:BZZ589885 BQD589878:BQD589885 BGH589878:BGH589885 AWL589878:AWL589885 AMP589878:AMP589885 ACT589878:ACT589885 SX589878:SX589885 JB589878:JB589885 G589878:G589885 WVN524342:WVN524349 WLR524342:WLR524349 WBV524342:WBV524349 VRZ524342:VRZ524349 VID524342:VID524349 UYH524342:UYH524349 UOL524342:UOL524349 UEP524342:UEP524349 TUT524342:TUT524349 TKX524342:TKX524349 TBB524342:TBB524349 SRF524342:SRF524349 SHJ524342:SHJ524349 RXN524342:RXN524349 RNR524342:RNR524349 RDV524342:RDV524349 QTZ524342:QTZ524349 QKD524342:QKD524349 QAH524342:QAH524349 PQL524342:PQL524349 PGP524342:PGP524349 OWT524342:OWT524349 OMX524342:OMX524349 ODB524342:ODB524349 NTF524342:NTF524349 NJJ524342:NJJ524349 MZN524342:MZN524349 MPR524342:MPR524349 MFV524342:MFV524349 LVZ524342:LVZ524349 LMD524342:LMD524349 LCH524342:LCH524349 KSL524342:KSL524349 KIP524342:KIP524349 JYT524342:JYT524349 JOX524342:JOX524349 JFB524342:JFB524349 IVF524342:IVF524349 ILJ524342:ILJ524349 IBN524342:IBN524349 HRR524342:HRR524349 HHV524342:HHV524349 GXZ524342:GXZ524349 GOD524342:GOD524349 GEH524342:GEH524349 FUL524342:FUL524349 FKP524342:FKP524349 FAT524342:FAT524349 EQX524342:EQX524349 EHB524342:EHB524349 DXF524342:DXF524349 DNJ524342:DNJ524349 DDN524342:DDN524349 CTR524342:CTR524349 CJV524342:CJV524349 BZZ524342:BZZ524349 BQD524342:BQD524349 BGH524342:BGH524349 AWL524342:AWL524349 AMP524342:AMP524349 ACT524342:ACT524349 SX524342:SX524349 JB524342:JB524349 G524342:G524349 WVN458806:WVN458813 WLR458806:WLR458813 WBV458806:WBV458813 VRZ458806:VRZ458813 VID458806:VID458813 UYH458806:UYH458813 UOL458806:UOL458813 UEP458806:UEP458813 TUT458806:TUT458813 TKX458806:TKX458813 TBB458806:TBB458813 SRF458806:SRF458813 SHJ458806:SHJ458813 RXN458806:RXN458813 RNR458806:RNR458813 RDV458806:RDV458813 QTZ458806:QTZ458813 QKD458806:QKD458813 QAH458806:QAH458813 PQL458806:PQL458813 PGP458806:PGP458813 OWT458806:OWT458813 OMX458806:OMX458813 ODB458806:ODB458813 NTF458806:NTF458813 NJJ458806:NJJ458813 MZN458806:MZN458813 MPR458806:MPR458813 MFV458806:MFV458813 LVZ458806:LVZ458813 LMD458806:LMD458813 LCH458806:LCH458813 KSL458806:KSL458813 KIP458806:KIP458813 JYT458806:JYT458813 JOX458806:JOX458813 JFB458806:JFB458813 IVF458806:IVF458813 ILJ458806:ILJ458813 IBN458806:IBN458813 HRR458806:HRR458813 HHV458806:HHV458813 GXZ458806:GXZ458813 GOD458806:GOD458813 GEH458806:GEH458813 FUL458806:FUL458813 FKP458806:FKP458813 FAT458806:FAT458813 EQX458806:EQX458813 EHB458806:EHB458813 DXF458806:DXF458813 DNJ458806:DNJ458813 DDN458806:DDN458813 CTR458806:CTR458813 CJV458806:CJV458813 BZZ458806:BZZ458813 BQD458806:BQD458813 BGH458806:BGH458813 AWL458806:AWL458813 AMP458806:AMP458813 ACT458806:ACT458813 SX458806:SX458813 JB458806:JB458813 G458806:G458813 WVN393270:WVN393277 WLR393270:WLR393277 WBV393270:WBV393277 VRZ393270:VRZ393277 VID393270:VID393277 UYH393270:UYH393277 UOL393270:UOL393277 UEP393270:UEP393277 TUT393270:TUT393277 TKX393270:TKX393277 TBB393270:TBB393277 SRF393270:SRF393277 SHJ393270:SHJ393277 RXN393270:RXN393277 RNR393270:RNR393277 RDV393270:RDV393277 QTZ393270:QTZ393277 QKD393270:QKD393277 QAH393270:QAH393277 PQL393270:PQL393277 PGP393270:PGP393277 OWT393270:OWT393277 OMX393270:OMX393277 ODB393270:ODB393277 NTF393270:NTF393277 NJJ393270:NJJ393277 MZN393270:MZN393277 MPR393270:MPR393277 MFV393270:MFV393277 LVZ393270:LVZ393277 LMD393270:LMD393277 LCH393270:LCH393277 KSL393270:KSL393277 KIP393270:KIP393277 JYT393270:JYT393277 JOX393270:JOX393277 JFB393270:JFB393277 IVF393270:IVF393277 ILJ393270:ILJ393277 IBN393270:IBN393277 HRR393270:HRR393277 HHV393270:HHV393277 GXZ393270:GXZ393277 GOD393270:GOD393277 GEH393270:GEH393277 FUL393270:FUL393277 FKP393270:FKP393277 FAT393270:FAT393277 EQX393270:EQX393277 EHB393270:EHB393277 DXF393270:DXF393277 DNJ393270:DNJ393277 DDN393270:DDN393277 CTR393270:CTR393277 CJV393270:CJV393277 BZZ393270:BZZ393277 BQD393270:BQD393277 BGH393270:BGH393277 AWL393270:AWL393277 AMP393270:AMP393277 ACT393270:ACT393277 SX393270:SX393277 JB393270:JB393277 G393270:G393277 WVN327734:WVN327741 WLR327734:WLR327741 WBV327734:WBV327741 VRZ327734:VRZ327741 VID327734:VID327741 UYH327734:UYH327741 UOL327734:UOL327741 UEP327734:UEP327741 TUT327734:TUT327741 TKX327734:TKX327741 TBB327734:TBB327741 SRF327734:SRF327741 SHJ327734:SHJ327741 RXN327734:RXN327741 RNR327734:RNR327741 RDV327734:RDV327741 QTZ327734:QTZ327741 QKD327734:QKD327741 QAH327734:QAH327741 PQL327734:PQL327741 PGP327734:PGP327741 OWT327734:OWT327741 OMX327734:OMX327741 ODB327734:ODB327741 NTF327734:NTF327741 NJJ327734:NJJ327741 MZN327734:MZN327741 MPR327734:MPR327741 MFV327734:MFV327741 LVZ327734:LVZ327741 LMD327734:LMD327741 LCH327734:LCH327741 KSL327734:KSL327741 KIP327734:KIP327741 JYT327734:JYT327741 JOX327734:JOX327741 JFB327734:JFB327741 IVF327734:IVF327741 ILJ327734:ILJ327741 IBN327734:IBN327741 HRR327734:HRR327741 HHV327734:HHV327741 GXZ327734:GXZ327741 GOD327734:GOD327741 GEH327734:GEH327741 FUL327734:FUL327741 FKP327734:FKP327741 FAT327734:FAT327741 EQX327734:EQX327741 EHB327734:EHB327741 DXF327734:DXF327741 DNJ327734:DNJ327741 DDN327734:DDN327741 CTR327734:CTR327741 CJV327734:CJV327741 BZZ327734:BZZ327741 BQD327734:BQD327741 BGH327734:BGH327741 AWL327734:AWL327741 AMP327734:AMP327741 ACT327734:ACT327741 SX327734:SX327741 JB327734:JB327741 G327734:G327741 WVN262198:WVN262205 WLR262198:WLR262205 WBV262198:WBV262205 VRZ262198:VRZ262205 VID262198:VID262205 UYH262198:UYH262205 UOL262198:UOL262205 UEP262198:UEP262205 TUT262198:TUT262205 TKX262198:TKX262205 TBB262198:TBB262205 SRF262198:SRF262205 SHJ262198:SHJ262205 RXN262198:RXN262205 RNR262198:RNR262205 RDV262198:RDV262205 QTZ262198:QTZ262205 QKD262198:QKD262205 QAH262198:QAH262205 PQL262198:PQL262205 PGP262198:PGP262205 OWT262198:OWT262205 OMX262198:OMX262205 ODB262198:ODB262205 NTF262198:NTF262205 NJJ262198:NJJ262205 MZN262198:MZN262205 MPR262198:MPR262205 MFV262198:MFV262205 LVZ262198:LVZ262205 LMD262198:LMD262205 LCH262198:LCH262205 KSL262198:KSL262205 KIP262198:KIP262205 JYT262198:JYT262205 JOX262198:JOX262205 JFB262198:JFB262205 IVF262198:IVF262205 ILJ262198:ILJ262205 IBN262198:IBN262205 HRR262198:HRR262205 HHV262198:HHV262205 GXZ262198:GXZ262205 GOD262198:GOD262205 GEH262198:GEH262205 FUL262198:FUL262205 FKP262198:FKP262205 FAT262198:FAT262205 EQX262198:EQX262205 EHB262198:EHB262205 DXF262198:DXF262205 DNJ262198:DNJ262205 DDN262198:DDN262205 CTR262198:CTR262205 CJV262198:CJV262205 BZZ262198:BZZ262205 BQD262198:BQD262205 BGH262198:BGH262205 AWL262198:AWL262205 AMP262198:AMP262205 ACT262198:ACT262205 SX262198:SX262205 JB262198:JB262205 G262198:G262205 WVN196662:WVN196669 WLR196662:WLR196669 WBV196662:WBV196669 VRZ196662:VRZ196669 VID196662:VID196669 UYH196662:UYH196669 UOL196662:UOL196669 UEP196662:UEP196669 TUT196662:TUT196669 TKX196662:TKX196669 TBB196662:TBB196669 SRF196662:SRF196669 SHJ196662:SHJ196669 RXN196662:RXN196669 RNR196662:RNR196669 RDV196662:RDV196669 QTZ196662:QTZ196669 QKD196662:QKD196669 QAH196662:QAH196669 PQL196662:PQL196669 PGP196662:PGP196669 OWT196662:OWT196669 OMX196662:OMX196669 ODB196662:ODB196669 NTF196662:NTF196669 NJJ196662:NJJ196669 MZN196662:MZN196669 MPR196662:MPR196669 MFV196662:MFV196669 LVZ196662:LVZ196669 LMD196662:LMD196669 LCH196662:LCH196669 KSL196662:KSL196669 KIP196662:KIP196669 JYT196662:JYT196669 JOX196662:JOX196669 JFB196662:JFB196669 IVF196662:IVF196669 ILJ196662:ILJ196669 IBN196662:IBN196669 HRR196662:HRR196669 HHV196662:HHV196669 GXZ196662:GXZ196669 GOD196662:GOD196669 GEH196662:GEH196669 FUL196662:FUL196669 FKP196662:FKP196669 FAT196662:FAT196669 EQX196662:EQX196669 EHB196662:EHB196669 DXF196662:DXF196669 DNJ196662:DNJ196669 DDN196662:DDN196669 CTR196662:CTR196669 CJV196662:CJV196669 BZZ196662:BZZ196669 BQD196662:BQD196669 BGH196662:BGH196669 AWL196662:AWL196669 AMP196662:AMP196669 ACT196662:ACT196669 SX196662:SX196669 JB196662:JB196669 G196662:G196669 WVN131126:WVN131133 WLR131126:WLR131133 WBV131126:WBV131133 VRZ131126:VRZ131133 VID131126:VID131133 UYH131126:UYH131133 UOL131126:UOL131133 UEP131126:UEP131133 TUT131126:TUT131133 TKX131126:TKX131133 TBB131126:TBB131133 SRF131126:SRF131133 SHJ131126:SHJ131133 RXN131126:RXN131133 RNR131126:RNR131133 RDV131126:RDV131133 QTZ131126:QTZ131133 QKD131126:QKD131133 QAH131126:QAH131133 PQL131126:PQL131133 PGP131126:PGP131133 OWT131126:OWT131133 OMX131126:OMX131133 ODB131126:ODB131133 NTF131126:NTF131133 NJJ131126:NJJ131133 MZN131126:MZN131133 MPR131126:MPR131133 MFV131126:MFV131133 LVZ131126:LVZ131133 LMD131126:LMD131133 LCH131126:LCH131133 KSL131126:KSL131133 KIP131126:KIP131133 JYT131126:JYT131133 JOX131126:JOX131133 JFB131126:JFB131133 IVF131126:IVF131133 ILJ131126:ILJ131133 IBN131126:IBN131133 HRR131126:HRR131133 HHV131126:HHV131133 GXZ131126:GXZ131133 GOD131126:GOD131133 GEH131126:GEH131133 FUL131126:FUL131133 FKP131126:FKP131133 FAT131126:FAT131133 EQX131126:EQX131133 EHB131126:EHB131133 DXF131126:DXF131133 DNJ131126:DNJ131133 DDN131126:DDN131133 CTR131126:CTR131133 CJV131126:CJV131133 BZZ131126:BZZ131133 BQD131126:BQD131133 BGH131126:BGH131133 AWL131126:AWL131133 AMP131126:AMP131133 ACT131126:ACT131133 SX131126:SX131133 JB131126:JB131133 G131126:G131133 WVN65590:WVN65597 WLR65590:WLR65597 WBV65590:WBV65597 VRZ65590:VRZ65597 VID65590:VID65597 UYH65590:UYH65597 UOL65590:UOL65597 UEP65590:UEP65597 TUT65590:TUT65597 TKX65590:TKX65597 TBB65590:TBB65597 SRF65590:SRF65597 SHJ65590:SHJ65597 RXN65590:RXN65597 RNR65590:RNR65597 RDV65590:RDV65597 QTZ65590:QTZ65597 QKD65590:QKD65597 QAH65590:QAH65597 PQL65590:PQL65597 PGP65590:PGP65597 OWT65590:OWT65597 OMX65590:OMX65597 ODB65590:ODB65597 NTF65590:NTF65597 NJJ65590:NJJ65597 MZN65590:MZN65597 MPR65590:MPR65597 MFV65590:MFV65597 LVZ65590:LVZ65597 LMD65590:LMD65597 LCH65590:LCH65597 KSL65590:KSL65597 KIP65590:KIP65597 JYT65590:JYT65597 JOX65590:JOX65597 JFB65590:JFB65597 IVF65590:IVF65597 ILJ65590:ILJ65597 IBN65590:IBN65597 HRR65590:HRR65597 HHV65590:HHV65597 GXZ65590:GXZ65597 GOD65590:GOD65597 GEH65590:GEH65597 FUL65590:FUL65597 FKP65590:FKP65597 FAT65590:FAT65597 EQX65590:EQX65597 EHB65590:EHB65597 DXF65590:DXF65597 DNJ65590:DNJ65597 DDN65590:DDN65597 CTR65590:CTR65597 CJV65590:CJV65597 BZZ65590:BZZ65597 BQD65590:BQD65597 BGH65590:BGH65597 AWL65590:AWL65597 AMP65590:AMP65597 ACT65590:ACT65597 SX65590:SX65597 JB65590:JB65597 G65590:G65597 WLR983094:WLR983101" xr:uid="{7155731F-8722-4052-A5A2-65EA99996166}">
      <formula1>$Q$5:$Q$62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41" t="s">
        <v>787</v>
      </c>
      <c r="B1" s="241" t="s">
        <v>788</v>
      </c>
      <c r="C1" s="241" t="s">
        <v>789</v>
      </c>
      <c r="D1" s="241" t="s">
        <v>790</v>
      </c>
      <c r="E1" s="242" t="s">
        <v>791</v>
      </c>
      <c r="F1" s="237" t="s">
        <v>792</v>
      </c>
      <c r="G1" s="237"/>
      <c r="H1" s="237" t="s">
        <v>793</v>
      </c>
      <c r="I1" s="237"/>
    </row>
    <row r="2" spans="1:9" ht="15.6">
      <c r="A2" s="241"/>
      <c r="B2" s="241"/>
      <c r="C2" s="241"/>
      <c r="D2" s="241"/>
      <c r="E2" s="242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39">
        <v>1</v>
      </c>
      <c r="B3" s="168" t="s">
        <v>503</v>
      </c>
      <c r="C3" s="168" t="s">
        <v>796</v>
      </c>
      <c r="D3" s="240" t="s">
        <v>798</v>
      </c>
      <c r="E3" s="237">
        <v>50000</v>
      </c>
      <c r="F3" s="237">
        <v>7.0000000000000007E-2</v>
      </c>
      <c r="G3" s="237">
        <v>7.9100000000000004E-2</v>
      </c>
      <c r="H3" s="237">
        <v>3500</v>
      </c>
      <c r="I3" s="238">
        <v>3955</v>
      </c>
    </row>
    <row r="4" spans="1:9" ht="15.6">
      <c r="A4" s="239"/>
      <c r="B4" s="168" t="s">
        <v>500</v>
      </c>
      <c r="C4" s="168" t="s">
        <v>797</v>
      </c>
      <c r="D4" s="240"/>
      <c r="E4" s="237"/>
      <c r="F4" s="237"/>
      <c r="G4" s="237"/>
      <c r="H4" s="237"/>
      <c r="I4" s="238"/>
    </row>
    <row r="5" spans="1:9" ht="15.6">
      <c r="A5" s="239"/>
      <c r="B5" s="172"/>
      <c r="C5" s="168" t="s">
        <v>799</v>
      </c>
      <c r="D5" s="240"/>
      <c r="E5" s="237"/>
      <c r="F5" s="237">
        <v>0.13</v>
      </c>
      <c r="G5" s="237">
        <v>0.1469</v>
      </c>
      <c r="H5" s="237">
        <v>6500</v>
      </c>
      <c r="I5" s="238">
        <v>7345</v>
      </c>
    </row>
    <row r="6" spans="1:9" ht="15.6">
      <c r="A6" s="239"/>
      <c r="B6" s="172"/>
      <c r="C6" s="168" t="s">
        <v>800</v>
      </c>
      <c r="D6" s="240"/>
      <c r="E6" s="237"/>
      <c r="F6" s="237"/>
      <c r="G6" s="237"/>
      <c r="H6" s="237"/>
      <c r="I6" s="238"/>
    </row>
    <row r="7" spans="1:9" ht="15.6">
      <c r="A7" s="239"/>
      <c r="B7" s="172"/>
      <c r="C7" s="168" t="s">
        <v>801</v>
      </c>
      <c r="D7" s="240"/>
      <c r="E7" s="237"/>
      <c r="F7" s="237">
        <v>0.06</v>
      </c>
      <c r="G7" s="237">
        <v>6.7799999999999999E-2</v>
      </c>
      <c r="H7" s="237">
        <v>3000</v>
      </c>
      <c r="I7" s="238">
        <v>3390</v>
      </c>
    </row>
    <row r="8" spans="1:9" ht="15.6">
      <c r="A8" s="239"/>
      <c r="B8" s="172"/>
      <c r="C8" s="168" t="s">
        <v>802</v>
      </c>
      <c r="D8" s="240"/>
      <c r="E8" s="237"/>
      <c r="F8" s="237"/>
      <c r="G8" s="237"/>
      <c r="H8" s="237"/>
      <c r="I8" s="238"/>
    </row>
    <row r="9" spans="1:9" ht="15.6">
      <c r="A9" s="239"/>
      <c r="B9" s="172"/>
      <c r="C9" s="168" t="s">
        <v>803</v>
      </c>
      <c r="D9" s="240"/>
      <c r="E9" s="237"/>
      <c r="F9" s="237">
        <v>0.12</v>
      </c>
      <c r="G9" s="237">
        <v>0.1356</v>
      </c>
      <c r="H9" s="237">
        <v>6000</v>
      </c>
      <c r="I9" s="238">
        <v>6780</v>
      </c>
    </row>
    <row r="10" spans="1:9" ht="15.6">
      <c r="A10" s="239"/>
      <c r="B10" s="172"/>
      <c r="C10" s="168" t="s">
        <v>804</v>
      </c>
      <c r="D10" s="240"/>
      <c r="E10" s="237"/>
      <c r="F10" s="237"/>
      <c r="G10" s="237"/>
      <c r="H10" s="237"/>
      <c r="I10" s="238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39">
        <v>2</v>
      </c>
      <c r="B12" s="168" t="s">
        <v>503</v>
      </c>
      <c r="C12" s="168" t="s">
        <v>799</v>
      </c>
      <c r="D12" s="237" t="s">
        <v>798</v>
      </c>
      <c r="E12" s="237">
        <v>50000</v>
      </c>
      <c r="F12" s="237">
        <v>0.13</v>
      </c>
      <c r="G12" s="237">
        <v>0.1469</v>
      </c>
      <c r="H12" s="237">
        <v>6500</v>
      </c>
      <c r="I12" s="238">
        <v>7345</v>
      </c>
    </row>
    <row r="13" spans="1:9" ht="15.6">
      <c r="A13" s="239"/>
      <c r="B13" s="168" t="s">
        <v>502</v>
      </c>
      <c r="C13" s="168" t="s">
        <v>805</v>
      </c>
      <c r="D13" s="237"/>
      <c r="E13" s="237"/>
      <c r="F13" s="237"/>
      <c r="G13" s="237"/>
      <c r="H13" s="237"/>
      <c r="I13" s="238"/>
    </row>
    <row r="14" spans="1:9" ht="15.6">
      <c r="A14" s="239"/>
      <c r="B14" s="172"/>
      <c r="C14" s="168" t="s">
        <v>801</v>
      </c>
      <c r="D14" s="237"/>
      <c r="E14" s="237"/>
      <c r="F14" s="237">
        <v>0.06</v>
      </c>
      <c r="G14" s="237">
        <v>6.7799999999999999E-2</v>
      </c>
      <c r="H14" s="237">
        <v>3000</v>
      </c>
      <c r="I14" s="238">
        <v>3390</v>
      </c>
    </row>
    <row r="15" spans="1:9" ht="15.6">
      <c r="A15" s="239"/>
      <c r="B15" s="172"/>
      <c r="C15" s="168" t="s">
        <v>806</v>
      </c>
      <c r="D15" s="237"/>
      <c r="E15" s="237"/>
      <c r="F15" s="237"/>
      <c r="G15" s="237"/>
      <c r="H15" s="237"/>
      <c r="I15" s="238"/>
    </row>
    <row r="16" spans="1:9" ht="15.6">
      <c r="A16" s="239">
        <v>3</v>
      </c>
      <c r="B16" s="168" t="s">
        <v>503</v>
      </c>
      <c r="C16" s="168" t="s">
        <v>799</v>
      </c>
      <c r="D16" s="237" t="s">
        <v>798</v>
      </c>
      <c r="E16" s="237">
        <v>50000</v>
      </c>
      <c r="F16" s="237">
        <v>7.0000000000000007E-2</v>
      </c>
      <c r="G16" s="237">
        <v>7.9100000000000004E-2</v>
      </c>
      <c r="H16" s="237">
        <v>3500</v>
      </c>
      <c r="I16" s="238">
        <v>3955</v>
      </c>
    </row>
    <row r="17" spans="1:9" ht="15.6">
      <c r="A17" s="239"/>
      <c r="B17" s="168" t="s">
        <v>504</v>
      </c>
      <c r="C17" s="168" t="s">
        <v>807</v>
      </c>
      <c r="D17" s="237"/>
      <c r="E17" s="237"/>
      <c r="F17" s="237"/>
      <c r="G17" s="237"/>
      <c r="H17" s="237"/>
      <c r="I17" s="238"/>
    </row>
    <row r="18" spans="1:9" ht="15.6">
      <c r="A18" s="239"/>
      <c r="B18" s="172"/>
      <c r="C18" s="168" t="s">
        <v>803</v>
      </c>
      <c r="D18" s="237"/>
      <c r="E18" s="237"/>
      <c r="F18" s="237">
        <v>0.06</v>
      </c>
      <c r="G18" s="237">
        <v>6.7799999999999999E-2</v>
      </c>
      <c r="H18" s="237">
        <v>3000</v>
      </c>
      <c r="I18" s="238">
        <v>3390</v>
      </c>
    </row>
    <row r="19" spans="1:9" ht="15.6">
      <c r="A19" s="239"/>
      <c r="B19" s="172"/>
      <c r="C19" s="168" t="s">
        <v>808</v>
      </c>
      <c r="D19" s="237"/>
      <c r="E19" s="237"/>
      <c r="F19" s="237"/>
      <c r="G19" s="237"/>
      <c r="H19" s="237"/>
      <c r="I19" s="238"/>
    </row>
    <row r="20" spans="1:9" ht="15.6">
      <c r="A20" s="239">
        <v>4</v>
      </c>
      <c r="B20" s="168" t="s">
        <v>503</v>
      </c>
      <c r="C20" s="168" t="s">
        <v>803</v>
      </c>
      <c r="D20" s="237" t="s">
        <v>798</v>
      </c>
      <c r="E20" s="237">
        <v>50000</v>
      </c>
      <c r="F20" s="237">
        <v>0.06</v>
      </c>
      <c r="G20" s="237">
        <v>6.7799999999999999E-2</v>
      </c>
      <c r="H20" s="237">
        <v>3000</v>
      </c>
      <c r="I20" s="237">
        <v>3390</v>
      </c>
    </row>
    <row r="21" spans="1:9" ht="15.6">
      <c r="A21" s="239"/>
      <c r="B21" s="168" t="s">
        <v>506</v>
      </c>
      <c r="C21" s="168" t="s">
        <v>809</v>
      </c>
      <c r="D21" s="237"/>
      <c r="E21" s="237"/>
      <c r="F21" s="237"/>
      <c r="G21" s="237"/>
      <c r="H21" s="237"/>
      <c r="I21" s="237"/>
    </row>
    <row r="22" spans="1:9" ht="15.6">
      <c r="A22" s="239">
        <v>5</v>
      </c>
      <c r="B22" s="168" t="s">
        <v>503</v>
      </c>
      <c r="C22" s="168" t="s">
        <v>799</v>
      </c>
      <c r="D22" s="237" t="s">
        <v>798</v>
      </c>
      <c r="E22" s="237">
        <v>50000</v>
      </c>
      <c r="F22" s="237">
        <v>0.1</v>
      </c>
      <c r="G22" s="237">
        <v>0.113</v>
      </c>
      <c r="H22" s="237">
        <v>5000</v>
      </c>
      <c r="I22" s="238">
        <v>5650</v>
      </c>
    </row>
    <row r="23" spans="1:9" ht="15.6">
      <c r="A23" s="239"/>
      <c r="B23" s="168" t="s">
        <v>508</v>
      </c>
      <c r="C23" s="168" t="s">
        <v>810</v>
      </c>
      <c r="D23" s="237"/>
      <c r="E23" s="237"/>
      <c r="F23" s="237"/>
      <c r="G23" s="237"/>
      <c r="H23" s="237"/>
      <c r="I23" s="238"/>
    </row>
    <row r="24" spans="1:9" ht="15.6">
      <c r="A24" s="239"/>
      <c r="B24" s="172"/>
      <c r="C24" s="168" t="s">
        <v>803</v>
      </c>
      <c r="D24" s="237"/>
      <c r="E24" s="237"/>
      <c r="F24" s="237">
        <v>0.09</v>
      </c>
      <c r="G24" s="237">
        <v>0.1017</v>
      </c>
      <c r="H24" s="237">
        <v>4500</v>
      </c>
      <c r="I24" s="238">
        <v>5085</v>
      </c>
    </row>
    <row r="25" spans="1:9" ht="15.6">
      <c r="A25" s="239"/>
      <c r="B25" s="172"/>
      <c r="C25" s="168" t="s">
        <v>811</v>
      </c>
      <c r="D25" s="237"/>
      <c r="E25" s="237"/>
      <c r="F25" s="237"/>
      <c r="G25" s="237"/>
      <c r="H25" s="237"/>
      <c r="I25" s="238"/>
    </row>
    <row r="26" spans="1:9" ht="15.6">
      <c r="A26" s="239" t="s">
        <v>812</v>
      </c>
      <c r="B26" s="239"/>
      <c r="C26" s="239"/>
      <c r="D26" s="239"/>
      <c r="E26" s="239"/>
      <c r="F26" s="239"/>
      <c r="G26" s="239"/>
      <c r="H26" s="168">
        <v>47500</v>
      </c>
      <c r="I26" s="171">
        <v>53675</v>
      </c>
    </row>
  </sheetData>
  <mergeCells count="67"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  <mergeCell ref="H5:H6"/>
    <mergeCell ref="I5:I6"/>
    <mergeCell ref="F7:F8"/>
    <mergeCell ref="G7:G8"/>
    <mergeCell ref="H7:H8"/>
    <mergeCell ref="I7:I8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A16:A19"/>
    <mergeCell ref="D16:D19"/>
    <mergeCell ref="E16:E19"/>
    <mergeCell ref="F16:F17"/>
    <mergeCell ref="G16:G17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</mergeCells>
  <phoneticPr fontId="3" type="noConversion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7" ht="27.75" customHeight="1">
      <c r="M2" s="198" t="s">
        <v>1</v>
      </c>
      <c r="N2" s="198"/>
      <c r="O2" s="198"/>
      <c r="P2" s="198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9" t="s">
        <v>143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</row>
    <row r="40" spans="1:17" ht="79.2" customHeight="1">
      <c r="A40" s="199"/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</row>
    <row r="41" spans="1:17" ht="93" customHeight="1">
      <c r="A41" s="200" t="s">
        <v>13</v>
      </c>
      <c r="B41" s="201"/>
      <c r="C41" s="202" t="s">
        <v>14</v>
      </c>
      <c r="D41" s="202"/>
      <c r="E41" s="202"/>
      <c r="F41" s="199" t="s">
        <v>15</v>
      </c>
      <c r="G41" s="199"/>
      <c r="H41" s="199"/>
      <c r="I41" s="199"/>
      <c r="J41" s="25"/>
      <c r="K41" s="199" t="s">
        <v>16</v>
      </c>
      <c r="L41" s="199"/>
      <c r="M41" s="199"/>
      <c r="N41" s="25"/>
      <c r="O41" s="199" t="s">
        <v>17</v>
      </c>
      <c r="P41" s="199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1:17" ht="27.75" customHeight="1">
      <c r="M2" s="198" t="s">
        <v>1</v>
      </c>
      <c r="N2" s="198"/>
      <c r="O2" s="198"/>
      <c r="P2" s="198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9" t="s">
        <v>143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</row>
    <row r="40" spans="1:17" ht="79.2" customHeight="1">
      <c r="A40" s="199"/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</row>
    <row r="41" spans="1:17" ht="93" customHeight="1">
      <c r="A41" s="200" t="s">
        <v>13</v>
      </c>
      <c r="B41" s="201"/>
      <c r="C41" s="202" t="s">
        <v>14</v>
      </c>
      <c r="D41" s="202"/>
      <c r="E41" s="202"/>
      <c r="F41" s="199" t="s">
        <v>15</v>
      </c>
      <c r="G41" s="199"/>
      <c r="H41" s="199"/>
      <c r="I41" s="199"/>
      <c r="J41" s="25"/>
      <c r="K41" s="199" t="s">
        <v>16</v>
      </c>
      <c r="L41" s="199"/>
      <c r="M41" s="199"/>
      <c r="N41" s="25"/>
      <c r="O41" s="199" t="s">
        <v>17</v>
      </c>
      <c r="P41" s="199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77</vt:i4>
      </vt:variant>
      <vt:variant>
        <vt:lpstr>命名范围</vt:lpstr>
      </vt:variant>
      <vt:variant>
        <vt:i4>1</vt:i4>
      </vt:variant>
    </vt:vector>
  </HeadingPairs>
  <TitlesOfParts>
    <vt:vector size="78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物料采购价格审批表-兴伟 (2)</vt:lpstr>
      <vt:lpstr>物料采购价格审批表-霸州政锦6.5</vt:lpstr>
      <vt:lpstr>物料采购价格审批表-黄骅鑫昌</vt:lpstr>
      <vt:lpstr>物料采购价格审批表-日照兴伟</vt:lpstr>
      <vt:lpstr>物料采购价格审批表-海兴中盛10.22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2024-10-22T08:05:20Z</dcterms:modified>
</cp:coreProperties>
</file>