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tabRatio="679"/>
  </bookViews>
  <sheets>
    <sheet name="11月份总装车间产能评估表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<sst xmlns="http://schemas.openxmlformats.org/spreadsheetml/2006/main" count="710" uniqueCount="343">
  <si>
    <t>总装车间座椅产品名称</t>
  </si>
  <si>
    <t>序号</t>
  </si>
  <si>
    <t>客户</t>
  </si>
  <si>
    <t>产品代码</t>
  </si>
  <si>
    <t>主机厂图号</t>
  </si>
  <si>
    <t>产品名称</t>
  </si>
  <si>
    <t>产品类型</t>
  </si>
  <si>
    <t>套/小时</t>
  </si>
  <si>
    <t>标准产能（1天）</t>
  </si>
  <si>
    <t>人数</t>
  </si>
  <si>
    <t>标准天数</t>
  </si>
  <si>
    <t>月产量</t>
  </si>
  <si>
    <t>计划产量</t>
  </si>
  <si>
    <t>生产天数</t>
  </si>
  <si>
    <t>备注</t>
  </si>
  <si>
    <t>北汽股份株洲分公司</t>
  </si>
  <si>
    <t>SCS0006519</t>
  </si>
  <si>
    <t>A00103831_IK08</t>
  </si>
  <si>
    <t>C40DB后排整体靠背（新网约）</t>
  </si>
  <si>
    <t>C40D后排</t>
  </si>
  <si>
    <t>SCS0006518</t>
  </si>
  <si>
    <t>A00108189_IK04</t>
  </si>
  <si>
    <t>后排座椅坐垫总成</t>
  </si>
  <si>
    <t>SCS0011579</t>
  </si>
  <si>
    <t>A00110916_IK04</t>
  </si>
  <si>
    <t>后排座椅靠背总成</t>
  </si>
  <si>
    <t>SCS0011848</t>
  </si>
  <si>
    <t>后排座椅靠背总成C40DB-F09</t>
  </si>
  <si>
    <t>SCS0011857</t>
  </si>
  <si>
    <t>A00108912_IK08</t>
  </si>
  <si>
    <t>后排座椅坐垫总成F09</t>
  </si>
  <si>
    <t>SCS0011849</t>
  </si>
  <si>
    <t>C40DB-F09后排整体靠背（高配黑棕）</t>
  </si>
  <si>
    <t>SCS0011858</t>
  </si>
  <si>
    <t>C40DB-F09后排整体坐垫（高配黑棕）</t>
  </si>
  <si>
    <t>SCS0011821</t>
  </si>
  <si>
    <t>A00107638_IG43</t>
  </si>
  <si>
    <t>F01后排整体靠背（黑灰）-M16</t>
  </si>
  <si>
    <t>SCS0011843</t>
  </si>
  <si>
    <t>A00107662_IG43</t>
  </si>
  <si>
    <t>F01后排整体坐垫（黑灰）-M16</t>
  </si>
  <si>
    <t>SCS0011838</t>
  </si>
  <si>
    <t>A00107670_IG43</t>
  </si>
  <si>
    <t>M16后排四分座椅靠背 (灰) -右</t>
  </si>
  <si>
    <t>SCS0011834</t>
  </si>
  <si>
    <t>A00107669_IG43</t>
  </si>
  <si>
    <t>M16后排座椅六分靠背总成-左</t>
  </si>
  <si>
    <t>SCS0006167</t>
  </si>
  <si>
    <t>P00004259_IK08</t>
  </si>
  <si>
    <t>C32B-F05前排正司机座椅-带升降（豪华 皮+布）
C32B-E18前排正司机座椅-带升降（红色织物）
C32B-M10前排正司机座椅-带升降（全皮）</t>
  </si>
  <si>
    <t>C32B前排</t>
  </si>
  <si>
    <t>SCS0006166</t>
  </si>
  <si>
    <t>SCS0011076</t>
  </si>
  <si>
    <t>SCS0006168</t>
  </si>
  <si>
    <t>C32B-F05前排副司机座椅-不带升降（SBR）（豪华 皮+布））
C32B-E18前排副司机座椅-不带升降（SBR）（红色织物）
C32B-M10前排副司机座椅-不带升降（不带SBR）（全皮）</t>
  </si>
  <si>
    <t>SCS0011560</t>
  </si>
  <si>
    <t>SCS0011563</t>
  </si>
  <si>
    <t>SCS0000739</t>
  </si>
  <si>
    <t>C32B黑棕真皮豪华</t>
  </si>
  <si>
    <t>C32B主驾座椅总成（黑+棕）真皮（豪华）（带气囊）</t>
  </si>
  <si>
    <t>SCS0000742</t>
  </si>
  <si>
    <t>C32B副驾座椅总成（黑+棕）真皮（豪华）（带气囊）</t>
  </si>
  <si>
    <t>SCS0011084</t>
  </si>
  <si>
    <t>P00005080_IK08</t>
  </si>
  <si>
    <t>C32B-F05后排四分（豪华 皮+布））
C32B-E18后排四分（红色织物）
C32B-M10后排四分（全皮）</t>
  </si>
  <si>
    <t>C32B后排</t>
  </si>
  <si>
    <t>SCS0006172</t>
  </si>
  <si>
    <t>SCS0006173</t>
  </si>
  <si>
    <t>SCS0006714</t>
  </si>
  <si>
    <t>C32B-F05后排六分靠背（豪华 皮+布）(带E标)带中间头枕）
C32B-M10后排六分靠背（全皮）(带E标)带中间头枕</t>
  </si>
  <si>
    <t>SCS0006716</t>
  </si>
  <si>
    <t>C32B-E18后排六分靠背（红色织物）(带E标)-不带中间头枕</t>
  </si>
  <si>
    <t>SCS0011086</t>
  </si>
  <si>
    <t>C32B-F05后排整体坐垫（豪华 皮+布））
C32B-E18后排整体坐垫（红色织物）
C32B-M10后排整体坐垫（全皮）</t>
  </si>
  <si>
    <t>SCS0006176</t>
  </si>
  <si>
    <t>SCS0006177</t>
  </si>
  <si>
    <t>潍坊皮卡车座椅</t>
  </si>
  <si>
    <t>SCS0005414</t>
  </si>
  <si>
    <t>P1681010135A0</t>
  </si>
  <si>
    <t>P203前排正司机座椅-织物（手动六向-不带加热）</t>
  </si>
  <si>
    <t>P203前排系列</t>
  </si>
  <si>
    <t>SCS0005440</t>
  </si>
  <si>
    <t>P1681020145A0</t>
  </si>
  <si>
    <t>P203前排副司机座椅-织物（手动四向-不带加热-带SBR）</t>
  </si>
  <si>
    <t>SCS0005423</t>
  </si>
  <si>
    <t>P1681010136A0</t>
  </si>
  <si>
    <t>P203前排正司机座椅-皮革（手动六向-不带加热）</t>
  </si>
  <si>
    <t>SCS0005442</t>
  </si>
  <si>
    <t>P1681020144A0</t>
  </si>
  <si>
    <t>P203前排副司机座椅-皮革（手动四向-带SBR）</t>
  </si>
  <si>
    <t>SCS0005397</t>
  </si>
  <si>
    <t>P1681010142A0</t>
  </si>
  <si>
    <t>P203前排正司机座椅-皮革（电动六向-带加热）</t>
  </si>
  <si>
    <t>SCS0005424</t>
  </si>
  <si>
    <t>P1681020148A0</t>
  </si>
  <si>
    <t>P203前排副司机座椅-皮革（手动四向-带加热-带SBR）</t>
  </si>
  <si>
    <t>SCS0005412</t>
  </si>
  <si>
    <t>P1681010138A0</t>
  </si>
  <si>
    <t>P203前排正司机座椅-皮革（电动六向-带加热-带气囊）</t>
  </si>
  <si>
    <t>SCS0005436</t>
  </si>
  <si>
    <t>P1681020146A0</t>
  </si>
  <si>
    <t>P203前排副司机座椅-皮革（手动四向-带加热-带气囊-带SBR）</t>
  </si>
  <si>
    <t>SCS0011588</t>
  </si>
  <si>
    <t>P1681010141A0</t>
  </si>
  <si>
    <t>主驾驶员座椅总成盛世版（手动六向-不带气囊）</t>
  </si>
  <si>
    <t>SCS0011599</t>
  </si>
  <si>
    <t>P1681020150A0</t>
  </si>
  <si>
    <t>副驾驶员座椅总成盛世版（手动四向-不带气囊-带SBR）</t>
  </si>
  <si>
    <t>SCS0011595</t>
  </si>
  <si>
    <t>P1681010147A0</t>
  </si>
  <si>
    <t>主驾驶员座椅总成盛世版（电动六向-带加热）       尊享②</t>
  </si>
  <si>
    <t>SCS0011601</t>
  </si>
  <si>
    <t>P1681020149A0</t>
  </si>
  <si>
    <t>副驾驶员座椅总成盛世版（手动四向-带加热-带SBR） 尊享②</t>
  </si>
  <si>
    <t>SCS0011597</t>
  </si>
  <si>
    <t>P168100000036</t>
  </si>
  <si>
    <t>主驾驶员座椅总成盛世版（电动六向-带加热-带气囊） 尊享④</t>
  </si>
  <si>
    <t>SCS0011603</t>
  </si>
  <si>
    <t>P168100000037</t>
  </si>
  <si>
    <t>副驾驶员座椅总成盛世版（手动四向-带加热-带气囊-带SBR）尊享④</t>
  </si>
  <si>
    <t>SCS0011626</t>
  </si>
  <si>
    <t>P168100000065</t>
  </si>
  <si>
    <t>主驾驶员座椅总成月牙白（手动六向-不带加热））</t>
  </si>
  <si>
    <t>SCS0011630</t>
  </si>
  <si>
    <t>P168100000066</t>
  </si>
  <si>
    <t>副驾驶员座椅总成月牙白（手动四向-带SBR）</t>
  </si>
  <si>
    <t>SCS0011628</t>
  </si>
  <si>
    <t>P168100000068</t>
  </si>
  <si>
    <t>主驾驶员座椅总成月牙白（电动六向-带加热）</t>
  </si>
  <si>
    <t>SCS0011632</t>
  </si>
  <si>
    <t>P168100000069</t>
  </si>
  <si>
    <t>P203前排副司机座椅-月牙白（手动四向-带加热-带SBR）</t>
  </si>
  <si>
    <t>SCS0011629</t>
  </si>
  <si>
    <t>P168100000074</t>
  </si>
  <si>
    <t>主驾驶员座椅总成亚麻棕（电动六向-带加热）</t>
  </si>
  <si>
    <t>SCS0008006</t>
  </si>
  <si>
    <t>P168100000251</t>
  </si>
  <si>
    <t>P203-2022前排正司机座椅-睿雅棕（电动六向，不通风，带加热）P203罩壳，控制盒线束</t>
  </si>
  <si>
    <t>SCS0008010</t>
  </si>
  <si>
    <t>P168100000253</t>
  </si>
  <si>
    <t>P203-2022前排副司机座椅-睿雅棕（手动四向，带加热，带SBR）P203罩壳，控制盒线束</t>
  </si>
  <si>
    <t>SCS0008002</t>
  </si>
  <si>
    <t>P168100000171</t>
  </si>
  <si>
    <t>P203-2022前排正司机座椅-睿雅棕（电动六向，通风，带加热）-通风面套</t>
  </si>
  <si>
    <t>SCS0008104</t>
  </si>
  <si>
    <t>P168100000174</t>
  </si>
  <si>
    <t>P203-2022前排副司机座椅-睿雅棕（电动四向，带加热，带SBR）-通风面套</t>
  </si>
  <si>
    <t>SCS0008003</t>
  </si>
  <si>
    <t>P168100000177</t>
  </si>
  <si>
    <t>P203-2022前排正司机座椅-睿雅棕（电动八向通风，加热，腰托，带气囊）-通风面套</t>
  </si>
  <si>
    <t>SCS0008105</t>
  </si>
  <si>
    <t>P168100000178</t>
  </si>
  <si>
    <t>P203-2022前排副司机座椅-睿雅棕（电动四向通风，加热，腰托，SBR，带气囊）-通风面套</t>
  </si>
  <si>
    <t>SCS0008005</t>
  </si>
  <si>
    <t>P168100000250</t>
  </si>
  <si>
    <t>P203-2022正司机座椅-素雅黑（电动六向，不通风，带加热，）-P203罩壳，控制盒线束</t>
  </si>
  <si>
    <t>SCS0008008</t>
  </si>
  <si>
    <t>P168100000252</t>
  </si>
  <si>
    <t>P203-2022副司机座椅-素雅黑（手动四向，带加热，带SBR）-P203罩壳，控制盒线束</t>
  </si>
  <si>
    <t>SCS0008001</t>
  </si>
  <si>
    <t>P168100000090</t>
  </si>
  <si>
    <t>P203-2022前排正司机座椅-素雅黑（电动六向，通风，带加热）-通风面套</t>
  </si>
  <si>
    <t>SCS0008103</t>
  </si>
  <si>
    <t>P168100000093</t>
  </si>
  <si>
    <t>P203-2022前排副司机座椅-素雅黑（电动四向，带加热，带SBR）-通风面套</t>
  </si>
  <si>
    <t>SCS0008374</t>
  </si>
  <si>
    <t>P168100000099</t>
  </si>
  <si>
    <t>P203-2022前排正司机座椅-素雅黑（电动八向通风，加热，腰托，带气囊）-通风面套</t>
  </si>
  <si>
    <t>SCS0008375</t>
  </si>
  <si>
    <t>P168100000100</t>
  </si>
  <si>
    <t>P203-2022前排副司机座椅-素雅黑（电动四向通风，加热，腰托，SBR，带气囊）-通风面套</t>
  </si>
  <si>
    <t>SCS0008106</t>
  </si>
  <si>
    <t>P168100000245</t>
  </si>
  <si>
    <t>P203-右舵车正司机座椅-织物（手动六向-不带加热）</t>
  </si>
  <si>
    <t>SCS0008110</t>
  </si>
  <si>
    <t>P168100000244</t>
  </si>
  <si>
    <t>P203-右舵车副司机座椅-织物（手动四向-不带加热-带SBR）</t>
  </si>
  <si>
    <t>SCS0008108</t>
  </si>
  <si>
    <t>P168100000212</t>
  </si>
  <si>
    <t>P203-右舵车正司机座椅-素雅黑（电动六向-通风-带加热）</t>
  </si>
  <si>
    <t>SCS0008112</t>
  </si>
  <si>
    <t>P168100000210</t>
  </si>
  <si>
    <t>P203-右舵车副司机座椅-素雅黑（手动四向-带加热-带SBR）</t>
  </si>
  <si>
    <t>SCS0008109</t>
  </si>
  <si>
    <t>P168100000249</t>
  </si>
  <si>
    <t>P203-右舵车正司机座椅-素雅黑皮革（电动八向-带腰托-带通风-带加热-带气囊）-通风面套</t>
  </si>
  <si>
    <t>SCS0008113</t>
  </si>
  <si>
    <t>P168100000248</t>
  </si>
  <si>
    <t>P203-右舵车副座椅-素雅黑皮革（电动四向-带腰托-带通风-带加热-带气囊-带SBR）-通风面套</t>
  </si>
  <si>
    <t>SCS0005482</t>
  </si>
  <si>
    <t>P1681033317A0</t>
  </si>
  <si>
    <t>P203后排座椅-织物（无扶手-无中间头枕)</t>
  </si>
  <si>
    <t>P203后排系列</t>
  </si>
  <si>
    <t>SCS0005493</t>
  </si>
  <si>
    <t>P1681033318A0</t>
  </si>
  <si>
    <t>P203后排座椅-皮革（无扶手-不带中间头枕-不带SBR)</t>
  </si>
  <si>
    <t>SCS0005443</t>
  </si>
  <si>
    <t>P1681033320A0</t>
  </si>
  <si>
    <t>P203后排座椅-皮革（带扶手-带中间头枕-不带SBR)</t>
  </si>
  <si>
    <t>SCS0005481</t>
  </si>
  <si>
    <t>P1681033319A0</t>
  </si>
  <si>
    <t>P203后排座椅-皮革（带扶手-带中间头枕-带SBR)</t>
  </si>
  <si>
    <t>SCS0011519</t>
  </si>
  <si>
    <t>P168100000038</t>
  </si>
  <si>
    <t>P203后排座椅-盛世版（不带扶手-无中间头枕-不带SBR)</t>
  </si>
  <si>
    <t>SCS0011535</t>
  </si>
  <si>
    <t>P168100000039</t>
  </si>
  <si>
    <t>P203后排座椅-盛世版（带扶手-带中间头枕-不带SBR)    尊享②</t>
  </si>
  <si>
    <t>SCS0011536</t>
  </si>
  <si>
    <t>P168100000040</t>
  </si>
  <si>
    <t>P203后排座椅-盛世版（带扶手-带中间头枕-带SBR)            尊享④</t>
  </si>
  <si>
    <t>SCS0011642</t>
  </si>
  <si>
    <t>P168100000067</t>
  </si>
  <si>
    <t>P203后排座椅-月牙白（无扶手-不带中间头枕-不带SBR)</t>
  </si>
  <si>
    <t>SCS0011667</t>
  </si>
  <si>
    <t>P168100000070</t>
  </si>
  <si>
    <t>P203后排座椅-月牙白（带扶手-带中间头枕-不带SBR)</t>
  </si>
  <si>
    <t>SCS0008167</t>
  </si>
  <si>
    <t>P168100000091</t>
  </si>
  <si>
    <t>P203-2022款后排座椅-睿雅棕（不带扶手-不带中间头枕-不带SBR)</t>
  </si>
  <si>
    <t>SCS0008187</t>
  </si>
  <si>
    <t>P168100000175</t>
  </si>
  <si>
    <t>P203-2022款后排座椅-睿雅棕（四六分坐，带扶手-带中间头枕-不带SBR)-通风面套</t>
  </si>
  <si>
    <t>SCS0008188</t>
  </si>
  <si>
    <t>P168100000176</t>
  </si>
  <si>
    <t>P203-2022款后排座椅-睿雅棕（四六分坐，带扶手-带中间头枕-带SBR)-通风面套</t>
  </si>
  <si>
    <t>SCS0008165</t>
  </si>
  <si>
    <t>P168100000095</t>
  </si>
  <si>
    <t>P203-2022款后排座椅-素雅黑（整体座-不带扶手-不带中间头枕-不带SBR)</t>
  </si>
  <si>
    <t>SCS0008166</t>
  </si>
  <si>
    <t>P168100000097</t>
  </si>
  <si>
    <t>P203-2022款后排座椅-素雅黑（整体坐-不带扶手-不带中间头枕-不带SBR)-通风面套</t>
  </si>
  <si>
    <t>SCS0008189</t>
  </si>
  <si>
    <t>P168100000214</t>
  </si>
  <si>
    <t>P203-2022款后排座椅-素雅黑（四六分坐-带扶手-带中间头枕-不带SBR)-通风面套</t>
  </si>
  <si>
    <t>SCS0008373</t>
  </si>
  <si>
    <t>P168100000098</t>
  </si>
  <si>
    <t>P203-2022款后排座椅-素雅黑（四六分坐，带扶手-带中间头枕-带SBR)-通风面套</t>
  </si>
  <si>
    <t>SCS0008205</t>
  </si>
  <si>
    <t>P168100000243</t>
  </si>
  <si>
    <t>P203-右舵车后排座椅-织物（整体坐-不带扶手-带中间头枕-不带SBR)</t>
  </si>
  <si>
    <t>SCS0008206</t>
  </si>
  <si>
    <t>P168100000246</t>
  </si>
  <si>
    <t>P203-右舵车后排座椅-素雅黑（整体坐-带扶手-带中间头枕-不带SBR)</t>
  </si>
  <si>
    <t>SCS0008211</t>
  </si>
  <si>
    <t>P168100000247</t>
  </si>
  <si>
    <t>P203-右舵车后排座椅-素雅黑皮革（整体座-带扶手-带中间头枕-带SBR)-通风面套</t>
  </si>
  <si>
    <t>皮卡车座椅</t>
  </si>
  <si>
    <t>SCS0008207</t>
  </si>
  <si>
    <t>P168100000155</t>
  </si>
  <si>
    <t>四分连体皮卡座椅总成（黑色PVC）</t>
  </si>
  <si>
    <t>连体皮卡后排</t>
  </si>
  <si>
    <t>SCS0008243</t>
  </si>
  <si>
    <t>P168100000156</t>
  </si>
  <si>
    <t>六分连体皮卡座椅总成（黑色PVC）</t>
  </si>
  <si>
    <t>长沙梅花汽车制造有限公司</t>
  </si>
  <si>
    <t>SCS0008045</t>
  </si>
  <si>
    <t>中联座椅（织物+无扶手）</t>
  </si>
  <si>
    <t>中联系列</t>
  </si>
  <si>
    <t>SCS0006666</t>
  </si>
  <si>
    <t>ZL-ZWSD-RC-002</t>
  </si>
  <si>
    <t>中联座椅（织物+扶手）</t>
  </si>
  <si>
    <t>SCS0006843</t>
  </si>
  <si>
    <t>中联座椅（皮革+扶手）</t>
  </si>
  <si>
    <t>福田长沙超卡</t>
  </si>
  <si>
    <t>SLT0011007</t>
  </si>
  <si>
    <t>L168100000113</t>
  </si>
  <si>
    <t>M4-驾驶员座椅-欧马可织物（减震-内侧扶手+腰托+侧翼支撑）L168100000113</t>
  </si>
  <si>
    <t>M4前排</t>
  </si>
  <si>
    <t>SLT0010966</t>
  </si>
  <si>
    <t>L168100000109</t>
  </si>
  <si>
    <t>M4-驾驶员座椅-奥铃织物（不带减震+内侧扶手）-基础款L168100000109</t>
  </si>
  <si>
    <t>SLT0011009</t>
  </si>
  <si>
    <t>L168100000114</t>
  </si>
  <si>
    <t>M4-驾驶员座椅-奥铃织物（减震-内侧扶手+腰托+侧翼支撑）L168100000114</t>
  </si>
  <si>
    <t>SLT0010854</t>
  </si>
  <si>
    <t>L168100000146</t>
  </si>
  <si>
    <t>M4-驾驶员座椅-欧马可织物（不带减震-内侧扶手）-基础款L168100000146</t>
  </si>
  <si>
    <t>SLT0011011</t>
  </si>
  <si>
    <t>L168100000147</t>
  </si>
  <si>
    <t>M4-副驾驶员座椅-欧马可织物(2060车身)L168100000147</t>
  </si>
  <si>
    <t>SLT0011012</t>
  </si>
  <si>
    <t>L168100000148</t>
  </si>
  <si>
    <t>M4-副驾驶员座椅总成-奥铃织物(2060车身)L168100000148</t>
  </si>
  <si>
    <t>SLT0011014</t>
  </si>
  <si>
    <t>L168100000149</t>
  </si>
  <si>
    <t>M4-副驾驶员座椅-欧马可织物(1880车身)L168100000149</t>
  </si>
  <si>
    <t>SLT0011015</t>
  </si>
  <si>
    <t>L168100000150</t>
  </si>
  <si>
    <t>M4-副驾驶员座椅-奥铃织物(1880车身)L168100000150</t>
  </si>
  <si>
    <t>SLT0011016</t>
  </si>
  <si>
    <t>L168100000164</t>
  </si>
  <si>
    <t>M4-副驾驶员座椅-欧马可皮革(1880车身)L168100000164</t>
  </si>
  <si>
    <t>SLT0011010</t>
  </si>
  <si>
    <t>L168100000162</t>
  </si>
  <si>
    <t>M4-驾驶员座椅总成-欧马可皮革（24V通风加热+内侧扶手+腰托+侧翼支撑）L168100000162</t>
  </si>
  <si>
    <t>SLT0011404</t>
  </si>
  <si>
    <t>L168100000197</t>
  </si>
  <si>
    <t>M4-驾驶员座椅总成-欧马可皮革（12V通风加热+内侧扶手+腰托+侧翼支撑）L168100000197</t>
  </si>
  <si>
    <t>SLT0011013</t>
  </si>
  <si>
    <t>L168100000163</t>
  </si>
  <si>
    <t>M4-副驾驶员座椅-欧马可皮革(2060车身)L168100000163</t>
  </si>
  <si>
    <t>SLT0011405</t>
  </si>
  <si>
    <t>L168100000352</t>
  </si>
  <si>
    <t>减震驾驶员座椅总成</t>
  </si>
  <si>
    <t>SLT0011407</t>
  </si>
  <si>
    <t>L168100000355</t>
  </si>
  <si>
    <t>M4-副驾驶员座椅-奥铃仿皮(2060车身)L168100000355</t>
  </si>
  <si>
    <t>SLT0011400</t>
  </si>
  <si>
    <t>M4-驾驶员座椅-奥铃仿皮（基础款-24V单通风-不带加热+内侧扶手+侧翼支撑）L168100000356</t>
  </si>
  <si>
    <t>L1681010104A0</t>
  </si>
  <si>
    <t>驾驶员座椅链接</t>
  </si>
  <si>
    <t>L168100000553</t>
  </si>
  <si>
    <t>M4-驾驶员座椅连接组装</t>
  </si>
  <si>
    <t>L168100000426</t>
  </si>
  <si>
    <t>M4-副驾驶员座椅-欧马可织物(2060车身)-带SBR(副驾大背新面套)</t>
  </si>
  <si>
    <t>L168100000539</t>
  </si>
  <si>
    <t>M4-驾驶员座椅-欧马可织物（不带减震-内侧扶手）-基础款(主驾靠背新面套)</t>
  </si>
  <si>
    <t>金琥新能源汽车（成都）有限公司</t>
  </si>
  <si>
    <t>SCS0007561</t>
  </si>
  <si>
    <t>V48-6800001001</t>
  </si>
  <si>
    <t>金虎座椅正</t>
  </si>
  <si>
    <t>金琥前排</t>
  </si>
  <si>
    <t>SCS0007563</t>
  </si>
  <si>
    <t>V48-6900002002</t>
  </si>
  <si>
    <t>金虎座椅副</t>
  </si>
  <si>
    <t>C32座框</t>
  </si>
  <si>
    <t>正架</t>
  </si>
  <si>
    <t>C32B座框系列</t>
  </si>
  <si>
    <t>副驾</t>
  </si>
  <si>
    <t>P203座框</t>
  </si>
  <si>
    <t>中低配</t>
  </si>
  <si>
    <t>手动正架</t>
  </si>
  <si>
    <t>P203座框系列</t>
  </si>
  <si>
    <t>手动副驾</t>
  </si>
  <si>
    <t>次高配</t>
  </si>
  <si>
    <t>电动6向正架</t>
  </si>
  <si>
    <t>电动4向副驾</t>
  </si>
  <si>
    <t>高配</t>
  </si>
  <si>
    <t>电动八项正架</t>
  </si>
  <si>
    <t>电动四项副驾</t>
  </si>
  <si>
    <t>备注：根据11月份计划：C32B系列2000台，P203系列1500台，C40D系列7800台，金琥系列1500台，M4系列1200台，连体皮卡50台，现有生产计划预计总装生产总天数53天，平均每天切线7次，一次切换20分钟左右，54*2=108小时。切线占用9天时间。合计62天才能完成以上计划需求。以上不包含生产过程中缺料，来料不良返工返修，技术部试制.(另外头枕包覆40000件头枕需要完成)</t>
  </si>
  <si>
    <t>备注：根据9月份计划：C32B系列1200台，P203系列2700台，C40D系列5000台，金琥系列800台，M4系列1500台，现有生产计划预计总装生产总天数42天，平均每天切线5次，一次切换20分钟左右，42*1.5=63小时。切线占用6天时间。合计48天才能完成以上计划需求。以上不包含生产过程中缺料，来料不良返工返修，技术部试制，中联项目，连体皮卡项目.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</si>
</sst>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0_);[Red]\(0\)"/>
    <numFmt numFmtId="178" formatCode="0.0_);[Red]\(0.0\)"/>
    <numFmt numFmtId="179" formatCode="0.0_ "/>
    <numFmt numFmtId="180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20"/>
      <color theme="1"/>
      <name val="楷体"/>
      <charset val="134"/>
    </font>
    <font>
      <sz val="9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7" fillId="20" borderId="1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176" fontId="10" fillId="0" borderId="0"/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3" borderId="6" xfId="0" applyNumberForma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49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10" fillId="0" borderId="5" xfId="49" applyNumberFormat="1" applyFont="1" applyFill="1" applyBorder="1" applyAlignment="1">
      <alignment horizontal="center" vertical="center"/>
    </xf>
    <xf numFmtId="0" fontId="10" fillId="0" borderId="6" xfId="49" applyNumberFormat="1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6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 wrapText="1" shrinkToFit="1"/>
    </xf>
    <xf numFmtId="177" fontId="12" fillId="0" borderId="4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 shrinkToFit="1"/>
    </xf>
    <xf numFmtId="177" fontId="12" fillId="0" borderId="6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 shrinkToFit="1"/>
    </xf>
    <xf numFmtId="0" fontId="1" fillId="7" borderId="5" xfId="0" applyFont="1" applyFill="1" applyBorder="1" applyAlignment="1">
      <alignment horizontal="center" vertical="center" wrapText="1" shrinkToFit="1"/>
    </xf>
    <xf numFmtId="0" fontId="1" fillId="8" borderId="4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 shrinkToFit="1"/>
    </xf>
    <xf numFmtId="177" fontId="0" fillId="0" borderId="9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wrapText="1" shrinkToFit="1"/>
    </xf>
    <xf numFmtId="0" fontId="1" fillId="9" borderId="5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0" fillId="0" borderId="0" xfId="0" applyNumberFormat="1" applyFont="1" applyFill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0"/>
  <sheetViews>
    <sheetView tabSelected="1" topLeftCell="B1" workbookViewId="0">
      <pane xSplit="4" ySplit="2" topLeftCell="F3" activePane="bottomRight" state="frozen"/>
      <selection/>
      <selection pane="topRight"/>
      <selection pane="bottomLeft"/>
      <selection pane="bottomRight" activeCell="H6" sqref="H6:H13"/>
    </sheetView>
  </sheetViews>
  <sheetFormatPr defaultColWidth="9" defaultRowHeight="20" customHeight="1"/>
  <cols>
    <col min="1" max="1" width="9" style="3"/>
    <col min="2" max="2" width="5.5" style="4" customWidth="1"/>
    <col min="3" max="3" width="14.875" style="5" hidden="1" customWidth="1"/>
    <col min="4" max="4" width="19.525" style="3" hidden="1" customWidth="1"/>
    <col min="5" max="5" width="50.75" style="6" customWidth="1"/>
    <col min="6" max="6" width="13.75" style="7" customWidth="1"/>
    <col min="7" max="7" width="9" style="8" customWidth="1"/>
    <col min="8" max="8" width="15.75" style="8" customWidth="1"/>
    <col min="9" max="9" width="6.875" style="9" customWidth="1"/>
    <col min="10" max="10" width="9.125" style="9" customWidth="1"/>
    <col min="11" max="11" width="7.375" style="9" customWidth="1"/>
    <col min="12" max="12" width="9" style="9"/>
    <col min="13" max="13" width="8.125" style="9" customWidth="1"/>
    <col min="14" max="14" width="8.875" style="10" customWidth="1"/>
    <col min="15" max="16236" width="9" style="1"/>
    <col min="16237" max="16384" width="9" style="11"/>
  </cols>
  <sheetData>
    <row r="1" s="1" customFormat="1" ht="43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57"/>
    </row>
    <row r="2" s="1" customFormat="1" ht="33" customHeight="1" spans="1:14">
      <c r="A2" s="3" t="s">
        <v>1</v>
      </c>
      <c r="B2" s="1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15" t="s">
        <v>7</v>
      </c>
      <c r="H2" s="15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58" t="s">
        <v>13</v>
      </c>
      <c r="N2" s="10" t="s">
        <v>14</v>
      </c>
    </row>
    <row r="3" s="1" customFormat="1" customHeight="1" spans="1:14">
      <c r="A3" s="5">
        <f>MAX($A$2:A2)+1</f>
        <v>1</v>
      </c>
      <c r="B3" s="16" t="s">
        <v>15</v>
      </c>
      <c r="C3" s="5" t="s">
        <v>16</v>
      </c>
      <c r="D3" s="5" t="s">
        <v>17</v>
      </c>
      <c r="E3" s="6" t="s">
        <v>18</v>
      </c>
      <c r="F3" s="17" t="s">
        <v>19</v>
      </c>
      <c r="G3" s="18">
        <v>60</v>
      </c>
      <c r="H3" s="19">
        <v>600</v>
      </c>
      <c r="I3" s="18">
        <v>17</v>
      </c>
      <c r="J3" s="18">
        <v>26</v>
      </c>
      <c r="K3" s="34">
        <f>H3*J3</f>
        <v>15600</v>
      </c>
      <c r="L3" s="34">
        <v>1700</v>
      </c>
      <c r="M3" s="59">
        <f>L3/H6</f>
        <v>3.4</v>
      </c>
      <c r="N3" s="85">
        <f>M6+M3</f>
        <v>15.6</v>
      </c>
    </row>
    <row r="4" s="1" customFormat="1" customHeight="1" spans="1:14">
      <c r="A4" s="5">
        <f>MAX($A$2:A3)+1</f>
        <v>2</v>
      </c>
      <c r="B4" s="20"/>
      <c r="C4" s="5" t="s">
        <v>20</v>
      </c>
      <c r="D4" s="5" t="s">
        <v>21</v>
      </c>
      <c r="E4" s="6" t="s">
        <v>22</v>
      </c>
      <c r="F4" s="21"/>
      <c r="G4" s="22"/>
      <c r="H4" s="23"/>
      <c r="I4" s="22"/>
      <c r="J4" s="22"/>
      <c r="K4" s="34"/>
      <c r="L4" s="34"/>
      <c r="M4" s="59"/>
      <c r="N4" s="85"/>
    </row>
    <row r="5" s="1" customFormat="1" customHeight="1" spans="1:14">
      <c r="A5" s="5">
        <f>MAX($A$2:A4)+1</f>
        <v>3</v>
      </c>
      <c r="B5" s="20"/>
      <c r="C5" s="5" t="s">
        <v>23</v>
      </c>
      <c r="D5" s="5" t="s">
        <v>24</v>
      </c>
      <c r="E5" s="6" t="s">
        <v>25</v>
      </c>
      <c r="F5" s="21"/>
      <c r="G5" s="24"/>
      <c r="H5" s="25"/>
      <c r="I5" s="24"/>
      <c r="J5" s="24"/>
      <c r="K5" s="34"/>
      <c r="L5" s="34"/>
      <c r="M5" s="59"/>
      <c r="N5" s="85"/>
    </row>
    <row r="6" s="1" customFormat="1" customHeight="1" spans="1:14">
      <c r="A6" s="5">
        <f>MAX($A$2:A5)+1</f>
        <v>4</v>
      </c>
      <c r="B6" s="20"/>
      <c r="C6" s="5" t="s">
        <v>26</v>
      </c>
      <c r="D6" s="5">
        <v>0</v>
      </c>
      <c r="E6" s="6" t="s">
        <v>27</v>
      </c>
      <c r="F6" s="21"/>
      <c r="G6" s="18">
        <v>50</v>
      </c>
      <c r="H6" s="19">
        <v>500</v>
      </c>
      <c r="I6" s="18">
        <v>17</v>
      </c>
      <c r="J6" s="18">
        <v>26</v>
      </c>
      <c r="K6" s="34">
        <f>H6*J6</f>
        <v>13000</v>
      </c>
      <c r="L6" s="5">
        <v>6100</v>
      </c>
      <c r="M6" s="5">
        <f>L6/H6</f>
        <v>12.2</v>
      </c>
      <c r="N6" s="85"/>
    </row>
    <row r="7" s="1" customFormat="1" customHeight="1" spans="1:14">
      <c r="A7" s="5">
        <f>MAX($A$2:A6)+1</f>
        <v>5</v>
      </c>
      <c r="B7" s="20"/>
      <c r="C7" s="5" t="s">
        <v>28</v>
      </c>
      <c r="D7" s="5" t="s">
        <v>29</v>
      </c>
      <c r="E7" s="6" t="s">
        <v>30</v>
      </c>
      <c r="F7" s="21"/>
      <c r="G7" s="22"/>
      <c r="H7" s="23"/>
      <c r="I7" s="22"/>
      <c r="J7" s="22"/>
      <c r="K7" s="34"/>
      <c r="L7" s="5"/>
      <c r="M7" s="5"/>
      <c r="N7" s="85"/>
    </row>
    <row r="8" s="1" customFormat="1" customHeight="1" spans="1:14">
      <c r="A8" s="5">
        <f>MAX($A$2:A7)+1</f>
        <v>6</v>
      </c>
      <c r="B8" s="20"/>
      <c r="C8" s="5" t="s">
        <v>31</v>
      </c>
      <c r="D8" s="5">
        <v>0</v>
      </c>
      <c r="E8" s="6" t="s">
        <v>32</v>
      </c>
      <c r="F8" s="21"/>
      <c r="G8" s="22"/>
      <c r="H8" s="23"/>
      <c r="I8" s="22"/>
      <c r="J8" s="22"/>
      <c r="K8" s="34"/>
      <c r="L8" s="5"/>
      <c r="M8" s="5"/>
      <c r="N8" s="85"/>
    </row>
    <row r="9" s="1" customFormat="1" customHeight="1" spans="1:14">
      <c r="A9" s="5">
        <f>MAX($A$2:A8)+1</f>
        <v>7</v>
      </c>
      <c r="B9" s="20"/>
      <c r="C9" s="5" t="s">
        <v>33</v>
      </c>
      <c r="D9" s="5">
        <v>0</v>
      </c>
      <c r="E9" s="6" t="s">
        <v>34</v>
      </c>
      <c r="F9" s="21"/>
      <c r="G9" s="22"/>
      <c r="H9" s="23"/>
      <c r="I9" s="22"/>
      <c r="J9" s="22"/>
      <c r="K9" s="34"/>
      <c r="L9" s="5"/>
      <c r="M9" s="5"/>
      <c r="N9" s="85"/>
    </row>
    <row r="10" s="1" customFormat="1" customHeight="1" spans="1:14">
      <c r="A10" s="5">
        <f>MAX($A$2:A9)+1</f>
        <v>8</v>
      </c>
      <c r="B10" s="20"/>
      <c r="C10" s="5" t="s">
        <v>35</v>
      </c>
      <c r="D10" s="5" t="s">
        <v>36</v>
      </c>
      <c r="E10" s="6" t="s">
        <v>37</v>
      </c>
      <c r="F10" s="21"/>
      <c r="G10" s="22"/>
      <c r="H10" s="23"/>
      <c r="I10" s="22"/>
      <c r="J10" s="22"/>
      <c r="K10" s="34"/>
      <c r="L10" s="5"/>
      <c r="M10" s="5"/>
      <c r="N10" s="85"/>
    </row>
    <row r="11" s="1" customFormat="1" customHeight="1" spans="1:14">
      <c r="A11" s="17">
        <f>MAX($A$2:A10)+1</f>
        <v>9</v>
      </c>
      <c r="B11" s="20"/>
      <c r="C11" s="5" t="s">
        <v>38</v>
      </c>
      <c r="D11" s="5" t="s">
        <v>39</v>
      </c>
      <c r="E11" s="6" t="s">
        <v>40</v>
      </c>
      <c r="F11" s="21"/>
      <c r="G11" s="22"/>
      <c r="H11" s="23"/>
      <c r="I11" s="22"/>
      <c r="J11" s="22"/>
      <c r="K11" s="34"/>
      <c r="L11" s="5"/>
      <c r="M11" s="5"/>
      <c r="N11" s="85"/>
    </row>
    <row r="12" s="1" customFormat="1" customHeight="1" spans="1:14">
      <c r="A12" s="17">
        <f>MAX($A$2:A11)+1</f>
        <v>10</v>
      </c>
      <c r="B12" s="20"/>
      <c r="C12" s="5" t="s">
        <v>41</v>
      </c>
      <c r="D12" s="5" t="s">
        <v>42</v>
      </c>
      <c r="E12" s="6" t="s">
        <v>43</v>
      </c>
      <c r="F12" s="21"/>
      <c r="G12" s="22"/>
      <c r="H12" s="23"/>
      <c r="I12" s="22"/>
      <c r="J12" s="22"/>
      <c r="K12" s="34"/>
      <c r="L12" s="5"/>
      <c r="M12" s="5"/>
      <c r="N12" s="85"/>
    </row>
    <row r="13" s="1" customFormat="1" customHeight="1" spans="1:14">
      <c r="A13" s="17">
        <f>MAX($A$2:A12)+1</f>
        <v>11</v>
      </c>
      <c r="B13" s="20"/>
      <c r="C13" s="5" t="s">
        <v>44</v>
      </c>
      <c r="D13" s="5" t="s">
        <v>45</v>
      </c>
      <c r="E13" s="6" t="s">
        <v>46</v>
      </c>
      <c r="F13" s="26"/>
      <c r="G13" s="24"/>
      <c r="H13" s="25"/>
      <c r="I13" s="24"/>
      <c r="J13" s="24"/>
      <c r="K13" s="34"/>
      <c r="L13" s="5"/>
      <c r="M13" s="5"/>
      <c r="N13" s="85"/>
    </row>
    <row r="14" s="2" customFormat="1" ht="27" customHeight="1" spans="1:14">
      <c r="A14" s="27">
        <f>MAX($A$2:A11)+1</f>
        <v>10</v>
      </c>
      <c r="B14" s="28"/>
      <c r="C14" s="29" t="s">
        <v>47</v>
      </c>
      <c r="D14" s="30" t="s">
        <v>48</v>
      </c>
      <c r="E14" s="31" t="s">
        <v>49</v>
      </c>
      <c r="F14" s="32" t="s">
        <v>50</v>
      </c>
      <c r="G14" s="33">
        <v>40</v>
      </c>
      <c r="H14" s="34">
        <v>400</v>
      </c>
      <c r="I14" s="34">
        <v>17</v>
      </c>
      <c r="J14" s="34">
        <v>26</v>
      </c>
      <c r="K14" s="34">
        <f>H14*J14</f>
        <v>10400</v>
      </c>
      <c r="L14" s="34">
        <v>2000</v>
      </c>
      <c r="M14" s="34">
        <f>L14/H14</f>
        <v>5</v>
      </c>
      <c r="N14" s="34">
        <f>M14+M22</f>
        <v>9</v>
      </c>
    </row>
    <row r="15" s="2" customFormat="1" ht="27" customHeight="1" spans="1:14">
      <c r="A15" s="27">
        <f>MAX($A$2:A12)+1</f>
        <v>11</v>
      </c>
      <c r="B15" s="28"/>
      <c r="C15" s="29" t="s">
        <v>51</v>
      </c>
      <c r="D15" s="30" t="s">
        <v>48</v>
      </c>
      <c r="E15" s="35" t="s">
        <v>49</v>
      </c>
      <c r="F15" s="36"/>
      <c r="G15" s="37"/>
      <c r="H15" s="34"/>
      <c r="I15" s="34"/>
      <c r="J15" s="34"/>
      <c r="K15" s="34"/>
      <c r="L15" s="34"/>
      <c r="M15" s="34"/>
      <c r="N15" s="34"/>
    </row>
    <row r="16" s="2" customFormat="1" ht="27" customHeight="1" spans="1:14">
      <c r="A16" s="27">
        <f>MAX($A$2:A13)+1</f>
        <v>12</v>
      </c>
      <c r="B16" s="28"/>
      <c r="C16" s="38" t="s">
        <v>52</v>
      </c>
      <c r="D16" s="30" t="s">
        <v>48</v>
      </c>
      <c r="E16" s="35" t="s">
        <v>49</v>
      </c>
      <c r="F16" s="36"/>
      <c r="G16" s="37"/>
      <c r="H16" s="34"/>
      <c r="I16" s="34"/>
      <c r="J16" s="34"/>
      <c r="K16" s="34"/>
      <c r="L16" s="34"/>
      <c r="M16" s="34"/>
      <c r="N16" s="34"/>
    </row>
    <row r="17" s="2" customFormat="1" ht="27" customHeight="1" spans="1:14">
      <c r="A17" s="27">
        <f>MAX($A$2:A14)+1</f>
        <v>12</v>
      </c>
      <c r="B17" s="28"/>
      <c r="C17" s="29" t="s">
        <v>53</v>
      </c>
      <c r="D17" s="29">
        <v>0</v>
      </c>
      <c r="E17" s="35" t="s">
        <v>54</v>
      </c>
      <c r="F17" s="36"/>
      <c r="G17" s="37"/>
      <c r="H17" s="34"/>
      <c r="I17" s="34"/>
      <c r="J17" s="34"/>
      <c r="K17" s="34"/>
      <c r="L17" s="34"/>
      <c r="M17" s="34"/>
      <c r="N17" s="34"/>
    </row>
    <row r="18" s="2" customFormat="1" ht="27" customHeight="1" spans="1:14">
      <c r="A18" s="27">
        <f>MAX($A$2:A15)+1</f>
        <v>12</v>
      </c>
      <c r="B18" s="28"/>
      <c r="C18" s="29" t="s">
        <v>55</v>
      </c>
      <c r="D18" s="29">
        <v>0</v>
      </c>
      <c r="E18" s="35" t="s">
        <v>54</v>
      </c>
      <c r="F18" s="36"/>
      <c r="G18" s="37"/>
      <c r="H18" s="34"/>
      <c r="I18" s="34"/>
      <c r="J18" s="34"/>
      <c r="K18" s="34"/>
      <c r="L18" s="34"/>
      <c r="M18" s="34"/>
      <c r="N18" s="34"/>
    </row>
    <row r="19" s="2" customFormat="1" ht="27" customHeight="1" spans="1:14">
      <c r="A19" s="27">
        <f>MAX($A$2:A16)+1</f>
        <v>13</v>
      </c>
      <c r="B19" s="28"/>
      <c r="C19" s="29" t="s">
        <v>56</v>
      </c>
      <c r="D19" s="29">
        <v>0</v>
      </c>
      <c r="E19" s="35" t="s">
        <v>54</v>
      </c>
      <c r="F19" s="36"/>
      <c r="G19" s="37"/>
      <c r="H19" s="34"/>
      <c r="I19" s="34"/>
      <c r="J19" s="34"/>
      <c r="K19" s="34"/>
      <c r="L19" s="34"/>
      <c r="M19" s="34"/>
      <c r="N19" s="34"/>
    </row>
    <row r="20" s="2" customFormat="1" customHeight="1" spans="1:14">
      <c r="A20" s="27">
        <f>MAX($A$2:A19)+1</f>
        <v>14</v>
      </c>
      <c r="B20" s="28"/>
      <c r="C20" s="29" t="s">
        <v>57</v>
      </c>
      <c r="D20" s="29" t="s">
        <v>58</v>
      </c>
      <c r="E20" s="35" t="s">
        <v>59</v>
      </c>
      <c r="F20" s="36"/>
      <c r="G20" s="37"/>
      <c r="H20" s="34"/>
      <c r="I20" s="34"/>
      <c r="J20" s="34"/>
      <c r="K20" s="34"/>
      <c r="L20" s="34"/>
      <c r="M20" s="34"/>
      <c r="N20" s="34"/>
    </row>
    <row r="21" s="2" customFormat="1" customHeight="1" spans="1:14">
      <c r="A21" s="27">
        <f>MAX($A$2:A20)+1</f>
        <v>15</v>
      </c>
      <c r="B21" s="28"/>
      <c r="C21" s="29" t="s">
        <v>60</v>
      </c>
      <c r="D21" s="29" t="s">
        <v>58</v>
      </c>
      <c r="E21" s="39" t="s">
        <v>61</v>
      </c>
      <c r="F21" s="40"/>
      <c r="G21" s="41"/>
      <c r="H21" s="34"/>
      <c r="I21" s="34"/>
      <c r="J21" s="34"/>
      <c r="K21" s="34"/>
      <c r="L21" s="34"/>
      <c r="M21" s="34"/>
      <c r="N21" s="34"/>
    </row>
    <row r="22" s="2" customFormat="1" customHeight="1" spans="1:14">
      <c r="A22" s="27">
        <f>MAX($A$2:A19)+1</f>
        <v>14</v>
      </c>
      <c r="B22" s="28"/>
      <c r="C22" s="38" t="s">
        <v>62</v>
      </c>
      <c r="D22" s="30" t="s">
        <v>63</v>
      </c>
      <c r="E22" s="31" t="s">
        <v>64</v>
      </c>
      <c r="F22" s="32" t="s">
        <v>65</v>
      </c>
      <c r="G22" s="18">
        <v>50</v>
      </c>
      <c r="H22" s="34">
        <v>500</v>
      </c>
      <c r="I22" s="34">
        <v>17</v>
      </c>
      <c r="J22" s="34">
        <v>26</v>
      </c>
      <c r="K22" s="34">
        <f>H22*J22</f>
        <v>13000</v>
      </c>
      <c r="L22" s="34">
        <v>2000</v>
      </c>
      <c r="M22" s="34">
        <f>L22/H22</f>
        <v>4</v>
      </c>
      <c r="N22" s="34"/>
    </row>
    <row r="23" s="2" customFormat="1" customHeight="1" spans="1:14">
      <c r="A23" s="27">
        <f>MAX($A$2:A20)+1</f>
        <v>15</v>
      </c>
      <c r="B23" s="28"/>
      <c r="C23" s="38" t="s">
        <v>66</v>
      </c>
      <c r="D23" s="30" t="s">
        <v>63</v>
      </c>
      <c r="E23" s="35" t="s">
        <v>64</v>
      </c>
      <c r="F23" s="36"/>
      <c r="G23" s="22"/>
      <c r="H23" s="34"/>
      <c r="I23" s="34"/>
      <c r="J23" s="34"/>
      <c r="K23" s="34"/>
      <c r="L23" s="34"/>
      <c r="M23" s="34"/>
      <c r="N23" s="34"/>
    </row>
    <row r="24" s="2" customFormat="1" customHeight="1" spans="1:14">
      <c r="A24" s="27">
        <f>MAX($A$2:A21)+1</f>
        <v>16</v>
      </c>
      <c r="B24" s="28"/>
      <c r="C24" s="38" t="s">
        <v>67</v>
      </c>
      <c r="D24" s="30" t="s">
        <v>63</v>
      </c>
      <c r="E24" s="35" t="s">
        <v>64</v>
      </c>
      <c r="F24" s="36"/>
      <c r="G24" s="22"/>
      <c r="H24" s="34"/>
      <c r="I24" s="34"/>
      <c r="J24" s="34"/>
      <c r="K24" s="34"/>
      <c r="L24" s="34"/>
      <c r="M24" s="34"/>
      <c r="N24" s="34"/>
    </row>
    <row r="25" s="2" customFormat="1" customHeight="1" spans="1:14">
      <c r="A25" s="27">
        <f>MAX($A$2:A24)+1</f>
        <v>17</v>
      </c>
      <c r="B25" s="28"/>
      <c r="C25" s="38" t="s">
        <v>68</v>
      </c>
      <c r="D25" s="29">
        <v>0</v>
      </c>
      <c r="E25" s="35" t="s">
        <v>69</v>
      </c>
      <c r="F25" s="36"/>
      <c r="G25" s="22"/>
      <c r="H25" s="34"/>
      <c r="I25" s="34"/>
      <c r="J25" s="34"/>
      <c r="K25" s="34"/>
      <c r="L25" s="34"/>
      <c r="M25" s="34"/>
      <c r="N25" s="34"/>
    </row>
    <row r="26" s="2" customFormat="1" customHeight="1" spans="1:14">
      <c r="A26" s="27">
        <f>MAX($A$2:A25)+1</f>
        <v>18</v>
      </c>
      <c r="B26" s="28"/>
      <c r="C26" s="29" t="s">
        <v>70</v>
      </c>
      <c r="D26" s="29">
        <v>0</v>
      </c>
      <c r="E26" s="39" t="s">
        <v>71</v>
      </c>
      <c r="F26" s="36"/>
      <c r="G26" s="22"/>
      <c r="H26" s="34"/>
      <c r="I26" s="34"/>
      <c r="J26" s="34"/>
      <c r="K26" s="34"/>
      <c r="L26" s="34"/>
      <c r="M26" s="34"/>
      <c r="N26" s="34"/>
    </row>
    <row r="27" s="2" customFormat="1" customHeight="1" spans="1:14">
      <c r="A27" s="27">
        <f>MAX($A$2:A24)+1</f>
        <v>17</v>
      </c>
      <c r="B27" s="28"/>
      <c r="C27" s="38" t="s">
        <v>72</v>
      </c>
      <c r="D27" s="29">
        <v>0</v>
      </c>
      <c r="E27" s="35" t="s">
        <v>73</v>
      </c>
      <c r="F27" s="36"/>
      <c r="G27" s="22"/>
      <c r="H27" s="34"/>
      <c r="I27" s="34"/>
      <c r="J27" s="34"/>
      <c r="K27" s="34"/>
      <c r="L27" s="34"/>
      <c r="M27" s="34"/>
      <c r="N27" s="34"/>
    </row>
    <row r="28" s="2" customFormat="1" customHeight="1" spans="1:14">
      <c r="A28" s="27">
        <f>MAX($A$2:A25)+1</f>
        <v>18</v>
      </c>
      <c r="B28" s="28"/>
      <c r="C28" s="38" t="s">
        <v>74</v>
      </c>
      <c r="D28" s="29">
        <v>0</v>
      </c>
      <c r="E28" s="35" t="s">
        <v>73</v>
      </c>
      <c r="F28" s="36"/>
      <c r="G28" s="22"/>
      <c r="H28" s="34"/>
      <c r="I28" s="34"/>
      <c r="J28" s="34"/>
      <c r="K28" s="34"/>
      <c r="L28" s="34"/>
      <c r="M28" s="34"/>
      <c r="N28" s="34"/>
    </row>
    <row r="29" s="1" customFormat="1" customHeight="1" spans="1:14">
      <c r="A29" s="17">
        <f>MAX($A$2:A26)+1</f>
        <v>19</v>
      </c>
      <c r="B29" s="20"/>
      <c r="C29" s="42" t="s">
        <v>75</v>
      </c>
      <c r="D29" s="5">
        <v>0</v>
      </c>
      <c r="E29" s="43" t="s">
        <v>73</v>
      </c>
      <c r="F29" s="40"/>
      <c r="G29" s="24"/>
      <c r="H29" s="34"/>
      <c r="I29" s="34"/>
      <c r="J29" s="34"/>
      <c r="K29" s="34"/>
      <c r="L29" s="34"/>
      <c r="M29" s="34"/>
      <c r="N29" s="34"/>
    </row>
    <row r="30" s="1" customFormat="1" customHeight="1" spans="1:14">
      <c r="A30" s="17">
        <f>MAX($A$2:A29)+1</f>
        <v>20</v>
      </c>
      <c r="B30" s="44" t="s">
        <v>76</v>
      </c>
      <c r="C30" s="5" t="s">
        <v>77</v>
      </c>
      <c r="D30" s="5" t="s">
        <v>78</v>
      </c>
      <c r="E30" s="45" t="s">
        <v>79</v>
      </c>
      <c r="F30" s="17" t="s">
        <v>80</v>
      </c>
      <c r="G30" s="18">
        <v>36</v>
      </c>
      <c r="H30" s="34">
        <f>G30*10</f>
        <v>360</v>
      </c>
      <c r="I30" s="34">
        <v>17</v>
      </c>
      <c r="J30" s="34">
        <v>26</v>
      </c>
      <c r="K30" s="34">
        <f>H30*J30</f>
        <v>9360</v>
      </c>
      <c r="L30" s="86">
        <v>1500</v>
      </c>
      <c r="M30" s="34">
        <f>L30/H30</f>
        <v>4.16666666666667</v>
      </c>
      <c r="N30" s="34">
        <v>4</v>
      </c>
    </row>
    <row r="31" s="1" customFormat="1" customHeight="1" spans="1:14">
      <c r="A31" s="17">
        <f>MAX($A$2:A30)+1</f>
        <v>21</v>
      </c>
      <c r="B31" s="46"/>
      <c r="C31" s="17" t="s">
        <v>81</v>
      </c>
      <c r="D31" s="5" t="s">
        <v>82</v>
      </c>
      <c r="E31" s="47" t="s">
        <v>83</v>
      </c>
      <c r="F31" s="21"/>
      <c r="G31" s="22"/>
      <c r="H31" s="34"/>
      <c r="I31" s="34"/>
      <c r="J31" s="34"/>
      <c r="K31" s="34"/>
      <c r="L31" s="86"/>
      <c r="M31" s="34"/>
      <c r="N31" s="34"/>
    </row>
    <row r="32" s="1" customFormat="1" customHeight="1" spans="1:14">
      <c r="A32" s="17">
        <f>MAX($A$2:A31)+1</f>
        <v>22</v>
      </c>
      <c r="B32" s="46"/>
      <c r="C32" s="17" t="s">
        <v>84</v>
      </c>
      <c r="D32" s="5" t="s">
        <v>85</v>
      </c>
      <c r="E32" s="47" t="s">
        <v>86</v>
      </c>
      <c r="F32" s="21"/>
      <c r="G32" s="22"/>
      <c r="H32" s="34"/>
      <c r="I32" s="34"/>
      <c r="J32" s="34"/>
      <c r="K32" s="34"/>
      <c r="L32" s="86"/>
      <c r="M32" s="34"/>
      <c r="N32" s="34"/>
    </row>
    <row r="33" s="1" customFormat="1" customHeight="1" spans="1:14">
      <c r="A33" s="17">
        <f>MAX($A$2:A32)+1</f>
        <v>23</v>
      </c>
      <c r="B33" s="46"/>
      <c r="C33" s="17" t="s">
        <v>87</v>
      </c>
      <c r="D33" s="5" t="s">
        <v>88</v>
      </c>
      <c r="E33" s="47" t="s">
        <v>89</v>
      </c>
      <c r="F33" s="21"/>
      <c r="G33" s="24"/>
      <c r="H33" s="34"/>
      <c r="I33" s="34"/>
      <c r="J33" s="34"/>
      <c r="K33" s="34"/>
      <c r="L33" s="86"/>
      <c r="M33" s="34"/>
      <c r="N33" s="34"/>
    </row>
    <row r="34" s="1" customFormat="1" customHeight="1" spans="1:14">
      <c r="A34" s="17">
        <f>MAX($A$2:A33)+1</f>
        <v>24</v>
      </c>
      <c r="B34" s="46"/>
      <c r="C34" s="17" t="s">
        <v>90</v>
      </c>
      <c r="D34" s="5" t="s">
        <v>91</v>
      </c>
      <c r="E34" s="47" t="s">
        <v>92</v>
      </c>
      <c r="F34" s="21"/>
      <c r="G34" s="18">
        <v>32</v>
      </c>
      <c r="H34" s="34">
        <v>320</v>
      </c>
      <c r="I34" s="34">
        <v>17</v>
      </c>
      <c r="J34" s="34">
        <v>26</v>
      </c>
      <c r="K34" s="34">
        <f t="shared" ref="K34:K38" si="0">H34*J34</f>
        <v>8320</v>
      </c>
      <c r="L34" s="86"/>
      <c r="M34" s="34"/>
      <c r="N34" s="34"/>
    </row>
    <row r="35" s="1" customFormat="1" customHeight="1" spans="1:14">
      <c r="A35" s="17">
        <f>MAX($A$2:A34)+1</f>
        <v>25</v>
      </c>
      <c r="B35" s="46"/>
      <c r="C35" s="17" t="s">
        <v>93</v>
      </c>
      <c r="D35" s="5" t="s">
        <v>94</v>
      </c>
      <c r="E35" s="47" t="s">
        <v>95</v>
      </c>
      <c r="F35" s="21"/>
      <c r="G35" s="24"/>
      <c r="H35" s="34"/>
      <c r="I35" s="34"/>
      <c r="J35" s="34"/>
      <c r="K35" s="34"/>
      <c r="L35" s="86"/>
      <c r="M35" s="34"/>
      <c r="N35" s="34"/>
    </row>
    <row r="36" s="1" customFormat="1" customHeight="1" spans="1:14">
      <c r="A36" s="17">
        <f>MAX($A$2:A35)+1</f>
        <v>26</v>
      </c>
      <c r="B36" s="46"/>
      <c r="C36" s="17" t="s">
        <v>96</v>
      </c>
      <c r="D36" s="5" t="s">
        <v>97</v>
      </c>
      <c r="E36" s="47" t="s">
        <v>98</v>
      </c>
      <c r="F36" s="21"/>
      <c r="G36" s="18">
        <v>27</v>
      </c>
      <c r="H36" s="34">
        <v>270</v>
      </c>
      <c r="I36" s="34">
        <v>17</v>
      </c>
      <c r="J36" s="34">
        <v>26</v>
      </c>
      <c r="K36" s="34">
        <f t="shared" si="0"/>
        <v>7020</v>
      </c>
      <c r="L36" s="86"/>
      <c r="M36" s="34"/>
      <c r="N36" s="34"/>
    </row>
    <row r="37" s="1" customFormat="1" customHeight="1" spans="1:14">
      <c r="A37" s="17">
        <f>MAX($A$2:A36)+1</f>
        <v>27</v>
      </c>
      <c r="B37" s="46"/>
      <c r="C37" s="17" t="s">
        <v>99</v>
      </c>
      <c r="D37" s="5" t="s">
        <v>100</v>
      </c>
      <c r="E37" s="47" t="s">
        <v>101</v>
      </c>
      <c r="F37" s="21"/>
      <c r="G37" s="24"/>
      <c r="H37" s="34"/>
      <c r="I37" s="34"/>
      <c r="J37" s="34"/>
      <c r="K37" s="34"/>
      <c r="L37" s="86"/>
      <c r="M37" s="34"/>
      <c r="N37" s="34"/>
    </row>
    <row r="38" s="1" customFormat="1" customHeight="1" spans="1:14">
      <c r="A38" s="17">
        <f>MAX($A$2:A37)+1</f>
        <v>28</v>
      </c>
      <c r="B38" s="46"/>
      <c r="C38" s="17" t="s">
        <v>102</v>
      </c>
      <c r="D38" s="5" t="s">
        <v>103</v>
      </c>
      <c r="E38" s="47" t="s">
        <v>104</v>
      </c>
      <c r="F38" s="21"/>
      <c r="G38" s="18">
        <v>36</v>
      </c>
      <c r="H38" s="34">
        <v>360</v>
      </c>
      <c r="I38" s="34">
        <v>17</v>
      </c>
      <c r="J38" s="34">
        <v>26</v>
      </c>
      <c r="K38" s="34">
        <f t="shared" si="0"/>
        <v>9360</v>
      </c>
      <c r="L38" s="86"/>
      <c r="M38" s="34"/>
      <c r="N38" s="34"/>
    </row>
    <row r="39" s="1" customFormat="1" customHeight="1" spans="1:14">
      <c r="A39" s="17">
        <f>MAX($A$2:A38)+1</f>
        <v>29</v>
      </c>
      <c r="B39" s="46"/>
      <c r="C39" s="17" t="s">
        <v>105</v>
      </c>
      <c r="D39" s="5" t="s">
        <v>106</v>
      </c>
      <c r="E39" s="47" t="s">
        <v>107</v>
      </c>
      <c r="F39" s="21"/>
      <c r="G39" s="24"/>
      <c r="H39" s="34"/>
      <c r="I39" s="34"/>
      <c r="J39" s="34"/>
      <c r="K39" s="34"/>
      <c r="L39" s="86"/>
      <c r="M39" s="34"/>
      <c r="N39" s="34"/>
    </row>
    <row r="40" s="1" customFormat="1" customHeight="1" spans="1:14">
      <c r="A40" s="17">
        <f>MAX($A$2:A39)+1</f>
        <v>30</v>
      </c>
      <c r="B40" s="46"/>
      <c r="C40" s="17" t="s">
        <v>108</v>
      </c>
      <c r="D40" s="5" t="s">
        <v>109</v>
      </c>
      <c r="E40" s="47" t="s">
        <v>110</v>
      </c>
      <c r="F40" s="21"/>
      <c r="G40" s="18">
        <v>32</v>
      </c>
      <c r="H40" s="34">
        <v>320</v>
      </c>
      <c r="I40" s="34">
        <v>17</v>
      </c>
      <c r="J40" s="34">
        <v>26</v>
      </c>
      <c r="K40" s="34">
        <f t="shared" ref="K40:K44" si="1">H40*J40</f>
        <v>8320</v>
      </c>
      <c r="L40" s="86"/>
      <c r="M40" s="34"/>
      <c r="N40" s="34"/>
    </row>
    <row r="41" s="1" customFormat="1" customHeight="1" spans="1:14">
      <c r="A41" s="17">
        <f>MAX($A$2:A40)+1</f>
        <v>31</v>
      </c>
      <c r="B41" s="46"/>
      <c r="C41" s="17" t="s">
        <v>111</v>
      </c>
      <c r="D41" s="5" t="s">
        <v>112</v>
      </c>
      <c r="E41" s="47" t="s">
        <v>113</v>
      </c>
      <c r="F41" s="21"/>
      <c r="G41" s="24"/>
      <c r="H41" s="34"/>
      <c r="I41" s="34"/>
      <c r="J41" s="34"/>
      <c r="K41" s="34"/>
      <c r="L41" s="86"/>
      <c r="M41" s="34"/>
      <c r="N41" s="34"/>
    </row>
    <row r="42" s="1" customFormat="1" customHeight="1" spans="1:14">
      <c r="A42" s="17">
        <f>MAX($A$2:A41)+1</f>
        <v>32</v>
      </c>
      <c r="B42" s="46"/>
      <c r="C42" s="17" t="s">
        <v>114</v>
      </c>
      <c r="D42" s="5" t="s">
        <v>115</v>
      </c>
      <c r="E42" s="47" t="s">
        <v>116</v>
      </c>
      <c r="F42" s="21"/>
      <c r="G42" s="18">
        <v>27</v>
      </c>
      <c r="H42" s="34">
        <v>270</v>
      </c>
      <c r="I42" s="34">
        <v>17</v>
      </c>
      <c r="J42" s="34">
        <v>26</v>
      </c>
      <c r="K42" s="34">
        <f t="shared" si="1"/>
        <v>7020</v>
      </c>
      <c r="L42" s="86"/>
      <c r="M42" s="34"/>
      <c r="N42" s="34"/>
    </row>
    <row r="43" s="1" customFormat="1" customHeight="1" spans="1:14">
      <c r="A43" s="17">
        <f>MAX($A$2:A42)+1</f>
        <v>33</v>
      </c>
      <c r="B43" s="46"/>
      <c r="C43" s="17" t="s">
        <v>117</v>
      </c>
      <c r="D43" s="5" t="s">
        <v>118</v>
      </c>
      <c r="E43" s="47" t="s">
        <v>119</v>
      </c>
      <c r="F43" s="21"/>
      <c r="G43" s="24"/>
      <c r="H43" s="34"/>
      <c r="I43" s="34"/>
      <c r="J43" s="34"/>
      <c r="K43" s="34"/>
      <c r="L43" s="86"/>
      <c r="M43" s="34"/>
      <c r="N43" s="34"/>
    </row>
    <row r="44" s="1" customFormat="1" customHeight="1" spans="1:14">
      <c r="A44" s="17">
        <f>MAX($A$2:A43)+1</f>
        <v>34</v>
      </c>
      <c r="B44" s="46"/>
      <c r="C44" s="17" t="s">
        <v>120</v>
      </c>
      <c r="D44" s="5" t="s">
        <v>121</v>
      </c>
      <c r="E44" s="47" t="s">
        <v>122</v>
      </c>
      <c r="F44" s="21"/>
      <c r="G44" s="18">
        <v>36</v>
      </c>
      <c r="H44" s="34">
        <v>360</v>
      </c>
      <c r="I44" s="34">
        <v>17</v>
      </c>
      <c r="J44" s="34">
        <v>26</v>
      </c>
      <c r="K44" s="34">
        <f t="shared" si="1"/>
        <v>9360</v>
      </c>
      <c r="L44" s="86"/>
      <c r="M44" s="34"/>
      <c r="N44" s="34"/>
    </row>
    <row r="45" s="1" customFormat="1" customHeight="1" spans="1:14">
      <c r="A45" s="17">
        <f>MAX($A$2:A44)+1</f>
        <v>35</v>
      </c>
      <c r="B45" s="46"/>
      <c r="C45" s="17" t="s">
        <v>123</v>
      </c>
      <c r="D45" s="5" t="s">
        <v>124</v>
      </c>
      <c r="E45" s="48" t="s">
        <v>125</v>
      </c>
      <c r="F45" s="21"/>
      <c r="G45" s="24"/>
      <c r="H45" s="34"/>
      <c r="I45" s="34"/>
      <c r="J45" s="34"/>
      <c r="K45" s="34"/>
      <c r="L45" s="86"/>
      <c r="M45" s="34"/>
      <c r="N45" s="34"/>
    </row>
    <row r="46" s="1" customFormat="1" customHeight="1" spans="1:14">
      <c r="A46" s="17">
        <f>MAX($A$2:A45)+1</f>
        <v>36</v>
      </c>
      <c r="B46" s="46"/>
      <c r="C46" s="17" t="s">
        <v>126</v>
      </c>
      <c r="D46" s="5" t="s">
        <v>127</v>
      </c>
      <c r="E46" s="49" t="s">
        <v>128</v>
      </c>
      <c r="F46" s="21"/>
      <c r="G46" s="50">
        <v>32</v>
      </c>
      <c r="H46" s="51">
        <v>320</v>
      </c>
      <c r="I46" s="51">
        <v>17</v>
      </c>
      <c r="J46" s="51">
        <v>26</v>
      </c>
      <c r="K46" s="51">
        <f t="shared" ref="K46:K51" si="2">H46*J46</f>
        <v>8320</v>
      </c>
      <c r="L46" s="86"/>
      <c r="M46" s="34"/>
      <c r="N46" s="34"/>
    </row>
    <row r="47" s="1" customFormat="1" customHeight="1" spans="1:14">
      <c r="A47" s="17">
        <f>MAX($A$2:A46)+1</f>
        <v>37</v>
      </c>
      <c r="B47" s="46"/>
      <c r="C47" s="17" t="s">
        <v>129</v>
      </c>
      <c r="D47" s="5" t="s">
        <v>130</v>
      </c>
      <c r="E47" s="47" t="s">
        <v>131</v>
      </c>
      <c r="F47" s="21"/>
      <c r="G47" s="52"/>
      <c r="H47" s="51"/>
      <c r="I47" s="51"/>
      <c r="J47" s="51"/>
      <c r="K47" s="51"/>
      <c r="L47" s="86"/>
      <c r="M47" s="34"/>
      <c r="N47" s="34"/>
    </row>
    <row r="48" s="1" customFormat="1" customHeight="1" spans="1:14">
      <c r="A48" s="17">
        <f>MAX($A$2:A47)+1</f>
        <v>38</v>
      </c>
      <c r="B48" s="46"/>
      <c r="C48" s="17" t="s">
        <v>132</v>
      </c>
      <c r="D48" s="5" t="s">
        <v>133</v>
      </c>
      <c r="E48" s="47" t="s">
        <v>134</v>
      </c>
      <c r="F48" s="21"/>
      <c r="G48" s="53"/>
      <c r="H48" s="51"/>
      <c r="I48" s="51"/>
      <c r="J48" s="51"/>
      <c r="K48" s="51"/>
      <c r="L48" s="86"/>
      <c r="M48" s="34"/>
      <c r="N48" s="34"/>
    </row>
    <row r="49" s="1" customFormat="1" customHeight="1" spans="1:14">
      <c r="A49" s="17">
        <f>MAX($A$2:A48)+1</f>
        <v>39</v>
      </c>
      <c r="B49" s="46"/>
      <c r="C49" s="17" t="s">
        <v>135</v>
      </c>
      <c r="D49" s="5" t="s">
        <v>136</v>
      </c>
      <c r="E49" s="47" t="s">
        <v>137</v>
      </c>
      <c r="F49" s="21"/>
      <c r="G49" s="54">
        <v>30</v>
      </c>
      <c r="H49" s="55">
        <v>300</v>
      </c>
      <c r="I49" s="55">
        <v>17</v>
      </c>
      <c r="J49" s="55">
        <v>26</v>
      </c>
      <c r="K49" s="55">
        <f t="shared" si="2"/>
        <v>7800</v>
      </c>
      <c r="L49" s="86"/>
      <c r="M49" s="34"/>
      <c r="N49" s="34"/>
    </row>
    <row r="50" s="1" customFormat="1" customHeight="1" spans="1:14">
      <c r="A50" s="17">
        <f>MAX($A$2:A49)+1</f>
        <v>40</v>
      </c>
      <c r="B50" s="46"/>
      <c r="C50" s="17" t="s">
        <v>138</v>
      </c>
      <c r="D50" s="5" t="s">
        <v>139</v>
      </c>
      <c r="E50" s="47" t="s">
        <v>140</v>
      </c>
      <c r="F50" s="21"/>
      <c r="G50" s="56"/>
      <c r="H50" s="55"/>
      <c r="I50" s="55"/>
      <c r="J50" s="55"/>
      <c r="K50" s="55"/>
      <c r="L50" s="86"/>
      <c r="M50" s="34"/>
      <c r="N50" s="34"/>
    </row>
    <row r="51" s="1" customFormat="1" customHeight="1" spans="1:14">
      <c r="A51" s="17">
        <f>MAX($A$2:A50)+1</f>
        <v>41</v>
      </c>
      <c r="B51" s="46"/>
      <c r="C51" s="17" t="s">
        <v>141</v>
      </c>
      <c r="D51" s="5" t="s">
        <v>142</v>
      </c>
      <c r="E51" s="47" t="s">
        <v>143</v>
      </c>
      <c r="F51" s="21"/>
      <c r="G51" s="18">
        <v>20</v>
      </c>
      <c r="H51" s="34">
        <v>200</v>
      </c>
      <c r="I51" s="34">
        <v>17</v>
      </c>
      <c r="J51" s="34">
        <v>26</v>
      </c>
      <c r="K51" s="34">
        <f t="shared" si="2"/>
        <v>5200</v>
      </c>
      <c r="L51" s="86"/>
      <c r="M51" s="34"/>
      <c r="N51" s="34"/>
    </row>
    <row r="52" s="1" customFormat="1" customHeight="1" spans="1:14">
      <c r="A52" s="17">
        <f>MAX($A$2:A51)+1</f>
        <v>42</v>
      </c>
      <c r="B52" s="46"/>
      <c r="C52" s="17" t="s">
        <v>144</v>
      </c>
      <c r="D52" s="5" t="s">
        <v>145</v>
      </c>
      <c r="E52" s="47" t="s">
        <v>146</v>
      </c>
      <c r="F52" s="21"/>
      <c r="G52" s="24"/>
      <c r="H52" s="34"/>
      <c r="I52" s="34"/>
      <c r="J52" s="34"/>
      <c r="K52" s="34"/>
      <c r="L52" s="86"/>
      <c r="M52" s="34"/>
      <c r="N52" s="34"/>
    </row>
    <row r="53" s="1" customFormat="1" customHeight="1" spans="1:14">
      <c r="A53" s="17">
        <f>MAX($A$2:A52)+1</f>
        <v>43</v>
      </c>
      <c r="B53" s="46"/>
      <c r="C53" s="17" t="s">
        <v>147</v>
      </c>
      <c r="D53" s="5" t="s">
        <v>148</v>
      </c>
      <c r="E53" s="47" t="s">
        <v>149</v>
      </c>
      <c r="F53" s="21"/>
      <c r="G53" s="18">
        <v>15</v>
      </c>
      <c r="H53" s="34">
        <v>150</v>
      </c>
      <c r="I53" s="34">
        <v>17</v>
      </c>
      <c r="J53" s="34">
        <v>26</v>
      </c>
      <c r="K53" s="34">
        <f t="shared" ref="K53:K57" si="3">H53*J53</f>
        <v>3900</v>
      </c>
      <c r="L53" s="86"/>
      <c r="M53" s="34"/>
      <c r="N53" s="34"/>
    </row>
    <row r="54" s="1" customFormat="1" customHeight="1" spans="1:14">
      <c r="A54" s="17">
        <f>MAX($A$2:A53)+1</f>
        <v>44</v>
      </c>
      <c r="B54" s="46"/>
      <c r="C54" s="17" t="s">
        <v>150</v>
      </c>
      <c r="D54" s="5" t="s">
        <v>151</v>
      </c>
      <c r="E54" s="47" t="s">
        <v>152</v>
      </c>
      <c r="F54" s="21"/>
      <c r="G54" s="24"/>
      <c r="H54" s="34"/>
      <c r="I54" s="34"/>
      <c r="J54" s="34"/>
      <c r="K54" s="34"/>
      <c r="L54" s="86"/>
      <c r="M54" s="34"/>
      <c r="N54" s="34"/>
    </row>
    <row r="55" s="1" customFormat="1" customHeight="1" spans="1:14">
      <c r="A55" s="17">
        <f>MAX($A$2:A54)+1</f>
        <v>45</v>
      </c>
      <c r="B55" s="46"/>
      <c r="C55" s="17" t="s">
        <v>153</v>
      </c>
      <c r="D55" s="5" t="s">
        <v>154</v>
      </c>
      <c r="E55" s="47" t="s">
        <v>155</v>
      </c>
      <c r="F55" s="21"/>
      <c r="G55" s="18">
        <v>30</v>
      </c>
      <c r="H55" s="34">
        <v>300</v>
      </c>
      <c r="I55" s="34">
        <v>17</v>
      </c>
      <c r="J55" s="34">
        <v>26</v>
      </c>
      <c r="K55" s="34">
        <f t="shared" si="3"/>
        <v>7800</v>
      </c>
      <c r="L55" s="86"/>
      <c r="M55" s="34"/>
      <c r="N55" s="34"/>
    </row>
    <row r="56" s="1" customFormat="1" customHeight="1" spans="1:14">
      <c r="A56" s="17">
        <f>MAX($A$2:A55)+1</f>
        <v>46</v>
      </c>
      <c r="B56" s="46"/>
      <c r="C56" s="17" t="s">
        <v>156</v>
      </c>
      <c r="D56" s="5" t="s">
        <v>157</v>
      </c>
      <c r="E56" s="47" t="s">
        <v>158</v>
      </c>
      <c r="F56" s="21"/>
      <c r="G56" s="24"/>
      <c r="H56" s="34"/>
      <c r="I56" s="34"/>
      <c r="J56" s="34"/>
      <c r="K56" s="34"/>
      <c r="L56" s="86"/>
      <c r="M56" s="34"/>
      <c r="N56" s="34"/>
    </row>
    <row r="57" s="1" customFormat="1" customHeight="1" spans="1:14">
      <c r="A57" s="17">
        <f>MAX($A$2:A56)+1</f>
        <v>47</v>
      </c>
      <c r="B57" s="46"/>
      <c r="C57" s="17" t="s">
        <v>159</v>
      </c>
      <c r="D57" s="5" t="s">
        <v>160</v>
      </c>
      <c r="E57" s="47" t="s">
        <v>161</v>
      </c>
      <c r="F57" s="21"/>
      <c r="G57" s="18">
        <v>20</v>
      </c>
      <c r="H57" s="34">
        <v>200</v>
      </c>
      <c r="I57" s="34">
        <v>17</v>
      </c>
      <c r="J57" s="34">
        <v>26</v>
      </c>
      <c r="K57" s="34">
        <f t="shared" si="3"/>
        <v>5200</v>
      </c>
      <c r="L57" s="86"/>
      <c r="M57" s="34"/>
      <c r="N57" s="34"/>
    </row>
    <row r="58" s="1" customFormat="1" customHeight="1" spans="1:14">
      <c r="A58" s="17">
        <f>MAX($A$2:A57)+1</f>
        <v>48</v>
      </c>
      <c r="B58" s="46"/>
      <c r="C58" s="17" t="s">
        <v>162</v>
      </c>
      <c r="D58" s="5" t="s">
        <v>163</v>
      </c>
      <c r="E58" s="47" t="s">
        <v>164</v>
      </c>
      <c r="F58" s="21"/>
      <c r="G58" s="24"/>
      <c r="H58" s="34"/>
      <c r="I58" s="34"/>
      <c r="J58" s="34"/>
      <c r="K58" s="34"/>
      <c r="L58" s="86"/>
      <c r="M58" s="34"/>
      <c r="N58" s="34"/>
    </row>
    <row r="59" s="1" customFormat="1" customHeight="1" spans="1:14">
      <c r="A59" s="17">
        <f>MAX($A$2:A58)+1</f>
        <v>49</v>
      </c>
      <c r="B59" s="46"/>
      <c r="C59" s="17" t="s">
        <v>165</v>
      </c>
      <c r="D59" s="5" t="s">
        <v>166</v>
      </c>
      <c r="E59" s="47" t="s">
        <v>167</v>
      </c>
      <c r="F59" s="21"/>
      <c r="G59" s="18">
        <v>15</v>
      </c>
      <c r="H59" s="34">
        <v>150</v>
      </c>
      <c r="I59" s="34">
        <v>17</v>
      </c>
      <c r="J59" s="34">
        <v>26</v>
      </c>
      <c r="K59" s="34">
        <f t="shared" ref="K59:K63" si="4">H59*J59</f>
        <v>3900</v>
      </c>
      <c r="L59" s="86"/>
      <c r="M59" s="34"/>
      <c r="N59" s="34"/>
    </row>
    <row r="60" s="1" customFormat="1" customHeight="1" spans="1:14">
      <c r="A60" s="17">
        <f>MAX($A$2:A59)+1</f>
        <v>50</v>
      </c>
      <c r="B60" s="46"/>
      <c r="C60" s="17" t="s">
        <v>168</v>
      </c>
      <c r="D60" s="5" t="s">
        <v>169</v>
      </c>
      <c r="E60" s="47" t="s">
        <v>170</v>
      </c>
      <c r="F60" s="21"/>
      <c r="G60" s="24"/>
      <c r="H60" s="34"/>
      <c r="I60" s="34"/>
      <c r="J60" s="34"/>
      <c r="K60" s="34"/>
      <c r="L60" s="86"/>
      <c r="M60" s="34"/>
      <c r="N60" s="34"/>
    </row>
    <row r="61" s="1" customFormat="1" customHeight="1" spans="1:14">
      <c r="A61" s="17">
        <f>MAX($A$2:A60)+1</f>
        <v>51</v>
      </c>
      <c r="B61" s="46"/>
      <c r="C61" s="17" t="s">
        <v>171</v>
      </c>
      <c r="D61" s="5" t="s">
        <v>172</v>
      </c>
      <c r="E61" s="47" t="s">
        <v>173</v>
      </c>
      <c r="F61" s="21"/>
      <c r="G61" s="18">
        <v>35</v>
      </c>
      <c r="H61" s="34">
        <v>350</v>
      </c>
      <c r="I61" s="34">
        <v>17</v>
      </c>
      <c r="J61" s="34">
        <v>26</v>
      </c>
      <c r="K61" s="34">
        <f t="shared" si="4"/>
        <v>9100</v>
      </c>
      <c r="L61" s="86"/>
      <c r="M61" s="34"/>
      <c r="N61" s="34"/>
    </row>
    <row r="62" s="1" customFormat="1" customHeight="1" spans="1:14">
      <c r="A62" s="17">
        <f>MAX($A$2:A61)+1</f>
        <v>52</v>
      </c>
      <c r="B62" s="46"/>
      <c r="C62" s="17" t="s">
        <v>174</v>
      </c>
      <c r="D62" s="5" t="s">
        <v>175</v>
      </c>
      <c r="E62" s="47" t="s">
        <v>176</v>
      </c>
      <c r="F62" s="21"/>
      <c r="G62" s="24"/>
      <c r="H62" s="34"/>
      <c r="I62" s="34"/>
      <c r="J62" s="34"/>
      <c r="K62" s="34"/>
      <c r="L62" s="86"/>
      <c r="M62" s="34"/>
      <c r="N62" s="34"/>
    </row>
    <row r="63" s="1" customFormat="1" customHeight="1" spans="1:14">
      <c r="A63" s="17">
        <f>MAX($A$2:A62)+1</f>
        <v>53</v>
      </c>
      <c r="B63" s="46"/>
      <c r="C63" s="17" t="s">
        <v>177</v>
      </c>
      <c r="D63" s="5" t="s">
        <v>178</v>
      </c>
      <c r="E63" s="47" t="s">
        <v>179</v>
      </c>
      <c r="F63" s="21"/>
      <c r="G63" s="18">
        <v>20</v>
      </c>
      <c r="H63" s="34">
        <v>200</v>
      </c>
      <c r="I63" s="34">
        <v>17</v>
      </c>
      <c r="J63" s="34">
        <v>26</v>
      </c>
      <c r="K63" s="34">
        <f t="shared" si="4"/>
        <v>5200</v>
      </c>
      <c r="L63" s="86"/>
      <c r="M63" s="34"/>
      <c r="N63" s="34"/>
    </row>
    <row r="64" s="1" customFormat="1" customHeight="1" spans="1:14">
      <c r="A64" s="17">
        <f>MAX($A$2:A63)+1</f>
        <v>54</v>
      </c>
      <c r="B64" s="46"/>
      <c r="C64" s="17" t="s">
        <v>180</v>
      </c>
      <c r="D64" s="5" t="s">
        <v>181</v>
      </c>
      <c r="E64" s="47" t="s">
        <v>182</v>
      </c>
      <c r="F64" s="21"/>
      <c r="G64" s="24"/>
      <c r="H64" s="34"/>
      <c r="I64" s="34"/>
      <c r="J64" s="34"/>
      <c r="K64" s="34"/>
      <c r="L64" s="86"/>
      <c r="M64" s="34"/>
      <c r="N64" s="34"/>
    </row>
    <row r="65" s="1" customFormat="1" customHeight="1" spans="1:14">
      <c r="A65" s="17">
        <f>MAX($A$2:A64)+1</f>
        <v>55</v>
      </c>
      <c r="B65" s="46"/>
      <c r="C65" s="17" t="s">
        <v>183</v>
      </c>
      <c r="D65" s="61" t="s">
        <v>184</v>
      </c>
      <c r="E65" s="47" t="s">
        <v>185</v>
      </c>
      <c r="F65" s="21"/>
      <c r="G65" s="18">
        <v>15</v>
      </c>
      <c r="H65" s="34">
        <v>150</v>
      </c>
      <c r="I65" s="34">
        <v>17</v>
      </c>
      <c r="J65" s="34">
        <v>26</v>
      </c>
      <c r="K65" s="34">
        <f t="shared" ref="K65:K86" si="5">H65*J65</f>
        <v>3900</v>
      </c>
      <c r="L65" s="86"/>
      <c r="M65" s="34"/>
      <c r="N65" s="34"/>
    </row>
    <row r="66" s="1" customFormat="1" customHeight="1" spans="1:14">
      <c r="A66" s="17">
        <f>MAX($A$2:A65)+1</f>
        <v>56</v>
      </c>
      <c r="B66" s="46"/>
      <c r="C66" s="17" t="s">
        <v>186</v>
      </c>
      <c r="D66" s="61" t="s">
        <v>187</v>
      </c>
      <c r="E66" s="47" t="s">
        <v>188</v>
      </c>
      <c r="F66" s="21"/>
      <c r="G66" s="24"/>
      <c r="H66" s="34"/>
      <c r="I66" s="34"/>
      <c r="J66" s="34"/>
      <c r="K66" s="34"/>
      <c r="L66" s="86"/>
      <c r="M66" s="34"/>
      <c r="N66" s="34"/>
    </row>
    <row r="67" s="1" customFormat="1" customHeight="1" spans="1:14">
      <c r="A67" s="17">
        <f>MAX($A$2:A66)+1</f>
        <v>57</v>
      </c>
      <c r="B67" s="46"/>
      <c r="C67" s="17" t="s">
        <v>189</v>
      </c>
      <c r="D67" s="5" t="s">
        <v>190</v>
      </c>
      <c r="E67" s="62" t="s">
        <v>191</v>
      </c>
      <c r="F67" s="17" t="s">
        <v>192</v>
      </c>
      <c r="G67" s="18">
        <v>36</v>
      </c>
      <c r="H67" s="34">
        <v>360</v>
      </c>
      <c r="I67" s="34">
        <v>17</v>
      </c>
      <c r="J67" s="34">
        <v>26</v>
      </c>
      <c r="K67" s="34">
        <f t="shared" si="5"/>
        <v>9360</v>
      </c>
      <c r="L67" s="86">
        <v>1500</v>
      </c>
      <c r="M67" s="85">
        <f>L30/H67</f>
        <v>4.16666666666667</v>
      </c>
      <c r="N67" s="5">
        <v>4</v>
      </c>
    </row>
    <row r="68" s="1" customFormat="1" customHeight="1" spans="1:14">
      <c r="A68" s="17">
        <f>MAX($A$2:A67)+1</f>
        <v>58</v>
      </c>
      <c r="B68" s="46"/>
      <c r="C68" s="17" t="s">
        <v>193</v>
      </c>
      <c r="D68" s="5" t="s">
        <v>194</v>
      </c>
      <c r="E68" s="47" t="s">
        <v>195</v>
      </c>
      <c r="F68" s="21"/>
      <c r="G68" s="24"/>
      <c r="H68" s="34"/>
      <c r="I68" s="34"/>
      <c r="J68" s="34"/>
      <c r="K68" s="34"/>
      <c r="L68" s="86"/>
      <c r="M68" s="85"/>
      <c r="N68" s="5"/>
    </row>
    <row r="69" s="1" customFormat="1" customHeight="1" spans="1:14">
      <c r="A69" s="17">
        <f>MAX($A$2:A68)+1</f>
        <v>59</v>
      </c>
      <c r="B69" s="46"/>
      <c r="C69" s="17" t="s">
        <v>196</v>
      </c>
      <c r="D69" s="5" t="s">
        <v>197</v>
      </c>
      <c r="E69" s="47" t="s">
        <v>198</v>
      </c>
      <c r="F69" s="21"/>
      <c r="G69" s="34">
        <v>32</v>
      </c>
      <c r="H69" s="34">
        <v>320</v>
      </c>
      <c r="I69" s="34">
        <v>17</v>
      </c>
      <c r="J69" s="34">
        <v>26</v>
      </c>
      <c r="K69" s="34">
        <f t="shared" si="5"/>
        <v>8320</v>
      </c>
      <c r="L69" s="86"/>
      <c r="M69" s="85"/>
      <c r="N69" s="5"/>
    </row>
    <row r="70" s="1" customFormat="1" customHeight="1" spans="1:14">
      <c r="A70" s="17">
        <f>MAX($A$2:A69)+1</f>
        <v>60</v>
      </c>
      <c r="B70" s="46"/>
      <c r="C70" s="17" t="s">
        <v>199</v>
      </c>
      <c r="D70" s="5" t="s">
        <v>200</v>
      </c>
      <c r="E70" s="47" t="s">
        <v>201</v>
      </c>
      <c r="F70" s="21"/>
      <c r="G70" s="34">
        <v>30</v>
      </c>
      <c r="H70" s="34">
        <v>300</v>
      </c>
      <c r="I70" s="34">
        <v>17</v>
      </c>
      <c r="J70" s="34">
        <v>26</v>
      </c>
      <c r="K70" s="34">
        <f t="shared" si="5"/>
        <v>7800</v>
      </c>
      <c r="L70" s="86"/>
      <c r="M70" s="85"/>
      <c r="N70" s="5"/>
    </row>
    <row r="71" s="1" customFormat="1" customHeight="1" spans="1:14">
      <c r="A71" s="17">
        <f>MAX($A$2:A70)+1</f>
        <v>61</v>
      </c>
      <c r="B71" s="46"/>
      <c r="C71" s="17" t="s">
        <v>202</v>
      </c>
      <c r="D71" s="5" t="s">
        <v>203</v>
      </c>
      <c r="E71" s="47" t="s">
        <v>204</v>
      </c>
      <c r="F71" s="21"/>
      <c r="G71" s="34">
        <v>36</v>
      </c>
      <c r="H71" s="34">
        <v>360</v>
      </c>
      <c r="I71" s="34">
        <v>17</v>
      </c>
      <c r="J71" s="34">
        <v>26</v>
      </c>
      <c r="K71" s="34">
        <f t="shared" si="5"/>
        <v>9360</v>
      </c>
      <c r="L71" s="86"/>
      <c r="M71" s="85"/>
      <c r="N71" s="5"/>
    </row>
    <row r="72" s="1" customFormat="1" customHeight="1" spans="1:14">
      <c r="A72" s="17">
        <f>MAX($A$2:A71)+1</f>
        <v>62</v>
      </c>
      <c r="B72" s="46"/>
      <c r="C72" s="17" t="s">
        <v>205</v>
      </c>
      <c r="D72" s="5" t="s">
        <v>206</v>
      </c>
      <c r="E72" s="47" t="s">
        <v>207</v>
      </c>
      <c r="F72" s="21"/>
      <c r="G72" s="34">
        <v>32</v>
      </c>
      <c r="H72" s="34">
        <v>320</v>
      </c>
      <c r="I72" s="34">
        <v>17</v>
      </c>
      <c r="J72" s="34">
        <v>26</v>
      </c>
      <c r="K72" s="34">
        <f t="shared" si="5"/>
        <v>8320</v>
      </c>
      <c r="L72" s="86"/>
      <c r="M72" s="85"/>
      <c r="N72" s="5"/>
    </row>
    <row r="73" s="1" customFormat="1" customHeight="1" spans="1:14">
      <c r="A73" s="17">
        <f>MAX($A$2:A72)+1</f>
        <v>63</v>
      </c>
      <c r="B73" s="46"/>
      <c r="C73" s="17" t="s">
        <v>208</v>
      </c>
      <c r="D73" s="5" t="s">
        <v>209</v>
      </c>
      <c r="E73" s="47" t="s">
        <v>210</v>
      </c>
      <c r="F73" s="21"/>
      <c r="G73" s="34">
        <v>30</v>
      </c>
      <c r="H73" s="34">
        <v>300</v>
      </c>
      <c r="I73" s="34">
        <v>17</v>
      </c>
      <c r="J73" s="34">
        <v>26</v>
      </c>
      <c r="K73" s="34">
        <f t="shared" si="5"/>
        <v>7800</v>
      </c>
      <c r="L73" s="86"/>
      <c r="M73" s="85"/>
      <c r="N73" s="5"/>
    </row>
    <row r="74" s="1" customFormat="1" customHeight="1" spans="1:14">
      <c r="A74" s="17">
        <f>MAX($A$2:A73)+1</f>
        <v>64</v>
      </c>
      <c r="B74" s="46"/>
      <c r="C74" s="17" t="s">
        <v>211</v>
      </c>
      <c r="D74" s="5" t="s">
        <v>212</v>
      </c>
      <c r="E74" s="47" t="s">
        <v>213</v>
      </c>
      <c r="F74" s="21"/>
      <c r="G74" s="34">
        <v>36</v>
      </c>
      <c r="H74" s="34">
        <v>360</v>
      </c>
      <c r="I74" s="34">
        <v>17</v>
      </c>
      <c r="J74" s="34">
        <v>26</v>
      </c>
      <c r="K74" s="34">
        <f t="shared" si="5"/>
        <v>9360</v>
      </c>
      <c r="L74" s="86"/>
      <c r="M74" s="85"/>
      <c r="N74" s="5"/>
    </row>
    <row r="75" s="1" customFormat="1" customHeight="1" spans="1:14">
      <c r="A75" s="17">
        <f>MAX($A$2:A74)+1</f>
        <v>65</v>
      </c>
      <c r="B75" s="46"/>
      <c r="C75" s="17" t="s">
        <v>214</v>
      </c>
      <c r="D75" s="5" t="s">
        <v>215</v>
      </c>
      <c r="E75" s="47" t="s">
        <v>216</v>
      </c>
      <c r="F75" s="21"/>
      <c r="G75" s="34">
        <v>32</v>
      </c>
      <c r="H75" s="34">
        <v>320</v>
      </c>
      <c r="I75" s="34">
        <v>17</v>
      </c>
      <c r="J75" s="34">
        <v>26</v>
      </c>
      <c r="K75" s="34">
        <f t="shared" si="5"/>
        <v>8320</v>
      </c>
      <c r="L75" s="86"/>
      <c r="M75" s="85"/>
      <c r="N75" s="5"/>
    </row>
    <row r="76" s="1" customFormat="1" customHeight="1" spans="1:14">
      <c r="A76" s="17">
        <f>MAX($A$2:A75)+1</f>
        <v>66</v>
      </c>
      <c r="B76" s="46"/>
      <c r="C76" s="17" t="s">
        <v>217</v>
      </c>
      <c r="D76" s="5" t="s">
        <v>218</v>
      </c>
      <c r="E76" s="47" t="s">
        <v>219</v>
      </c>
      <c r="F76" s="21"/>
      <c r="G76" s="34">
        <v>32</v>
      </c>
      <c r="H76" s="34">
        <v>320</v>
      </c>
      <c r="I76" s="34">
        <v>17</v>
      </c>
      <c r="J76" s="34">
        <v>26</v>
      </c>
      <c r="K76" s="34">
        <f t="shared" si="5"/>
        <v>8320</v>
      </c>
      <c r="L76" s="86"/>
      <c r="M76" s="85"/>
      <c r="N76" s="5"/>
    </row>
    <row r="77" s="1" customFormat="1" customHeight="1" spans="1:14">
      <c r="A77" s="17">
        <f>MAX($A$2:A76)+1</f>
        <v>67</v>
      </c>
      <c r="B77" s="46"/>
      <c r="C77" s="17" t="s">
        <v>220</v>
      </c>
      <c r="D77" s="5" t="s">
        <v>221</v>
      </c>
      <c r="E77" s="47" t="s">
        <v>222</v>
      </c>
      <c r="F77" s="21"/>
      <c r="G77" s="34">
        <v>32</v>
      </c>
      <c r="H77" s="34">
        <v>320</v>
      </c>
      <c r="I77" s="34">
        <v>17</v>
      </c>
      <c r="J77" s="34">
        <v>26</v>
      </c>
      <c r="K77" s="34">
        <f t="shared" si="5"/>
        <v>8320</v>
      </c>
      <c r="L77" s="86"/>
      <c r="M77" s="85"/>
      <c r="N77" s="5"/>
    </row>
    <row r="78" s="1" customFormat="1" customHeight="1" spans="1:14">
      <c r="A78" s="17">
        <f>MAX($A$2:A77)+1</f>
        <v>68</v>
      </c>
      <c r="B78" s="46"/>
      <c r="C78" s="17" t="s">
        <v>223</v>
      </c>
      <c r="D78" s="5" t="s">
        <v>224</v>
      </c>
      <c r="E78" s="47" t="s">
        <v>225</v>
      </c>
      <c r="F78" s="21"/>
      <c r="G78" s="34">
        <v>30</v>
      </c>
      <c r="H78" s="34">
        <v>30</v>
      </c>
      <c r="I78" s="34">
        <v>17</v>
      </c>
      <c r="J78" s="34">
        <v>26</v>
      </c>
      <c r="K78" s="34">
        <f t="shared" si="5"/>
        <v>780</v>
      </c>
      <c r="L78" s="86"/>
      <c r="M78" s="85"/>
      <c r="N78" s="5"/>
    </row>
    <row r="79" s="1" customFormat="1" customHeight="1" spans="1:14">
      <c r="A79" s="17">
        <f>MAX($A$2:A78)+1</f>
        <v>69</v>
      </c>
      <c r="B79" s="46"/>
      <c r="C79" s="27" t="s">
        <v>226</v>
      </c>
      <c r="D79" s="5" t="s">
        <v>227</v>
      </c>
      <c r="E79" s="47" t="s">
        <v>228</v>
      </c>
      <c r="F79" s="21"/>
      <c r="G79" s="34">
        <v>32</v>
      </c>
      <c r="H79" s="34">
        <v>320</v>
      </c>
      <c r="I79" s="34">
        <v>17</v>
      </c>
      <c r="J79" s="34">
        <v>26</v>
      </c>
      <c r="K79" s="34">
        <f t="shared" si="5"/>
        <v>8320</v>
      </c>
      <c r="L79" s="86"/>
      <c r="M79" s="85"/>
      <c r="N79" s="5"/>
    </row>
    <row r="80" s="1" customFormat="1" customHeight="1" spans="1:14">
      <c r="A80" s="17">
        <f>MAX($A$2:A79)+1</f>
        <v>70</v>
      </c>
      <c r="B80" s="46"/>
      <c r="C80" s="27" t="s">
        <v>229</v>
      </c>
      <c r="D80" s="5" t="s">
        <v>230</v>
      </c>
      <c r="E80" s="47" t="s">
        <v>231</v>
      </c>
      <c r="F80" s="21"/>
      <c r="G80" s="34">
        <v>30</v>
      </c>
      <c r="H80" s="34">
        <v>300</v>
      </c>
      <c r="I80" s="34">
        <v>17</v>
      </c>
      <c r="J80" s="34">
        <v>26</v>
      </c>
      <c r="K80" s="34">
        <f t="shared" si="5"/>
        <v>7800</v>
      </c>
      <c r="L80" s="86"/>
      <c r="M80" s="85"/>
      <c r="N80" s="5"/>
    </row>
    <row r="81" s="1" customFormat="1" customHeight="1" spans="1:14">
      <c r="A81" s="17">
        <f>MAX($A$2:A80)+1</f>
        <v>71</v>
      </c>
      <c r="B81" s="46"/>
      <c r="C81" s="27" t="s">
        <v>232</v>
      </c>
      <c r="D81" s="5" t="s">
        <v>233</v>
      </c>
      <c r="E81" s="47" t="s">
        <v>234</v>
      </c>
      <c r="F81" s="21"/>
      <c r="G81" s="34">
        <v>32</v>
      </c>
      <c r="H81" s="34">
        <v>320</v>
      </c>
      <c r="I81" s="34">
        <v>17</v>
      </c>
      <c r="J81" s="34">
        <v>26</v>
      </c>
      <c r="K81" s="34">
        <f t="shared" si="5"/>
        <v>8320</v>
      </c>
      <c r="L81" s="86"/>
      <c r="M81" s="85"/>
      <c r="N81" s="5"/>
    </row>
    <row r="82" s="1" customFormat="1" customHeight="1" spans="1:14">
      <c r="A82" s="17">
        <f>MAX($A$2:A81)+1</f>
        <v>72</v>
      </c>
      <c r="B82" s="46"/>
      <c r="C82" s="17" t="s">
        <v>235</v>
      </c>
      <c r="D82" s="5" t="s">
        <v>236</v>
      </c>
      <c r="E82" s="48" t="s">
        <v>237</v>
      </c>
      <c r="F82" s="21"/>
      <c r="G82" s="34">
        <v>30</v>
      </c>
      <c r="H82" s="34">
        <v>300</v>
      </c>
      <c r="I82" s="34">
        <v>17</v>
      </c>
      <c r="J82" s="34">
        <v>26</v>
      </c>
      <c r="K82" s="34">
        <f t="shared" si="5"/>
        <v>7800</v>
      </c>
      <c r="L82" s="86"/>
      <c r="M82" s="85"/>
      <c r="N82" s="5"/>
    </row>
    <row r="83" s="1" customFormat="1" customHeight="1" spans="1:14">
      <c r="A83" s="17">
        <f>MAX($A$2:A82)+1</f>
        <v>73</v>
      </c>
      <c r="B83" s="46"/>
      <c r="C83" s="17" t="s">
        <v>238</v>
      </c>
      <c r="D83" s="5" t="s">
        <v>239</v>
      </c>
      <c r="E83" s="47" t="s">
        <v>240</v>
      </c>
      <c r="F83" s="21"/>
      <c r="G83" s="34">
        <v>32</v>
      </c>
      <c r="H83" s="34">
        <v>320</v>
      </c>
      <c r="I83" s="34">
        <v>17</v>
      </c>
      <c r="J83" s="34">
        <v>26</v>
      </c>
      <c r="K83" s="34">
        <f t="shared" si="5"/>
        <v>8320</v>
      </c>
      <c r="L83" s="86"/>
      <c r="M83" s="85"/>
      <c r="N83" s="5"/>
    </row>
    <row r="84" s="1" customFormat="1" customHeight="1" spans="1:14">
      <c r="A84" s="17">
        <f>MAX($A$2:A83)+1</f>
        <v>74</v>
      </c>
      <c r="B84" s="46"/>
      <c r="C84" s="17" t="s">
        <v>241</v>
      </c>
      <c r="D84" s="5" t="s">
        <v>242</v>
      </c>
      <c r="E84" s="47" t="s">
        <v>243</v>
      </c>
      <c r="F84" s="21"/>
      <c r="G84" s="34">
        <v>32</v>
      </c>
      <c r="H84" s="34">
        <v>320</v>
      </c>
      <c r="I84" s="34">
        <v>17</v>
      </c>
      <c r="J84" s="34">
        <v>26</v>
      </c>
      <c r="K84" s="34">
        <f t="shared" si="5"/>
        <v>8320</v>
      </c>
      <c r="L84" s="86"/>
      <c r="M84" s="85"/>
      <c r="N84" s="5"/>
    </row>
    <row r="85" s="1" customFormat="1" customHeight="1" spans="1:14">
      <c r="A85" s="17">
        <f>MAX($A$2:A84)+1</f>
        <v>75</v>
      </c>
      <c r="B85" s="46"/>
      <c r="C85" s="17" t="s">
        <v>244</v>
      </c>
      <c r="D85" s="61" t="s">
        <v>245</v>
      </c>
      <c r="E85" s="47" t="s">
        <v>246</v>
      </c>
      <c r="F85" s="21"/>
      <c r="G85" s="34">
        <v>30</v>
      </c>
      <c r="H85" s="34">
        <v>300</v>
      </c>
      <c r="I85" s="34">
        <v>17</v>
      </c>
      <c r="J85" s="34">
        <v>26</v>
      </c>
      <c r="K85" s="34">
        <f t="shared" si="5"/>
        <v>7800</v>
      </c>
      <c r="L85" s="86"/>
      <c r="M85" s="85"/>
      <c r="N85" s="5"/>
    </row>
    <row r="86" s="1" customFormat="1" ht="26" customHeight="1" spans="1:14">
      <c r="A86" s="17">
        <f>MAX($A$2:A85)+1</f>
        <v>76</v>
      </c>
      <c r="B86" s="63" t="s">
        <v>247</v>
      </c>
      <c r="C86" s="17" t="s">
        <v>248</v>
      </c>
      <c r="D86" s="5" t="s">
        <v>249</v>
      </c>
      <c r="E86" s="47" t="s">
        <v>250</v>
      </c>
      <c r="F86" s="27" t="s">
        <v>251</v>
      </c>
      <c r="G86" s="33">
        <v>15</v>
      </c>
      <c r="H86" s="33">
        <v>150</v>
      </c>
      <c r="I86" s="33">
        <v>17</v>
      </c>
      <c r="J86" s="33">
        <v>26</v>
      </c>
      <c r="K86" s="33">
        <f t="shared" si="5"/>
        <v>3900</v>
      </c>
      <c r="L86" s="33">
        <v>50</v>
      </c>
      <c r="M86" s="33">
        <f>L86/H86</f>
        <v>0.333333333333333</v>
      </c>
      <c r="N86" s="33">
        <v>1</v>
      </c>
    </row>
    <row r="87" s="1" customFormat="1" ht="26" customHeight="1" spans="1:14">
      <c r="A87" s="17">
        <f>MAX($A$2:A86)+1</f>
        <v>77</v>
      </c>
      <c r="B87" s="65"/>
      <c r="C87" s="17" t="s">
        <v>252</v>
      </c>
      <c r="D87" s="5" t="s">
        <v>253</v>
      </c>
      <c r="E87" s="47" t="s">
        <v>254</v>
      </c>
      <c r="F87" s="87"/>
      <c r="G87" s="41"/>
      <c r="H87" s="41"/>
      <c r="I87" s="41"/>
      <c r="J87" s="41"/>
      <c r="K87" s="41"/>
      <c r="L87" s="41"/>
      <c r="M87" s="41"/>
      <c r="N87" s="41"/>
    </row>
    <row r="88" s="1" customFormat="1" customHeight="1" spans="1:14">
      <c r="A88" s="17">
        <f>MAX($A$2:A87)+1</f>
        <v>78</v>
      </c>
      <c r="B88" s="67" t="s">
        <v>255</v>
      </c>
      <c r="C88" s="17" t="s">
        <v>256</v>
      </c>
      <c r="D88" s="5">
        <v>0</v>
      </c>
      <c r="E88" s="47" t="s">
        <v>257</v>
      </c>
      <c r="F88" s="17" t="s">
        <v>258</v>
      </c>
      <c r="G88" s="18">
        <v>40</v>
      </c>
      <c r="H88" s="18"/>
      <c r="I88" s="18"/>
      <c r="J88" s="18"/>
      <c r="K88" s="18"/>
      <c r="L88" s="18"/>
      <c r="M88" s="18"/>
      <c r="N88" s="18"/>
    </row>
    <row r="89" s="1" customFormat="1" customHeight="1" spans="1:14">
      <c r="A89" s="17">
        <f>MAX($A$2:A88)+1</f>
        <v>79</v>
      </c>
      <c r="B89" s="68"/>
      <c r="C89" s="17" t="s">
        <v>259</v>
      </c>
      <c r="D89" s="5" t="s">
        <v>260</v>
      </c>
      <c r="E89" s="47" t="s">
        <v>261</v>
      </c>
      <c r="F89" s="21"/>
      <c r="G89" s="24"/>
      <c r="H89" s="24"/>
      <c r="I89" s="24"/>
      <c r="J89" s="24"/>
      <c r="K89" s="24"/>
      <c r="L89" s="24"/>
      <c r="M89" s="24"/>
      <c r="N89" s="24"/>
    </row>
    <row r="90" s="1" customFormat="1" customHeight="1" spans="1:14">
      <c r="A90" s="17">
        <f>MAX($A$2:A89)+1</f>
        <v>80</v>
      </c>
      <c r="B90" s="68"/>
      <c r="C90" s="17" t="s">
        <v>262</v>
      </c>
      <c r="D90" s="5">
        <v>0</v>
      </c>
      <c r="E90" s="47" t="s">
        <v>263</v>
      </c>
      <c r="F90" s="21"/>
      <c r="G90" s="34">
        <v>35</v>
      </c>
      <c r="H90" s="34"/>
      <c r="I90" s="34"/>
      <c r="J90" s="34"/>
      <c r="K90" s="34"/>
      <c r="L90" s="34"/>
      <c r="M90" s="34"/>
      <c r="N90" s="34"/>
    </row>
    <row r="91" s="1" customFormat="1" customHeight="1" spans="1:14">
      <c r="A91" s="17">
        <f>MAX($A$2:A90)+1</f>
        <v>81</v>
      </c>
      <c r="B91" s="69" t="s">
        <v>264</v>
      </c>
      <c r="C91" s="17" t="s">
        <v>265</v>
      </c>
      <c r="D91" s="5" t="s">
        <v>266</v>
      </c>
      <c r="E91" s="70" t="s">
        <v>267</v>
      </c>
      <c r="F91" s="5" t="s">
        <v>268</v>
      </c>
      <c r="G91" s="71">
        <v>43</v>
      </c>
      <c r="H91" s="5">
        <v>430</v>
      </c>
      <c r="I91" s="5">
        <v>17</v>
      </c>
      <c r="J91" s="5">
        <v>26</v>
      </c>
      <c r="K91" s="5">
        <f>H91*J91</f>
        <v>11180</v>
      </c>
      <c r="L91" s="17">
        <v>1200</v>
      </c>
      <c r="M91" s="82">
        <f>L91/H95</f>
        <v>2.85714285714286</v>
      </c>
      <c r="N91" s="17">
        <v>2.9</v>
      </c>
    </row>
    <row r="92" s="1" customFormat="1" customHeight="1" spans="1:14">
      <c r="A92" s="17">
        <f>MAX($A$2:A91)+1</f>
        <v>82</v>
      </c>
      <c r="B92" s="72"/>
      <c r="C92" s="17" t="s">
        <v>269</v>
      </c>
      <c r="D92" s="5" t="s">
        <v>270</v>
      </c>
      <c r="E92" s="70" t="s">
        <v>271</v>
      </c>
      <c r="F92" s="5"/>
      <c r="G92" s="71"/>
      <c r="H92" s="5"/>
      <c r="I92" s="5"/>
      <c r="J92" s="5"/>
      <c r="K92" s="5"/>
      <c r="L92" s="21"/>
      <c r="M92" s="83"/>
      <c r="N92" s="21"/>
    </row>
    <row r="93" s="1" customFormat="1" customHeight="1" spans="1:14">
      <c r="A93" s="17">
        <f>MAX($A$2:A92)+1</f>
        <v>83</v>
      </c>
      <c r="B93" s="72"/>
      <c r="C93" s="17" t="s">
        <v>272</v>
      </c>
      <c r="D93" s="5" t="s">
        <v>273</v>
      </c>
      <c r="E93" s="70" t="s">
        <v>274</v>
      </c>
      <c r="F93" s="5"/>
      <c r="G93" s="71"/>
      <c r="H93" s="5"/>
      <c r="I93" s="5"/>
      <c r="J93" s="5"/>
      <c r="K93" s="5"/>
      <c r="L93" s="21"/>
      <c r="M93" s="83"/>
      <c r="N93" s="21"/>
    </row>
    <row r="94" s="1" customFormat="1" customHeight="1" spans="1:14">
      <c r="A94" s="17">
        <f>MAX($A$2:A93)+1</f>
        <v>84</v>
      </c>
      <c r="B94" s="72"/>
      <c r="C94" s="17" t="s">
        <v>275</v>
      </c>
      <c r="D94" s="5" t="s">
        <v>276</v>
      </c>
      <c r="E94" s="70" t="s">
        <v>277</v>
      </c>
      <c r="F94" s="5"/>
      <c r="G94" s="71"/>
      <c r="H94" s="5"/>
      <c r="I94" s="5"/>
      <c r="J94" s="5"/>
      <c r="K94" s="5"/>
      <c r="L94" s="21"/>
      <c r="M94" s="83"/>
      <c r="N94" s="21"/>
    </row>
    <row r="95" s="1" customFormat="1" customHeight="1" spans="1:14">
      <c r="A95" s="17">
        <f>MAX($A$2:A94)+1</f>
        <v>85</v>
      </c>
      <c r="B95" s="72"/>
      <c r="C95" s="17" t="s">
        <v>278</v>
      </c>
      <c r="D95" s="5" t="s">
        <v>279</v>
      </c>
      <c r="E95" s="47" t="s">
        <v>280</v>
      </c>
      <c r="F95" s="5"/>
      <c r="G95" s="73">
        <v>42</v>
      </c>
      <c r="H95" s="18">
        <v>420</v>
      </c>
      <c r="I95" s="18">
        <v>17</v>
      </c>
      <c r="J95" s="18">
        <v>26</v>
      </c>
      <c r="K95" s="18">
        <f>H95*J95</f>
        <v>10920</v>
      </c>
      <c r="L95" s="21"/>
      <c r="M95" s="83"/>
      <c r="N95" s="21"/>
    </row>
    <row r="96" s="1" customFormat="1" customHeight="1" spans="1:14">
      <c r="A96" s="17">
        <f>MAX($A$2:A95)+1</f>
        <v>86</v>
      </c>
      <c r="B96" s="72"/>
      <c r="C96" s="17" t="s">
        <v>281</v>
      </c>
      <c r="D96" s="5" t="s">
        <v>282</v>
      </c>
      <c r="E96" s="47" t="s">
        <v>283</v>
      </c>
      <c r="F96" s="5"/>
      <c r="G96" s="74"/>
      <c r="H96" s="22"/>
      <c r="I96" s="22"/>
      <c r="J96" s="22"/>
      <c r="K96" s="22"/>
      <c r="L96" s="21"/>
      <c r="M96" s="83"/>
      <c r="N96" s="21"/>
    </row>
    <row r="97" s="1" customFormat="1" customHeight="1" spans="1:14">
      <c r="A97" s="17">
        <f>MAX($A$2:A96)+1</f>
        <v>87</v>
      </c>
      <c r="B97" s="72"/>
      <c r="C97" s="17" t="s">
        <v>284</v>
      </c>
      <c r="D97" s="5" t="s">
        <v>285</v>
      </c>
      <c r="E97" s="47" t="s">
        <v>286</v>
      </c>
      <c r="F97" s="5"/>
      <c r="G97" s="74"/>
      <c r="H97" s="22"/>
      <c r="I97" s="22"/>
      <c r="J97" s="22"/>
      <c r="K97" s="22"/>
      <c r="L97" s="21"/>
      <c r="M97" s="83"/>
      <c r="N97" s="21"/>
    </row>
    <row r="98" s="1" customFormat="1" customHeight="1" spans="1:14">
      <c r="A98" s="17">
        <f>MAX($A$2:A97)+1</f>
        <v>88</v>
      </c>
      <c r="B98" s="72"/>
      <c r="C98" s="17" t="s">
        <v>287</v>
      </c>
      <c r="D98" s="5" t="s">
        <v>288</v>
      </c>
      <c r="E98" s="47" t="s">
        <v>289</v>
      </c>
      <c r="F98" s="5"/>
      <c r="G98" s="74"/>
      <c r="H98" s="22"/>
      <c r="I98" s="22"/>
      <c r="J98" s="22"/>
      <c r="K98" s="22"/>
      <c r="L98" s="21"/>
      <c r="M98" s="83"/>
      <c r="N98" s="21"/>
    </row>
    <row r="99" s="1" customFormat="1" customHeight="1" spans="1:14">
      <c r="A99" s="17">
        <f>MAX($A$2:A98)+1</f>
        <v>89</v>
      </c>
      <c r="B99" s="72"/>
      <c r="C99" s="17" t="s">
        <v>290</v>
      </c>
      <c r="D99" s="5" t="s">
        <v>291</v>
      </c>
      <c r="E99" s="47" t="s">
        <v>292</v>
      </c>
      <c r="F99" s="5"/>
      <c r="G99" s="75"/>
      <c r="H99" s="24"/>
      <c r="I99" s="24"/>
      <c r="J99" s="24"/>
      <c r="K99" s="24"/>
      <c r="L99" s="21"/>
      <c r="M99" s="83"/>
      <c r="N99" s="21"/>
    </row>
    <row r="100" s="1" customFormat="1" customHeight="1" spans="1:14">
      <c r="A100" s="17">
        <f>MAX($A$2:A99)+1</f>
        <v>90</v>
      </c>
      <c r="B100" s="72"/>
      <c r="C100" s="17" t="s">
        <v>293</v>
      </c>
      <c r="D100" s="5" t="s">
        <v>294</v>
      </c>
      <c r="E100" s="47" t="s">
        <v>295</v>
      </c>
      <c r="F100" s="5"/>
      <c r="G100" s="73">
        <v>35</v>
      </c>
      <c r="H100" s="18">
        <v>350</v>
      </c>
      <c r="I100" s="18">
        <v>17</v>
      </c>
      <c r="J100" s="18">
        <v>26</v>
      </c>
      <c r="K100" s="18">
        <f t="shared" ref="K100:K106" si="6">H100*J100</f>
        <v>9100</v>
      </c>
      <c r="L100" s="21"/>
      <c r="M100" s="83"/>
      <c r="N100" s="21"/>
    </row>
    <row r="101" s="1" customFormat="1" customHeight="1" spans="1:14">
      <c r="A101" s="17">
        <f>MAX($A$2:A100)+1</f>
        <v>91</v>
      </c>
      <c r="B101" s="72"/>
      <c r="C101" s="17" t="s">
        <v>296</v>
      </c>
      <c r="D101" s="5" t="s">
        <v>297</v>
      </c>
      <c r="E101" s="47" t="s">
        <v>298</v>
      </c>
      <c r="F101" s="5"/>
      <c r="G101" s="75"/>
      <c r="H101" s="24"/>
      <c r="I101" s="24"/>
      <c r="J101" s="24"/>
      <c r="K101" s="24"/>
      <c r="L101" s="21"/>
      <c r="M101" s="83"/>
      <c r="N101" s="21"/>
    </row>
    <row r="102" s="1" customFormat="1" customHeight="1" spans="1:14">
      <c r="A102" s="17">
        <f>MAX($A$2:A101)+1</f>
        <v>92</v>
      </c>
      <c r="B102" s="72"/>
      <c r="C102" s="17" t="s">
        <v>299</v>
      </c>
      <c r="D102" s="5" t="s">
        <v>300</v>
      </c>
      <c r="E102" s="47" t="s">
        <v>301</v>
      </c>
      <c r="F102" s="5"/>
      <c r="G102" s="76">
        <v>42</v>
      </c>
      <c r="H102" s="34">
        <v>420</v>
      </c>
      <c r="I102" s="34">
        <v>17</v>
      </c>
      <c r="J102" s="34">
        <v>26</v>
      </c>
      <c r="K102" s="34">
        <f t="shared" si="6"/>
        <v>10920</v>
      </c>
      <c r="L102" s="21"/>
      <c r="M102" s="83"/>
      <c r="N102" s="21"/>
    </row>
    <row r="103" s="1" customFormat="1" customHeight="1" spans="1:14">
      <c r="A103" s="17">
        <f>MAX($A$2:A102)+1</f>
        <v>93</v>
      </c>
      <c r="B103" s="72"/>
      <c r="C103" s="17" t="s">
        <v>302</v>
      </c>
      <c r="D103" s="5" t="s">
        <v>303</v>
      </c>
      <c r="E103" s="47" t="s">
        <v>304</v>
      </c>
      <c r="F103" s="5"/>
      <c r="G103" s="76">
        <v>35</v>
      </c>
      <c r="H103" s="34">
        <v>350</v>
      </c>
      <c r="I103" s="34">
        <v>17</v>
      </c>
      <c r="J103" s="34">
        <v>26</v>
      </c>
      <c r="K103" s="34">
        <f t="shared" si="6"/>
        <v>9100</v>
      </c>
      <c r="L103" s="21"/>
      <c r="M103" s="83"/>
      <c r="N103" s="21"/>
    </row>
    <row r="104" s="1" customFormat="1" customHeight="1" spans="1:14">
      <c r="A104" s="17">
        <f>MAX($A$2:A103)+1</f>
        <v>94</v>
      </c>
      <c r="B104" s="72"/>
      <c r="C104" s="17" t="s">
        <v>305</v>
      </c>
      <c r="D104" s="5" t="s">
        <v>306</v>
      </c>
      <c r="E104" s="47" t="s">
        <v>307</v>
      </c>
      <c r="F104" s="5"/>
      <c r="G104" s="76">
        <v>42</v>
      </c>
      <c r="H104" s="34">
        <v>420</v>
      </c>
      <c r="I104" s="34">
        <v>17</v>
      </c>
      <c r="J104" s="34">
        <v>26</v>
      </c>
      <c r="K104" s="34">
        <f t="shared" si="6"/>
        <v>10920</v>
      </c>
      <c r="L104" s="21"/>
      <c r="M104" s="83"/>
      <c r="N104" s="21"/>
    </row>
    <row r="105" s="1" customFormat="1" customHeight="1" spans="1:14">
      <c r="A105" s="17">
        <f>MAX($A$2:A104)+1</f>
        <v>95</v>
      </c>
      <c r="B105" s="72"/>
      <c r="C105" s="17" t="s">
        <v>308</v>
      </c>
      <c r="D105" s="5">
        <v>0</v>
      </c>
      <c r="E105" s="47" t="s">
        <v>309</v>
      </c>
      <c r="F105" s="5"/>
      <c r="G105" s="76">
        <v>42</v>
      </c>
      <c r="H105" s="34">
        <v>420</v>
      </c>
      <c r="I105" s="34">
        <v>17</v>
      </c>
      <c r="J105" s="34">
        <v>26</v>
      </c>
      <c r="K105" s="34">
        <f t="shared" si="6"/>
        <v>10920</v>
      </c>
      <c r="L105" s="21"/>
      <c r="M105" s="83"/>
      <c r="N105" s="21"/>
    </row>
    <row r="106" s="1" customFormat="1" customHeight="1" spans="1:14">
      <c r="A106" s="17">
        <f>MAX($A$2:A105)+1</f>
        <v>96</v>
      </c>
      <c r="B106" s="72"/>
      <c r="C106" s="17"/>
      <c r="D106" s="5" t="s">
        <v>310</v>
      </c>
      <c r="E106" s="47" t="s">
        <v>311</v>
      </c>
      <c r="F106" s="5"/>
      <c r="G106" s="73">
        <v>20</v>
      </c>
      <c r="H106" s="18">
        <v>200</v>
      </c>
      <c r="I106" s="18">
        <v>17</v>
      </c>
      <c r="J106" s="18">
        <v>26</v>
      </c>
      <c r="K106" s="18">
        <f t="shared" si="6"/>
        <v>5200</v>
      </c>
      <c r="L106" s="21"/>
      <c r="M106" s="83"/>
      <c r="N106" s="21"/>
    </row>
    <row r="107" s="1" customFormat="1" customHeight="1" spans="1:14">
      <c r="A107" s="17">
        <f>MAX($A$2:A106)+1</f>
        <v>97</v>
      </c>
      <c r="B107" s="72"/>
      <c r="C107" s="17"/>
      <c r="D107" s="5" t="s">
        <v>312</v>
      </c>
      <c r="E107" s="6" t="s">
        <v>313</v>
      </c>
      <c r="F107" s="5"/>
      <c r="G107" s="75"/>
      <c r="H107" s="24"/>
      <c r="I107" s="24"/>
      <c r="J107" s="24"/>
      <c r="K107" s="24"/>
      <c r="L107" s="21"/>
      <c r="M107" s="83"/>
      <c r="N107" s="21"/>
    </row>
    <row r="108" s="1" customFormat="1" customHeight="1" spans="1:14">
      <c r="A108" s="17">
        <f>MAX($A$2:A107)+1</f>
        <v>98</v>
      </c>
      <c r="B108" s="72"/>
      <c r="C108" s="17"/>
      <c r="D108" s="5" t="s">
        <v>314</v>
      </c>
      <c r="E108" s="6" t="s">
        <v>315</v>
      </c>
      <c r="F108" s="5"/>
      <c r="G108" s="76">
        <v>42</v>
      </c>
      <c r="H108" s="34">
        <v>420</v>
      </c>
      <c r="I108" s="34">
        <v>17</v>
      </c>
      <c r="J108" s="34">
        <v>26</v>
      </c>
      <c r="K108" s="34">
        <f t="shared" ref="K108:K110" si="7">H108*J108</f>
        <v>10920</v>
      </c>
      <c r="L108" s="21"/>
      <c r="M108" s="83"/>
      <c r="N108" s="21"/>
    </row>
    <row r="109" s="1" customFormat="1" customHeight="1" spans="1:14">
      <c r="A109" s="17">
        <f>MAX($A$2:A108)+1</f>
        <v>99</v>
      </c>
      <c r="B109" s="72"/>
      <c r="C109" s="17"/>
      <c r="D109" s="5" t="s">
        <v>316</v>
      </c>
      <c r="E109" s="6" t="s">
        <v>317</v>
      </c>
      <c r="F109" s="5"/>
      <c r="G109" s="76">
        <v>43</v>
      </c>
      <c r="H109" s="34">
        <v>430</v>
      </c>
      <c r="I109" s="34">
        <v>17</v>
      </c>
      <c r="J109" s="34">
        <v>26</v>
      </c>
      <c r="K109" s="34">
        <f t="shared" si="7"/>
        <v>11180</v>
      </c>
      <c r="L109" s="26"/>
      <c r="M109" s="84"/>
      <c r="N109" s="26"/>
    </row>
    <row r="110" s="1" customFormat="1" ht="31" customHeight="1" spans="1:14">
      <c r="A110" s="17">
        <f>MAX($A$2:A109)+1</f>
        <v>100</v>
      </c>
      <c r="B110" s="77" t="s">
        <v>318</v>
      </c>
      <c r="C110" s="17" t="s">
        <v>319</v>
      </c>
      <c r="D110" s="5" t="s">
        <v>320</v>
      </c>
      <c r="E110" s="47" t="s">
        <v>321</v>
      </c>
      <c r="F110" s="17" t="s">
        <v>322</v>
      </c>
      <c r="G110" s="18">
        <v>15</v>
      </c>
      <c r="H110" s="18">
        <v>150</v>
      </c>
      <c r="I110" s="18">
        <v>17</v>
      </c>
      <c r="J110" s="18">
        <v>26</v>
      </c>
      <c r="K110" s="18">
        <f t="shared" si="7"/>
        <v>3900</v>
      </c>
      <c r="L110" s="18">
        <v>1500</v>
      </c>
      <c r="M110" s="18">
        <f>L110/H110</f>
        <v>10</v>
      </c>
      <c r="N110" s="18">
        <v>10</v>
      </c>
    </row>
    <row r="111" s="1" customFormat="1" ht="31" customHeight="1" spans="1:14">
      <c r="A111" s="17">
        <f>MAX($A$2:A110)+1</f>
        <v>101</v>
      </c>
      <c r="B111" s="78"/>
      <c r="C111" s="17" t="s">
        <v>323</v>
      </c>
      <c r="D111" s="5" t="s">
        <v>324</v>
      </c>
      <c r="E111" s="47" t="s">
        <v>325</v>
      </c>
      <c r="F111" s="21"/>
      <c r="G111" s="24"/>
      <c r="H111" s="24"/>
      <c r="I111" s="24"/>
      <c r="J111" s="24"/>
      <c r="K111" s="24"/>
      <c r="L111" s="24"/>
      <c r="M111" s="24"/>
      <c r="N111" s="24"/>
    </row>
    <row r="112" s="1" customFormat="1" ht="24" customHeight="1" spans="1:14">
      <c r="A112" s="5">
        <f>MAX($A$2:A111)+1</f>
        <v>102</v>
      </c>
      <c r="B112" s="14" t="s">
        <v>326</v>
      </c>
      <c r="C112" s="5"/>
      <c r="D112" s="3"/>
      <c r="E112" s="6" t="s">
        <v>327</v>
      </c>
      <c r="F112" s="17" t="s">
        <v>328</v>
      </c>
      <c r="G112" s="34">
        <v>60</v>
      </c>
      <c r="H112" s="34">
        <v>600</v>
      </c>
      <c r="I112" s="34">
        <v>17</v>
      </c>
      <c r="J112" s="34">
        <v>26</v>
      </c>
      <c r="K112" s="34">
        <f t="shared" ref="K112:K116" si="8">H112*J112</f>
        <v>15600</v>
      </c>
      <c r="L112" s="18">
        <v>2000</v>
      </c>
      <c r="M112" s="34">
        <f>L112/H112</f>
        <v>3.33333333333333</v>
      </c>
      <c r="N112" s="34">
        <v>3</v>
      </c>
    </row>
    <row r="113" ht="26" customHeight="1" spans="1:14">
      <c r="A113" s="5">
        <f>MAX($A$2:A112)+1</f>
        <v>103</v>
      </c>
      <c r="B113" s="14"/>
      <c r="E113" s="6" t="s">
        <v>329</v>
      </c>
      <c r="F113" s="26"/>
      <c r="G113" s="34"/>
      <c r="H113" s="34"/>
      <c r="I113" s="34"/>
      <c r="J113" s="34"/>
      <c r="K113" s="34"/>
      <c r="L113" s="24"/>
      <c r="M113" s="34"/>
      <c r="N113" s="34"/>
    </row>
    <row r="114" customHeight="1" spans="1:14">
      <c r="A114" s="5">
        <f>MAX($A$2:A113)+1</f>
        <v>104</v>
      </c>
      <c r="B114" s="79" t="s">
        <v>330</v>
      </c>
      <c r="D114" s="5" t="s">
        <v>331</v>
      </c>
      <c r="E114" s="6" t="s">
        <v>332</v>
      </c>
      <c r="F114" s="17" t="s">
        <v>333</v>
      </c>
      <c r="G114" s="34">
        <v>50</v>
      </c>
      <c r="H114" s="34">
        <v>500</v>
      </c>
      <c r="I114" s="34">
        <v>17</v>
      </c>
      <c r="J114" s="34">
        <v>26</v>
      </c>
      <c r="K114" s="34">
        <f t="shared" si="8"/>
        <v>13000</v>
      </c>
      <c r="L114" s="18">
        <v>1500</v>
      </c>
      <c r="M114" s="18">
        <f>L114/H114</f>
        <v>3</v>
      </c>
      <c r="N114" s="18">
        <v>3</v>
      </c>
    </row>
    <row r="115" customHeight="1" spans="1:14">
      <c r="A115" s="5">
        <f>MAX($A$2:A114)+1</f>
        <v>105</v>
      </c>
      <c r="B115" s="79"/>
      <c r="D115" s="5"/>
      <c r="E115" s="6" t="s">
        <v>334</v>
      </c>
      <c r="F115" s="21"/>
      <c r="G115" s="34"/>
      <c r="H115" s="34"/>
      <c r="I115" s="34"/>
      <c r="J115" s="34"/>
      <c r="K115" s="34"/>
      <c r="L115" s="22"/>
      <c r="M115" s="22"/>
      <c r="N115" s="22"/>
    </row>
    <row r="116" customHeight="1" spans="1:14">
      <c r="A116" s="5">
        <f>MAX($A$2:A115)+1</f>
        <v>106</v>
      </c>
      <c r="B116" s="79"/>
      <c r="D116" s="5" t="s">
        <v>335</v>
      </c>
      <c r="E116" s="6" t="s">
        <v>336</v>
      </c>
      <c r="F116" s="21"/>
      <c r="G116" s="34">
        <v>45</v>
      </c>
      <c r="H116" s="34">
        <v>450</v>
      </c>
      <c r="I116" s="34">
        <v>17</v>
      </c>
      <c r="J116" s="34">
        <v>26</v>
      </c>
      <c r="K116" s="34">
        <f t="shared" si="8"/>
        <v>11700</v>
      </c>
      <c r="L116" s="22"/>
      <c r="M116" s="22"/>
      <c r="N116" s="22"/>
    </row>
    <row r="117" customHeight="1" spans="1:14">
      <c r="A117" s="5">
        <f>MAX($A$2:A116)+1</f>
        <v>107</v>
      </c>
      <c r="B117" s="79"/>
      <c r="D117" s="5"/>
      <c r="E117" s="6" t="s">
        <v>337</v>
      </c>
      <c r="F117" s="21"/>
      <c r="G117" s="34"/>
      <c r="H117" s="34"/>
      <c r="I117" s="34"/>
      <c r="J117" s="34"/>
      <c r="K117" s="34"/>
      <c r="L117" s="22"/>
      <c r="M117" s="22"/>
      <c r="N117" s="22"/>
    </row>
    <row r="118" customHeight="1" spans="1:14">
      <c r="A118" s="5">
        <f>MAX($A$2:A117)+1</f>
        <v>108</v>
      </c>
      <c r="B118" s="79"/>
      <c r="D118" s="5" t="s">
        <v>338</v>
      </c>
      <c r="E118" s="6" t="s">
        <v>339</v>
      </c>
      <c r="F118" s="21"/>
      <c r="G118" s="34">
        <v>30</v>
      </c>
      <c r="H118" s="34">
        <v>300</v>
      </c>
      <c r="I118" s="34">
        <v>17</v>
      </c>
      <c r="J118" s="34">
        <v>26</v>
      </c>
      <c r="K118" s="34">
        <f>H118*J118</f>
        <v>7800</v>
      </c>
      <c r="L118" s="22"/>
      <c r="M118" s="22"/>
      <c r="N118" s="22"/>
    </row>
    <row r="119" customHeight="1" spans="1:14">
      <c r="A119" s="5">
        <f>MAX($A$2:A118)+1</f>
        <v>109</v>
      </c>
      <c r="B119" s="79"/>
      <c r="D119" s="5"/>
      <c r="E119" s="6" t="s">
        <v>340</v>
      </c>
      <c r="F119" s="26"/>
      <c r="G119" s="34"/>
      <c r="H119" s="34"/>
      <c r="I119" s="34"/>
      <c r="J119" s="34"/>
      <c r="K119" s="34"/>
      <c r="L119" s="24"/>
      <c r="M119" s="24"/>
      <c r="N119" s="24"/>
    </row>
    <row r="120" customHeight="1" spans="1:14">
      <c r="A120" s="8"/>
      <c r="B120" s="80" t="s">
        <v>341</v>
      </c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customHeight="1" spans="1:14">
      <c r="A121" s="8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ht="53" customHeight="1" spans="1:14">
      <c r="A122" s="8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customHeight="1" spans="1:14">
      <c r="A123" s="8"/>
      <c r="B123" s="8"/>
      <c r="C123" s="8"/>
      <c r="D123" s="8"/>
      <c r="E123" s="8"/>
      <c r="F123" s="81"/>
      <c r="N123" s="9"/>
    </row>
    <row r="124" customHeight="1" spans="1:14">
      <c r="A124" s="8"/>
      <c r="B124" s="8"/>
      <c r="C124" s="8"/>
      <c r="D124" s="8"/>
      <c r="E124" s="8"/>
      <c r="F124" s="81"/>
      <c r="N124" s="9"/>
    </row>
    <row r="125" customHeight="1" spans="1:14">
      <c r="A125" s="8"/>
      <c r="B125" s="8"/>
      <c r="C125" s="8"/>
      <c r="D125" s="8"/>
      <c r="E125" s="8"/>
      <c r="F125" s="81"/>
      <c r="N125" s="9"/>
    </row>
    <row r="126" customHeight="1" spans="1:14">
      <c r="A126" s="8"/>
      <c r="B126" s="8"/>
      <c r="C126" s="8"/>
      <c r="D126" s="8"/>
      <c r="E126" s="8"/>
      <c r="F126" s="81"/>
      <c r="N126" s="9"/>
    </row>
    <row r="127" customHeight="1" spans="1:14">
      <c r="A127" s="8"/>
      <c r="B127" s="8"/>
      <c r="C127" s="8"/>
      <c r="D127" s="8"/>
      <c r="E127" s="8"/>
      <c r="F127" s="81"/>
      <c r="N127" s="9"/>
    </row>
    <row r="128" customHeight="1" spans="1:14">
      <c r="A128" s="8"/>
      <c r="B128" s="8"/>
      <c r="C128" s="8"/>
      <c r="D128" s="8"/>
      <c r="E128" s="8"/>
      <c r="F128" s="81"/>
      <c r="N128" s="9"/>
    </row>
    <row r="129" customHeight="1" spans="1:14">
      <c r="A129" s="8"/>
      <c r="B129" s="8"/>
      <c r="C129" s="8"/>
      <c r="D129" s="8"/>
      <c r="E129" s="8"/>
      <c r="F129" s="81"/>
      <c r="N129" s="9"/>
    </row>
    <row r="130" customHeight="1" spans="1:14">
      <c r="A130" s="8"/>
      <c r="B130" s="8"/>
      <c r="C130" s="8"/>
      <c r="D130" s="8"/>
      <c r="E130" s="8"/>
      <c r="F130" s="81"/>
      <c r="N130" s="9"/>
    </row>
    <row r="131" customHeight="1" spans="1:14">
      <c r="A131" s="8"/>
      <c r="B131" s="8"/>
      <c r="C131" s="8"/>
      <c r="D131" s="8"/>
      <c r="E131" s="8"/>
      <c r="F131" s="81"/>
      <c r="N131" s="9"/>
    </row>
    <row r="132" customHeight="1" spans="1:14">
      <c r="A132" s="8"/>
      <c r="B132" s="8"/>
      <c r="C132" s="8"/>
      <c r="D132" s="8"/>
      <c r="E132" s="8"/>
      <c r="F132" s="81"/>
      <c r="N132" s="9"/>
    </row>
    <row r="133" customHeight="1" spans="1:14">
      <c r="A133" s="8"/>
      <c r="B133" s="8"/>
      <c r="C133" s="8"/>
      <c r="D133" s="8"/>
      <c r="E133" s="8"/>
      <c r="F133" s="81"/>
      <c r="N133" s="9"/>
    </row>
    <row r="134" customHeight="1" spans="1:14">
      <c r="A134" s="8"/>
      <c r="B134" s="8"/>
      <c r="C134" s="8"/>
      <c r="D134" s="8"/>
      <c r="E134" s="8"/>
      <c r="F134" s="81"/>
      <c r="N134" s="9"/>
    </row>
    <row r="135" customHeight="1" spans="1:14">
      <c r="A135" s="8"/>
      <c r="B135" s="8"/>
      <c r="C135" s="8"/>
      <c r="D135" s="8"/>
      <c r="E135" s="8"/>
      <c r="F135" s="81"/>
      <c r="N135" s="9"/>
    </row>
    <row r="136" customHeight="1" spans="1:14">
      <c r="A136" s="8"/>
      <c r="B136" s="8"/>
      <c r="C136" s="8"/>
      <c r="D136" s="8"/>
      <c r="E136" s="8"/>
      <c r="F136" s="81"/>
      <c r="N136" s="9"/>
    </row>
    <row r="137" customHeight="1" spans="1:14">
      <c r="A137" s="8"/>
      <c r="B137" s="8"/>
      <c r="C137" s="8"/>
      <c r="D137" s="8"/>
      <c r="E137" s="8"/>
      <c r="F137" s="81"/>
      <c r="N137" s="9"/>
    </row>
    <row r="138" customHeight="1" spans="1:14">
      <c r="A138" s="8"/>
      <c r="B138" s="8"/>
      <c r="C138" s="8"/>
      <c r="D138" s="8"/>
      <c r="E138" s="8"/>
      <c r="F138" s="81"/>
      <c r="N138" s="9"/>
    </row>
    <row r="139" customHeight="1" spans="1:14">
      <c r="A139" s="8"/>
      <c r="B139" s="8"/>
      <c r="C139" s="8"/>
      <c r="D139" s="8"/>
      <c r="E139" s="8"/>
      <c r="F139" s="81"/>
      <c r="N139" s="9"/>
    </row>
    <row r="140" customHeight="1" spans="1:14">
      <c r="A140" s="8"/>
      <c r="B140" s="8"/>
      <c r="C140" s="8"/>
      <c r="D140" s="8"/>
      <c r="E140" s="8"/>
      <c r="F140" s="81"/>
      <c r="N140" s="9"/>
    </row>
  </sheetData>
  <mergeCells count="223">
    <mergeCell ref="A1:N1"/>
    <mergeCell ref="B3:B29"/>
    <mergeCell ref="B30:B85"/>
    <mergeCell ref="B86:B87"/>
    <mergeCell ref="B88:B90"/>
    <mergeCell ref="B91:B109"/>
    <mergeCell ref="B110:B111"/>
    <mergeCell ref="B112:B113"/>
    <mergeCell ref="B114:B119"/>
    <mergeCell ref="D114:D115"/>
    <mergeCell ref="D116:D117"/>
    <mergeCell ref="D118:D119"/>
    <mergeCell ref="F3:F13"/>
    <mergeCell ref="F14:F21"/>
    <mergeCell ref="F22:F29"/>
    <mergeCell ref="F30:F66"/>
    <mergeCell ref="F67:F85"/>
    <mergeCell ref="F86:F87"/>
    <mergeCell ref="F88:F90"/>
    <mergeCell ref="F91:F109"/>
    <mergeCell ref="F110:F111"/>
    <mergeCell ref="F112:F113"/>
    <mergeCell ref="F114:F119"/>
    <mergeCell ref="G3:G5"/>
    <mergeCell ref="G6:G13"/>
    <mergeCell ref="G14:G21"/>
    <mergeCell ref="G22:G29"/>
    <mergeCell ref="G30:G33"/>
    <mergeCell ref="G34:G35"/>
    <mergeCell ref="G36:G37"/>
    <mergeCell ref="G38:G39"/>
    <mergeCell ref="G40:G41"/>
    <mergeCell ref="G42:G43"/>
    <mergeCell ref="G44:G45"/>
    <mergeCell ref="G46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86:G87"/>
    <mergeCell ref="G88:G89"/>
    <mergeCell ref="G91:G94"/>
    <mergeCell ref="G95:G99"/>
    <mergeCell ref="G100:G101"/>
    <mergeCell ref="G106:G107"/>
    <mergeCell ref="G110:G111"/>
    <mergeCell ref="G112:G113"/>
    <mergeCell ref="G114:G115"/>
    <mergeCell ref="G116:G117"/>
    <mergeCell ref="G118:G119"/>
    <mergeCell ref="H3:H5"/>
    <mergeCell ref="H6:H13"/>
    <mergeCell ref="H14:H21"/>
    <mergeCell ref="H22:H29"/>
    <mergeCell ref="H30:H33"/>
    <mergeCell ref="H34:H35"/>
    <mergeCell ref="H36:H37"/>
    <mergeCell ref="H38:H39"/>
    <mergeCell ref="H40:H41"/>
    <mergeCell ref="H42:H43"/>
    <mergeCell ref="H44:H45"/>
    <mergeCell ref="H46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86:H87"/>
    <mergeCell ref="H88:H89"/>
    <mergeCell ref="H91:H94"/>
    <mergeCell ref="H95:H99"/>
    <mergeCell ref="H100:H101"/>
    <mergeCell ref="H106:H107"/>
    <mergeCell ref="H110:H111"/>
    <mergeCell ref="H112:H113"/>
    <mergeCell ref="H114:H115"/>
    <mergeCell ref="H116:H117"/>
    <mergeCell ref="H118:H119"/>
    <mergeCell ref="I3:I5"/>
    <mergeCell ref="I6:I13"/>
    <mergeCell ref="I14:I21"/>
    <mergeCell ref="I22:I29"/>
    <mergeCell ref="I30:I33"/>
    <mergeCell ref="I34:I35"/>
    <mergeCell ref="I36:I37"/>
    <mergeCell ref="I38:I39"/>
    <mergeCell ref="I40:I41"/>
    <mergeCell ref="I42:I43"/>
    <mergeCell ref="I44:I45"/>
    <mergeCell ref="I46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86:I87"/>
    <mergeCell ref="I88:I89"/>
    <mergeCell ref="I91:I94"/>
    <mergeCell ref="I95:I99"/>
    <mergeCell ref="I100:I101"/>
    <mergeCell ref="I106:I107"/>
    <mergeCell ref="I110:I111"/>
    <mergeCell ref="I112:I113"/>
    <mergeCell ref="I114:I115"/>
    <mergeCell ref="I116:I117"/>
    <mergeCell ref="I118:I119"/>
    <mergeCell ref="J3:J5"/>
    <mergeCell ref="J6:J13"/>
    <mergeCell ref="J14:J21"/>
    <mergeCell ref="J22:J29"/>
    <mergeCell ref="J30:J33"/>
    <mergeCell ref="J34:J35"/>
    <mergeCell ref="J36:J37"/>
    <mergeCell ref="J38:J39"/>
    <mergeCell ref="J40:J41"/>
    <mergeCell ref="J42:J43"/>
    <mergeCell ref="J44:J45"/>
    <mergeCell ref="J46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86:J87"/>
    <mergeCell ref="J88:J89"/>
    <mergeCell ref="J91:J94"/>
    <mergeCell ref="J95:J99"/>
    <mergeCell ref="J100:J101"/>
    <mergeCell ref="J106:J107"/>
    <mergeCell ref="J110:J111"/>
    <mergeCell ref="J112:J113"/>
    <mergeCell ref="J114:J115"/>
    <mergeCell ref="J116:J117"/>
    <mergeCell ref="J118:J119"/>
    <mergeCell ref="K3:K5"/>
    <mergeCell ref="K6:K13"/>
    <mergeCell ref="K14:K21"/>
    <mergeCell ref="K22:K29"/>
    <mergeCell ref="K30:K33"/>
    <mergeCell ref="K34:K35"/>
    <mergeCell ref="K36:K37"/>
    <mergeCell ref="K38:K39"/>
    <mergeCell ref="K40:K41"/>
    <mergeCell ref="K42:K43"/>
    <mergeCell ref="K44:K45"/>
    <mergeCell ref="K46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86:K87"/>
    <mergeCell ref="K88:K89"/>
    <mergeCell ref="K91:K94"/>
    <mergeCell ref="K95:K99"/>
    <mergeCell ref="K100:K101"/>
    <mergeCell ref="K106:K107"/>
    <mergeCell ref="K110:K111"/>
    <mergeCell ref="K112:K113"/>
    <mergeCell ref="K114:K115"/>
    <mergeCell ref="K116:K117"/>
    <mergeCell ref="K118:K119"/>
    <mergeCell ref="L3:L5"/>
    <mergeCell ref="L6:L13"/>
    <mergeCell ref="L14:L21"/>
    <mergeCell ref="L22:L29"/>
    <mergeCell ref="L30:L66"/>
    <mergeCell ref="L67:L85"/>
    <mergeCell ref="L86:L87"/>
    <mergeCell ref="L88:L89"/>
    <mergeCell ref="L91:L109"/>
    <mergeCell ref="L110:L111"/>
    <mergeCell ref="L112:L113"/>
    <mergeCell ref="L114:L119"/>
    <mergeCell ref="M3:M5"/>
    <mergeCell ref="M6:M13"/>
    <mergeCell ref="M14:M21"/>
    <mergeCell ref="M22:M29"/>
    <mergeCell ref="M30:M66"/>
    <mergeCell ref="M67:M85"/>
    <mergeCell ref="M86:M87"/>
    <mergeCell ref="M88:M89"/>
    <mergeCell ref="M91:M109"/>
    <mergeCell ref="M110:M111"/>
    <mergeCell ref="M112:M113"/>
    <mergeCell ref="M114:M119"/>
    <mergeCell ref="N3:N13"/>
    <mergeCell ref="N14:N29"/>
    <mergeCell ref="N30:N66"/>
    <mergeCell ref="N67:N85"/>
    <mergeCell ref="N86:N87"/>
    <mergeCell ref="N88:N89"/>
    <mergeCell ref="N91:N109"/>
    <mergeCell ref="N110:N111"/>
    <mergeCell ref="N112:N113"/>
    <mergeCell ref="N114:N119"/>
    <mergeCell ref="B120:N122"/>
  </mergeCells>
  <pageMargins left="0.75" right="0.75" top="1" bottom="1" header="0.5" footer="0.5"/>
  <pageSetup paperSize="9" scale="50" orientation="portrait"/>
  <headerFooter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0"/>
  <sheetViews>
    <sheetView topLeftCell="B1" workbookViewId="0">
      <pane xSplit="4" ySplit="2" topLeftCell="F42" activePane="bottomRight" state="frozen"/>
      <selection/>
      <selection pane="topRight"/>
      <selection pane="bottomLeft"/>
      <selection pane="bottomRight" activeCell="J3" sqref="J3:J5"/>
    </sheetView>
  </sheetViews>
  <sheetFormatPr defaultColWidth="9" defaultRowHeight="20" customHeight="1"/>
  <cols>
    <col min="1" max="1" width="9" style="3"/>
    <col min="2" max="2" width="5.5" style="4" customWidth="1"/>
    <col min="3" max="3" width="14.875" style="5" hidden="1" customWidth="1"/>
    <col min="4" max="4" width="19.525" style="3" hidden="1" customWidth="1"/>
    <col min="5" max="5" width="50.75" style="6" customWidth="1"/>
    <col min="6" max="6" width="13.75" style="7" customWidth="1"/>
    <col min="7" max="7" width="9" style="8" customWidth="1"/>
    <col min="8" max="8" width="15.75" style="8" customWidth="1"/>
    <col min="9" max="9" width="6.875" style="9" customWidth="1"/>
    <col min="10" max="10" width="9.125" style="9" customWidth="1"/>
    <col min="11" max="11" width="7.375" style="9" customWidth="1"/>
    <col min="12" max="12" width="9" style="9"/>
    <col min="13" max="13" width="8.125" style="9" customWidth="1"/>
    <col min="14" max="14" width="8.875" style="10" customWidth="1"/>
    <col min="15" max="16236" width="9" style="1"/>
    <col min="16237" max="16384" width="9" style="11"/>
  </cols>
  <sheetData>
    <row r="1" s="1" customFormat="1" ht="43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57"/>
    </row>
    <row r="2" s="1" customFormat="1" ht="33" customHeight="1" spans="1:14">
      <c r="A2" s="3" t="s">
        <v>1</v>
      </c>
      <c r="B2" s="1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15" t="s">
        <v>7</v>
      </c>
      <c r="H2" s="15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58" t="s">
        <v>13</v>
      </c>
      <c r="N2" s="10" t="s">
        <v>14</v>
      </c>
    </row>
    <row r="3" s="1" customFormat="1" customHeight="1" spans="1:14">
      <c r="A3" s="5">
        <f>MAX($A$2:A2)+1</f>
        <v>1</v>
      </c>
      <c r="B3" s="16" t="s">
        <v>15</v>
      </c>
      <c r="C3" s="5" t="s">
        <v>16</v>
      </c>
      <c r="D3" s="5" t="s">
        <v>17</v>
      </c>
      <c r="E3" s="6" t="s">
        <v>18</v>
      </c>
      <c r="F3" s="17" t="s">
        <v>19</v>
      </c>
      <c r="G3" s="18">
        <v>60</v>
      </c>
      <c r="H3" s="19">
        <v>600</v>
      </c>
      <c r="I3" s="18">
        <v>17</v>
      </c>
      <c r="J3" s="18">
        <v>26</v>
      </c>
      <c r="K3" s="34">
        <f>H3*J3</f>
        <v>15600</v>
      </c>
      <c r="L3" s="34">
        <v>5000</v>
      </c>
      <c r="M3" s="59">
        <f>L3/H3</f>
        <v>8.33333333333333</v>
      </c>
      <c r="N3" s="60">
        <f>(M6+M3)/2</f>
        <v>9.16666666666667</v>
      </c>
    </row>
    <row r="4" s="1" customFormat="1" customHeight="1" spans="1:14">
      <c r="A4" s="5">
        <f>MAX($A$2:A3)+1</f>
        <v>2</v>
      </c>
      <c r="B4" s="20"/>
      <c r="C4" s="5" t="s">
        <v>20</v>
      </c>
      <c r="D4" s="5" t="s">
        <v>21</v>
      </c>
      <c r="E4" s="6" t="s">
        <v>22</v>
      </c>
      <c r="F4" s="21"/>
      <c r="G4" s="22"/>
      <c r="H4" s="23"/>
      <c r="I4" s="22"/>
      <c r="J4" s="22"/>
      <c r="K4" s="34"/>
      <c r="L4" s="34"/>
      <c r="M4" s="59"/>
      <c r="N4" s="60"/>
    </row>
    <row r="5" s="1" customFormat="1" customHeight="1" spans="1:14">
      <c r="A5" s="5">
        <f>MAX($A$2:A4)+1</f>
        <v>3</v>
      </c>
      <c r="B5" s="20"/>
      <c r="C5" s="5" t="s">
        <v>23</v>
      </c>
      <c r="D5" s="5" t="s">
        <v>24</v>
      </c>
      <c r="E5" s="6" t="s">
        <v>25</v>
      </c>
      <c r="F5" s="21"/>
      <c r="G5" s="24"/>
      <c r="H5" s="25"/>
      <c r="I5" s="24"/>
      <c r="J5" s="24"/>
      <c r="K5" s="34"/>
      <c r="L5" s="34"/>
      <c r="M5" s="59"/>
      <c r="N5" s="60"/>
    </row>
    <row r="6" s="1" customFormat="1" customHeight="1" spans="1:14">
      <c r="A6" s="5">
        <f>MAX($A$2:A5)+1</f>
        <v>4</v>
      </c>
      <c r="B6" s="20"/>
      <c r="C6" s="5" t="s">
        <v>26</v>
      </c>
      <c r="D6" s="5">
        <v>0</v>
      </c>
      <c r="E6" s="6" t="s">
        <v>27</v>
      </c>
      <c r="F6" s="21"/>
      <c r="G6" s="18">
        <v>50</v>
      </c>
      <c r="H6" s="19">
        <v>500</v>
      </c>
      <c r="I6" s="18">
        <v>17</v>
      </c>
      <c r="J6" s="18">
        <v>26</v>
      </c>
      <c r="K6" s="34">
        <f>H6*J6</f>
        <v>13000</v>
      </c>
      <c r="L6" s="5">
        <v>5000</v>
      </c>
      <c r="M6" s="5">
        <f>L6/H6</f>
        <v>10</v>
      </c>
      <c r="N6" s="60"/>
    </row>
    <row r="7" s="1" customFormat="1" customHeight="1" spans="1:14">
      <c r="A7" s="5">
        <f>MAX($A$2:A6)+1</f>
        <v>5</v>
      </c>
      <c r="B7" s="20"/>
      <c r="C7" s="5" t="s">
        <v>28</v>
      </c>
      <c r="D7" s="5" t="s">
        <v>29</v>
      </c>
      <c r="E7" s="6" t="s">
        <v>30</v>
      </c>
      <c r="F7" s="21"/>
      <c r="G7" s="22"/>
      <c r="H7" s="23"/>
      <c r="I7" s="22"/>
      <c r="J7" s="22"/>
      <c r="K7" s="34"/>
      <c r="L7" s="5"/>
      <c r="M7" s="5"/>
      <c r="N7" s="60"/>
    </row>
    <row r="8" s="1" customFormat="1" customHeight="1" spans="1:14">
      <c r="A8" s="5">
        <f>MAX($A$2:A7)+1</f>
        <v>6</v>
      </c>
      <c r="B8" s="20"/>
      <c r="C8" s="5" t="s">
        <v>31</v>
      </c>
      <c r="D8" s="5">
        <v>0</v>
      </c>
      <c r="E8" s="6" t="s">
        <v>32</v>
      </c>
      <c r="F8" s="21"/>
      <c r="G8" s="22"/>
      <c r="H8" s="23"/>
      <c r="I8" s="22"/>
      <c r="J8" s="22"/>
      <c r="K8" s="34"/>
      <c r="L8" s="5"/>
      <c r="M8" s="5"/>
      <c r="N8" s="60"/>
    </row>
    <row r="9" s="1" customFormat="1" customHeight="1" spans="1:14">
      <c r="A9" s="5">
        <f>MAX($A$2:A8)+1</f>
        <v>7</v>
      </c>
      <c r="B9" s="20"/>
      <c r="C9" s="5" t="s">
        <v>33</v>
      </c>
      <c r="D9" s="5">
        <v>0</v>
      </c>
      <c r="E9" s="6" t="s">
        <v>34</v>
      </c>
      <c r="F9" s="21"/>
      <c r="G9" s="22"/>
      <c r="H9" s="23"/>
      <c r="I9" s="22"/>
      <c r="J9" s="22"/>
      <c r="K9" s="34"/>
      <c r="L9" s="5"/>
      <c r="M9" s="5"/>
      <c r="N9" s="60"/>
    </row>
    <row r="10" s="1" customFormat="1" customHeight="1" spans="1:14">
      <c r="A10" s="5">
        <f>MAX($A$2:A9)+1</f>
        <v>8</v>
      </c>
      <c r="B10" s="20"/>
      <c r="C10" s="5" t="s">
        <v>35</v>
      </c>
      <c r="D10" s="5" t="s">
        <v>36</v>
      </c>
      <c r="E10" s="6" t="s">
        <v>37</v>
      </c>
      <c r="F10" s="21"/>
      <c r="G10" s="22"/>
      <c r="H10" s="23"/>
      <c r="I10" s="22"/>
      <c r="J10" s="22"/>
      <c r="K10" s="34"/>
      <c r="L10" s="5"/>
      <c r="M10" s="5"/>
      <c r="N10" s="60"/>
    </row>
    <row r="11" s="1" customFormat="1" customHeight="1" spans="1:14">
      <c r="A11" s="17">
        <f>MAX($A$2:A10)+1</f>
        <v>9</v>
      </c>
      <c r="B11" s="20"/>
      <c r="C11" s="5" t="s">
        <v>38</v>
      </c>
      <c r="D11" s="5" t="s">
        <v>39</v>
      </c>
      <c r="E11" s="6" t="s">
        <v>40</v>
      </c>
      <c r="F11" s="21"/>
      <c r="G11" s="22"/>
      <c r="H11" s="23"/>
      <c r="I11" s="22"/>
      <c r="J11" s="22"/>
      <c r="K11" s="34"/>
      <c r="L11" s="5"/>
      <c r="M11" s="5"/>
      <c r="N11" s="60"/>
    </row>
    <row r="12" s="1" customFormat="1" customHeight="1" spans="1:14">
      <c r="A12" s="17">
        <f>MAX($A$2:A11)+1</f>
        <v>10</v>
      </c>
      <c r="B12" s="20"/>
      <c r="C12" s="5" t="s">
        <v>41</v>
      </c>
      <c r="D12" s="5" t="s">
        <v>42</v>
      </c>
      <c r="E12" s="6" t="s">
        <v>43</v>
      </c>
      <c r="F12" s="21"/>
      <c r="G12" s="22"/>
      <c r="H12" s="23"/>
      <c r="I12" s="22"/>
      <c r="J12" s="22"/>
      <c r="K12" s="34"/>
      <c r="L12" s="5"/>
      <c r="M12" s="5"/>
      <c r="N12" s="60"/>
    </row>
    <row r="13" s="1" customFormat="1" customHeight="1" spans="1:14">
      <c r="A13" s="17">
        <f>MAX($A$2:A12)+1</f>
        <v>11</v>
      </c>
      <c r="B13" s="20"/>
      <c r="C13" s="5" t="s">
        <v>44</v>
      </c>
      <c r="D13" s="5" t="s">
        <v>45</v>
      </c>
      <c r="E13" s="6" t="s">
        <v>46</v>
      </c>
      <c r="F13" s="26"/>
      <c r="G13" s="24"/>
      <c r="H13" s="25"/>
      <c r="I13" s="24"/>
      <c r="J13" s="24"/>
      <c r="K13" s="34"/>
      <c r="L13" s="5"/>
      <c r="M13" s="5"/>
      <c r="N13" s="60"/>
    </row>
    <row r="14" s="2" customFormat="1" ht="27" customHeight="1" spans="1:14">
      <c r="A14" s="27">
        <f>MAX($A$2:A11)+1</f>
        <v>10</v>
      </c>
      <c r="B14" s="28"/>
      <c r="C14" s="29" t="s">
        <v>47</v>
      </c>
      <c r="D14" s="30" t="s">
        <v>48</v>
      </c>
      <c r="E14" s="31" t="s">
        <v>49</v>
      </c>
      <c r="F14" s="32" t="s">
        <v>50</v>
      </c>
      <c r="G14" s="33">
        <v>40</v>
      </c>
      <c r="H14" s="34">
        <v>400</v>
      </c>
      <c r="I14" s="34">
        <v>17</v>
      </c>
      <c r="J14" s="34">
        <v>26</v>
      </c>
      <c r="K14" s="34">
        <f>H14*J14</f>
        <v>10400</v>
      </c>
      <c r="L14" s="34">
        <v>1200</v>
      </c>
      <c r="M14" s="34">
        <f>L14/H14</f>
        <v>3</v>
      </c>
      <c r="N14" s="34">
        <f>(M14+M22)/2</f>
        <v>2.7</v>
      </c>
    </row>
    <row r="15" s="2" customFormat="1" ht="27" customHeight="1" spans="1:14">
      <c r="A15" s="27">
        <f>MAX($A$2:A12)+1</f>
        <v>11</v>
      </c>
      <c r="B15" s="28"/>
      <c r="C15" s="29" t="s">
        <v>51</v>
      </c>
      <c r="D15" s="30" t="s">
        <v>48</v>
      </c>
      <c r="E15" s="35" t="s">
        <v>49</v>
      </c>
      <c r="F15" s="36"/>
      <c r="G15" s="37"/>
      <c r="H15" s="34"/>
      <c r="I15" s="34"/>
      <c r="J15" s="34"/>
      <c r="K15" s="34"/>
      <c r="L15" s="34"/>
      <c r="M15" s="34"/>
      <c r="N15" s="34"/>
    </row>
    <row r="16" s="2" customFormat="1" ht="27" customHeight="1" spans="1:14">
      <c r="A16" s="27">
        <f>MAX($A$2:A13)+1</f>
        <v>12</v>
      </c>
      <c r="B16" s="28"/>
      <c r="C16" s="38" t="s">
        <v>52</v>
      </c>
      <c r="D16" s="30" t="s">
        <v>48</v>
      </c>
      <c r="E16" s="35" t="s">
        <v>49</v>
      </c>
      <c r="F16" s="36"/>
      <c r="G16" s="37"/>
      <c r="H16" s="34"/>
      <c r="I16" s="34"/>
      <c r="J16" s="34"/>
      <c r="K16" s="34"/>
      <c r="L16" s="34"/>
      <c r="M16" s="34"/>
      <c r="N16" s="34"/>
    </row>
    <row r="17" s="2" customFormat="1" ht="27" customHeight="1" spans="1:14">
      <c r="A17" s="27">
        <f>MAX($A$2:A14)+1</f>
        <v>12</v>
      </c>
      <c r="B17" s="28"/>
      <c r="C17" s="29" t="s">
        <v>53</v>
      </c>
      <c r="D17" s="29">
        <v>0</v>
      </c>
      <c r="E17" s="35" t="s">
        <v>54</v>
      </c>
      <c r="F17" s="36"/>
      <c r="G17" s="37"/>
      <c r="H17" s="34"/>
      <c r="I17" s="34"/>
      <c r="J17" s="34"/>
      <c r="K17" s="34"/>
      <c r="L17" s="34"/>
      <c r="M17" s="34"/>
      <c r="N17" s="34"/>
    </row>
    <row r="18" s="2" customFormat="1" ht="27" customHeight="1" spans="1:14">
      <c r="A18" s="27">
        <f>MAX($A$2:A15)+1</f>
        <v>12</v>
      </c>
      <c r="B18" s="28"/>
      <c r="C18" s="29" t="s">
        <v>55</v>
      </c>
      <c r="D18" s="29">
        <v>0</v>
      </c>
      <c r="E18" s="35" t="s">
        <v>54</v>
      </c>
      <c r="F18" s="36"/>
      <c r="G18" s="37"/>
      <c r="H18" s="34"/>
      <c r="I18" s="34"/>
      <c r="J18" s="34"/>
      <c r="K18" s="34"/>
      <c r="L18" s="34"/>
      <c r="M18" s="34"/>
      <c r="N18" s="34"/>
    </row>
    <row r="19" s="2" customFormat="1" ht="27" customHeight="1" spans="1:14">
      <c r="A19" s="27">
        <f>MAX($A$2:A16)+1</f>
        <v>13</v>
      </c>
      <c r="B19" s="28"/>
      <c r="C19" s="29" t="s">
        <v>56</v>
      </c>
      <c r="D19" s="29">
        <v>0</v>
      </c>
      <c r="E19" s="35" t="s">
        <v>54</v>
      </c>
      <c r="F19" s="36"/>
      <c r="G19" s="37"/>
      <c r="H19" s="34"/>
      <c r="I19" s="34"/>
      <c r="J19" s="34"/>
      <c r="K19" s="34"/>
      <c r="L19" s="34"/>
      <c r="M19" s="34"/>
      <c r="N19" s="34"/>
    </row>
    <row r="20" s="2" customFormat="1" customHeight="1" spans="1:14">
      <c r="A20" s="27">
        <f>MAX($A$2:A19)+1</f>
        <v>14</v>
      </c>
      <c r="B20" s="28"/>
      <c r="C20" s="29" t="s">
        <v>57</v>
      </c>
      <c r="D20" s="29" t="s">
        <v>58</v>
      </c>
      <c r="E20" s="35" t="s">
        <v>59</v>
      </c>
      <c r="F20" s="36"/>
      <c r="G20" s="37"/>
      <c r="H20" s="34"/>
      <c r="I20" s="34"/>
      <c r="J20" s="34"/>
      <c r="K20" s="34"/>
      <c r="L20" s="34"/>
      <c r="M20" s="34"/>
      <c r="N20" s="34"/>
    </row>
    <row r="21" s="2" customFormat="1" customHeight="1" spans="1:14">
      <c r="A21" s="27">
        <f>MAX($A$2:A20)+1</f>
        <v>15</v>
      </c>
      <c r="B21" s="28"/>
      <c r="C21" s="29" t="s">
        <v>60</v>
      </c>
      <c r="D21" s="29" t="s">
        <v>58</v>
      </c>
      <c r="E21" s="39" t="s">
        <v>61</v>
      </c>
      <c r="F21" s="40"/>
      <c r="G21" s="41"/>
      <c r="H21" s="34"/>
      <c r="I21" s="34"/>
      <c r="J21" s="34"/>
      <c r="K21" s="34"/>
      <c r="L21" s="34"/>
      <c r="M21" s="34"/>
      <c r="N21" s="34"/>
    </row>
    <row r="22" s="2" customFormat="1" customHeight="1" spans="1:14">
      <c r="A22" s="27">
        <f>MAX($A$2:A19)+1</f>
        <v>14</v>
      </c>
      <c r="B22" s="28"/>
      <c r="C22" s="38" t="s">
        <v>62</v>
      </c>
      <c r="D22" s="30" t="s">
        <v>63</v>
      </c>
      <c r="E22" s="31" t="s">
        <v>64</v>
      </c>
      <c r="F22" s="32" t="s">
        <v>65</v>
      </c>
      <c r="G22" s="18">
        <v>50</v>
      </c>
      <c r="H22" s="34">
        <v>500</v>
      </c>
      <c r="I22" s="34">
        <v>17</v>
      </c>
      <c r="J22" s="34">
        <v>26</v>
      </c>
      <c r="K22" s="34">
        <f>H22*J22</f>
        <v>13000</v>
      </c>
      <c r="L22" s="34">
        <v>1200</v>
      </c>
      <c r="M22" s="34">
        <f>L22/H22</f>
        <v>2.4</v>
      </c>
      <c r="N22" s="34"/>
    </row>
    <row r="23" s="2" customFormat="1" customHeight="1" spans="1:14">
      <c r="A23" s="27">
        <f>MAX($A$2:A20)+1</f>
        <v>15</v>
      </c>
      <c r="B23" s="28"/>
      <c r="C23" s="38" t="s">
        <v>66</v>
      </c>
      <c r="D23" s="30" t="s">
        <v>63</v>
      </c>
      <c r="E23" s="35" t="s">
        <v>64</v>
      </c>
      <c r="F23" s="36"/>
      <c r="G23" s="22"/>
      <c r="H23" s="34"/>
      <c r="I23" s="34"/>
      <c r="J23" s="34"/>
      <c r="K23" s="34"/>
      <c r="L23" s="34"/>
      <c r="M23" s="34"/>
      <c r="N23" s="34"/>
    </row>
    <row r="24" s="2" customFormat="1" customHeight="1" spans="1:14">
      <c r="A24" s="27">
        <f>MAX($A$2:A21)+1</f>
        <v>16</v>
      </c>
      <c r="B24" s="28"/>
      <c r="C24" s="38" t="s">
        <v>67</v>
      </c>
      <c r="D24" s="30" t="s">
        <v>63</v>
      </c>
      <c r="E24" s="35" t="s">
        <v>64</v>
      </c>
      <c r="F24" s="36"/>
      <c r="G24" s="22"/>
      <c r="H24" s="34"/>
      <c r="I24" s="34"/>
      <c r="J24" s="34"/>
      <c r="K24" s="34"/>
      <c r="L24" s="34"/>
      <c r="M24" s="34"/>
      <c r="N24" s="34"/>
    </row>
    <row r="25" s="2" customFormat="1" customHeight="1" spans="1:14">
      <c r="A25" s="27">
        <f>MAX($A$2:A24)+1</f>
        <v>17</v>
      </c>
      <c r="B25" s="28"/>
      <c r="C25" s="38" t="s">
        <v>68</v>
      </c>
      <c r="D25" s="29">
        <v>0</v>
      </c>
      <c r="E25" s="35" t="s">
        <v>69</v>
      </c>
      <c r="F25" s="36"/>
      <c r="G25" s="22"/>
      <c r="H25" s="34"/>
      <c r="I25" s="34"/>
      <c r="J25" s="34"/>
      <c r="K25" s="34"/>
      <c r="L25" s="34"/>
      <c r="M25" s="34"/>
      <c r="N25" s="34"/>
    </row>
    <row r="26" s="2" customFormat="1" customHeight="1" spans="1:14">
      <c r="A26" s="27">
        <f>MAX($A$2:A25)+1</f>
        <v>18</v>
      </c>
      <c r="B26" s="28"/>
      <c r="C26" s="29" t="s">
        <v>70</v>
      </c>
      <c r="D26" s="29">
        <v>0</v>
      </c>
      <c r="E26" s="39" t="s">
        <v>71</v>
      </c>
      <c r="F26" s="36"/>
      <c r="G26" s="22"/>
      <c r="H26" s="34"/>
      <c r="I26" s="34"/>
      <c r="J26" s="34"/>
      <c r="K26" s="34"/>
      <c r="L26" s="34"/>
      <c r="M26" s="34"/>
      <c r="N26" s="34"/>
    </row>
    <row r="27" s="2" customFormat="1" customHeight="1" spans="1:14">
      <c r="A27" s="27">
        <f>MAX($A$2:A24)+1</f>
        <v>17</v>
      </c>
      <c r="B27" s="28"/>
      <c r="C27" s="38" t="s">
        <v>72</v>
      </c>
      <c r="D27" s="29">
        <v>0</v>
      </c>
      <c r="E27" s="35" t="s">
        <v>73</v>
      </c>
      <c r="F27" s="36"/>
      <c r="G27" s="22"/>
      <c r="H27" s="34"/>
      <c r="I27" s="34"/>
      <c r="J27" s="34"/>
      <c r="K27" s="34"/>
      <c r="L27" s="34"/>
      <c r="M27" s="34"/>
      <c r="N27" s="34"/>
    </row>
    <row r="28" s="2" customFormat="1" customHeight="1" spans="1:14">
      <c r="A28" s="27">
        <f>MAX($A$2:A25)+1</f>
        <v>18</v>
      </c>
      <c r="B28" s="28"/>
      <c r="C28" s="38" t="s">
        <v>74</v>
      </c>
      <c r="D28" s="29">
        <v>0</v>
      </c>
      <c r="E28" s="35" t="s">
        <v>73</v>
      </c>
      <c r="F28" s="36"/>
      <c r="G28" s="22"/>
      <c r="H28" s="34"/>
      <c r="I28" s="34"/>
      <c r="J28" s="34"/>
      <c r="K28" s="34"/>
      <c r="L28" s="34"/>
      <c r="M28" s="34"/>
      <c r="N28" s="34"/>
    </row>
    <row r="29" s="1" customFormat="1" customHeight="1" spans="1:14">
      <c r="A29" s="17">
        <f>MAX($A$2:A26)+1</f>
        <v>19</v>
      </c>
      <c r="B29" s="20"/>
      <c r="C29" s="42" t="s">
        <v>75</v>
      </c>
      <c r="D29" s="5">
        <v>0</v>
      </c>
      <c r="E29" s="43" t="s">
        <v>73</v>
      </c>
      <c r="F29" s="40"/>
      <c r="G29" s="24"/>
      <c r="H29" s="34"/>
      <c r="I29" s="34"/>
      <c r="J29" s="34"/>
      <c r="K29" s="34"/>
      <c r="L29" s="34"/>
      <c r="M29" s="34"/>
      <c r="N29" s="34"/>
    </row>
    <row r="30" s="1" customFormat="1" customHeight="1" spans="1:14">
      <c r="A30" s="17">
        <f>MAX($A$2:A29)+1</f>
        <v>20</v>
      </c>
      <c r="B30" s="44" t="s">
        <v>76</v>
      </c>
      <c r="C30" s="5" t="s">
        <v>77</v>
      </c>
      <c r="D30" s="5" t="s">
        <v>78</v>
      </c>
      <c r="E30" s="45" t="s">
        <v>79</v>
      </c>
      <c r="F30" s="17" t="s">
        <v>80</v>
      </c>
      <c r="G30" s="18">
        <v>36</v>
      </c>
      <c r="H30" s="34">
        <f>G30*10</f>
        <v>360</v>
      </c>
      <c r="I30" s="34">
        <v>17</v>
      </c>
      <c r="J30" s="34">
        <v>26</v>
      </c>
      <c r="K30" s="34">
        <f>H30*J30</f>
        <v>9360</v>
      </c>
      <c r="L30" s="34">
        <v>2700</v>
      </c>
      <c r="M30" s="34">
        <f>L30/H30</f>
        <v>7.5</v>
      </c>
      <c r="N30" s="34">
        <v>8</v>
      </c>
    </row>
    <row r="31" s="1" customFormat="1" customHeight="1" spans="1:14">
      <c r="A31" s="17">
        <f>MAX($A$2:A30)+1</f>
        <v>21</v>
      </c>
      <c r="B31" s="46"/>
      <c r="C31" s="17" t="s">
        <v>81</v>
      </c>
      <c r="D31" s="5" t="s">
        <v>82</v>
      </c>
      <c r="E31" s="47" t="s">
        <v>83</v>
      </c>
      <c r="F31" s="21"/>
      <c r="G31" s="22"/>
      <c r="H31" s="34"/>
      <c r="I31" s="34"/>
      <c r="J31" s="34"/>
      <c r="K31" s="34"/>
      <c r="L31" s="34"/>
      <c r="M31" s="34"/>
      <c r="N31" s="34"/>
    </row>
    <row r="32" s="1" customFormat="1" customHeight="1" spans="1:14">
      <c r="A32" s="17">
        <f>MAX($A$2:A31)+1</f>
        <v>22</v>
      </c>
      <c r="B32" s="46"/>
      <c r="C32" s="17" t="s">
        <v>84</v>
      </c>
      <c r="D32" s="5" t="s">
        <v>85</v>
      </c>
      <c r="E32" s="47" t="s">
        <v>86</v>
      </c>
      <c r="F32" s="21"/>
      <c r="G32" s="22"/>
      <c r="H32" s="34"/>
      <c r="I32" s="34"/>
      <c r="J32" s="34"/>
      <c r="K32" s="34"/>
      <c r="L32" s="34"/>
      <c r="M32" s="34"/>
      <c r="N32" s="34"/>
    </row>
    <row r="33" s="1" customFormat="1" customHeight="1" spans="1:14">
      <c r="A33" s="17">
        <f>MAX($A$2:A32)+1</f>
        <v>23</v>
      </c>
      <c r="B33" s="46"/>
      <c r="C33" s="17" t="s">
        <v>87</v>
      </c>
      <c r="D33" s="5" t="s">
        <v>88</v>
      </c>
      <c r="E33" s="47" t="s">
        <v>89</v>
      </c>
      <c r="F33" s="21"/>
      <c r="G33" s="24"/>
      <c r="H33" s="34"/>
      <c r="I33" s="34"/>
      <c r="J33" s="34"/>
      <c r="K33" s="34"/>
      <c r="L33" s="34"/>
      <c r="M33" s="34"/>
      <c r="N33" s="34"/>
    </row>
    <row r="34" s="1" customFormat="1" customHeight="1" spans="1:14">
      <c r="A34" s="17">
        <f>MAX($A$2:A33)+1</f>
        <v>24</v>
      </c>
      <c r="B34" s="46"/>
      <c r="C34" s="17" t="s">
        <v>90</v>
      </c>
      <c r="D34" s="5" t="s">
        <v>91</v>
      </c>
      <c r="E34" s="47" t="s">
        <v>92</v>
      </c>
      <c r="F34" s="21"/>
      <c r="G34" s="18">
        <v>32</v>
      </c>
      <c r="H34" s="34">
        <v>320</v>
      </c>
      <c r="I34" s="34">
        <v>17</v>
      </c>
      <c r="J34" s="34">
        <v>26</v>
      </c>
      <c r="K34" s="34">
        <f>H34*J34</f>
        <v>8320</v>
      </c>
      <c r="L34" s="34"/>
      <c r="M34" s="34"/>
      <c r="N34" s="34"/>
    </row>
    <row r="35" s="1" customFormat="1" customHeight="1" spans="1:14">
      <c r="A35" s="17">
        <f>MAX($A$2:A34)+1</f>
        <v>25</v>
      </c>
      <c r="B35" s="46"/>
      <c r="C35" s="17" t="s">
        <v>93</v>
      </c>
      <c r="D35" s="5" t="s">
        <v>94</v>
      </c>
      <c r="E35" s="47" t="s">
        <v>95</v>
      </c>
      <c r="F35" s="21"/>
      <c r="G35" s="24"/>
      <c r="H35" s="34"/>
      <c r="I35" s="34"/>
      <c r="J35" s="34"/>
      <c r="K35" s="34"/>
      <c r="L35" s="34"/>
      <c r="M35" s="34"/>
      <c r="N35" s="34"/>
    </row>
    <row r="36" s="1" customFormat="1" customHeight="1" spans="1:14">
      <c r="A36" s="17">
        <f>MAX($A$2:A35)+1</f>
        <v>26</v>
      </c>
      <c r="B36" s="46"/>
      <c r="C36" s="17" t="s">
        <v>96</v>
      </c>
      <c r="D36" s="5" t="s">
        <v>97</v>
      </c>
      <c r="E36" s="47" t="s">
        <v>98</v>
      </c>
      <c r="F36" s="21"/>
      <c r="G36" s="18">
        <v>27</v>
      </c>
      <c r="H36" s="34">
        <v>270</v>
      </c>
      <c r="I36" s="34">
        <v>17</v>
      </c>
      <c r="J36" s="34">
        <v>26</v>
      </c>
      <c r="K36" s="34">
        <f>H36*J36</f>
        <v>7020</v>
      </c>
      <c r="L36" s="34"/>
      <c r="M36" s="34"/>
      <c r="N36" s="34"/>
    </row>
    <row r="37" s="1" customFormat="1" customHeight="1" spans="1:14">
      <c r="A37" s="17">
        <f>MAX($A$2:A36)+1</f>
        <v>27</v>
      </c>
      <c r="B37" s="46"/>
      <c r="C37" s="17" t="s">
        <v>99</v>
      </c>
      <c r="D37" s="5" t="s">
        <v>100</v>
      </c>
      <c r="E37" s="47" t="s">
        <v>101</v>
      </c>
      <c r="F37" s="21"/>
      <c r="G37" s="24"/>
      <c r="H37" s="34"/>
      <c r="I37" s="34"/>
      <c r="J37" s="34"/>
      <c r="K37" s="34"/>
      <c r="L37" s="34"/>
      <c r="M37" s="34"/>
      <c r="N37" s="34"/>
    </row>
    <row r="38" s="1" customFormat="1" customHeight="1" spans="1:14">
      <c r="A38" s="17">
        <f>MAX($A$2:A37)+1</f>
        <v>28</v>
      </c>
      <c r="B38" s="46"/>
      <c r="C38" s="17" t="s">
        <v>102</v>
      </c>
      <c r="D38" s="5" t="s">
        <v>103</v>
      </c>
      <c r="E38" s="47" t="s">
        <v>104</v>
      </c>
      <c r="F38" s="21"/>
      <c r="G38" s="18">
        <v>36</v>
      </c>
      <c r="H38" s="34">
        <v>360</v>
      </c>
      <c r="I38" s="34">
        <v>17</v>
      </c>
      <c r="J38" s="34">
        <v>26</v>
      </c>
      <c r="K38" s="34">
        <f>H38*J38</f>
        <v>9360</v>
      </c>
      <c r="L38" s="34"/>
      <c r="M38" s="34"/>
      <c r="N38" s="34"/>
    </row>
    <row r="39" s="1" customFormat="1" customHeight="1" spans="1:14">
      <c r="A39" s="17">
        <f>MAX($A$2:A38)+1</f>
        <v>29</v>
      </c>
      <c r="B39" s="46"/>
      <c r="C39" s="17" t="s">
        <v>105</v>
      </c>
      <c r="D39" s="5" t="s">
        <v>106</v>
      </c>
      <c r="E39" s="47" t="s">
        <v>107</v>
      </c>
      <c r="F39" s="21"/>
      <c r="G39" s="24"/>
      <c r="H39" s="34"/>
      <c r="I39" s="34"/>
      <c r="J39" s="34"/>
      <c r="K39" s="34"/>
      <c r="L39" s="34"/>
      <c r="M39" s="34"/>
      <c r="N39" s="34"/>
    </row>
    <row r="40" s="1" customFormat="1" customHeight="1" spans="1:14">
      <c r="A40" s="17">
        <f>MAX($A$2:A39)+1</f>
        <v>30</v>
      </c>
      <c r="B40" s="46"/>
      <c r="C40" s="17" t="s">
        <v>108</v>
      </c>
      <c r="D40" s="5" t="s">
        <v>109</v>
      </c>
      <c r="E40" s="47" t="s">
        <v>110</v>
      </c>
      <c r="F40" s="21"/>
      <c r="G40" s="18">
        <v>32</v>
      </c>
      <c r="H40" s="34">
        <v>320</v>
      </c>
      <c r="I40" s="34">
        <v>17</v>
      </c>
      <c r="J40" s="34">
        <v>26</v>
      </c>
      <c r="K40" s="34">
        <f>H40*J40</f>
        <v>8320</v>
      </c>
      <c r="L40" s="34"/>
      <c r="M40" s="34"/>
      <c r="N40" s="34"/>
    </row>
    <row r="41" s="1" customFormat="1" customHeight="1" spans="1:14">
      <c r="A41" s="17">
        <f>MAX($A$2:A40)+1</f>
        <v>31</v>
      </c>
      <c r="B41" s="46"/>
      <c r="C41" s="17" t="s">
        <v>111</v>
      </c>
      <c r="D41" s="5" t="s">
        <v>112</v>
      </c>
      <c r="E41" s="47" t="s">
        <v>113</v>
      </c>
      <c r="F41" s="21"/>
      <c r="G41" s="24"/>
      <c r="H41" s="34"/>
      <c r="I41" s="34"/>
      <c r="J41" s="34"/>
      <c r="K41" s="34"/>
      <c r="L41" s="34"/>
      <c r="M41" s="34"/>
      <c r="N41" s="34"/>
    </row>
    <row r="42" s="1" customFormat="1" customHeight="1" spans="1:14">
      <c r="A42" s="17">
        <f>MAX($A$2:A41)+1</f>
        <v>32</v>
      </c>
      <c r="B42" s="46"/>
      <c r="C42" s="17" t="s">
        <v>114</v>
      </c>
      <c r="D42" s="5" t="s">
        <v>115</v>
      </c>
      <c r="E42" s="47" t="s">
        <v>116</v>
      </c>
      <c r="F42" s="21"/>
      <c r="G42" s="18">
        <v>27</v>
      </c>
      <c r="H42" s="34">
        <v>270</v>
      </c>
      <c r="I42" s="34">
        <v>17</v>
      </c>
      <c r="J42" s="34">
        <v>26</v>
      </c>
      <c r="K42" s="34">
        <f>H42*J42</f>
        <v>7020</v>
      </c>
      <c r="L42" s="34"/>
      <c r="M42" s="34"/>
      <c r="N42" s="34"/>
    </row>
    <row r="43" s="1" customFormat="1" customHeight="1" spans="1:14">
      <c r="A43" s="17">
        <f>MAX($A$2:A42)+1</f>
        <v>33</v>
      </c>
      <c r="B43" s="46"/>
      <c r="C43" s="17" t="s">
        <v>117</v>
      </c>
      <c r="D43" s="5" t="s">
        <v>118</v>
      </c>
      <c r="E43" s="47" t="s">
        <v>119</v>
      </c>
      <c r="F43" s="21"/>
      <c r="G43" s="24"/>
      <c r="H43" s="34"/>
      <c r="I43" s="34"/>
      <c r="J43" s="34"/>
      <c r="K43" s="34"/>
      <c r="L43" s="34"/>
      <c r="M43" s="34"/>
      <c r="N43" s="34"/>
    </row>
    <row r="44" s="1" customFormat="1" customHeight="1" spans="1:14">
      <c r="A44" s="17">
        <f>MAX($A$2:A43)+1</f>
        <v>34</v>
      </c>
      <c r="B44" s="46"/>
      <c r="C44" s="17" t="s">
        <v>120</v>
      </c>
      <c r="D44" s="5" t="s">
        <v>121</v>
      </c>
      <c r="E44" s="47" t="s">
        <v>122</v>
      </c>
      <c r="F44" s="21"/>
      <c r="G44" s="18">
        <v>36</v>
      </c>
      <c r="H44" s="34">
        <v>360</v>
      </c>
      <c r="I44" s="34">
        <v>17</v>
      </c>
      <c r="J44" s="34">
        <v>26</v>
      </c>
      <c r="K44" s="34">
        <f>H44*J44</f>
        <v>9360</v>
      </c>
      <c r="L44" s="34"/>
      <c r="M44" s="34"/>
      <c r="N44" s="34"/>
    </row>
    <row r="45" s="1" customFormat="1" customHeight="1" spans="1:14">
      <c r="A45" s="17">
        <f>MAX($A$2:A44)+1</f>
        <v>35</v>
      </c>
      <c r="B45" s="46"/>
      <c r="C45" s="17" t="s">
        <v>123</v>
      </c>
      <c r="D45" s="5" t="s">
        <v>124</v>
      </c>
      <c r="E45" s="48" t="s">
        <v>125</v>
      </c>
      <c r="F45" s="21"/>
      <c r="G45" s="24"/>
      <c r="H45" s="34"/>
      <c r="I45" s="34"/>
      <c r="J45" s="34"/>
      <c r="K45" s="34"/>
      <c r="L45" s="34"/>
      <c r="M45" s="34"/>
      <c r="N45" s="34"/>
    </row>
    <row r="46" s="1" customFormat="1" customHeight="1" spans="1:14">
      <c r="A46" s="17">
        <f>MAX($A$2:A45)+1</f>
        <v>36</v>
      </c>
      <c r="B46" s="46"/>
      <c r="C46" s="17" t="s">
        <v>126</v>
      </c>
      <c r="D46" s="5" t="s">
        <v>127</v>
      </c>
      <c r="E46" s="49" t="s">
        <v>128</v>
      </c>
      <c r="F46" s="21"/>
      <c r="G46" s="50">
        <v>32</v>
      </c>
      <c r="H46" s="51">
        <v>320</v>
      </c>
      <c r="I46" s="51">
        <v>17</v>
      </c>
      <c r="J46" s="51">
        <v>26</v>
      </c>
      <c r="K46" s="51">
        <f>H46*J46</f>
        <v>8320</v>
      </c>
      <c r="L46" s="34"/>
      <c r="M46" s="34"/>
      <c r="N46" s="34"/>
    </row>
    <row r="47" s="1" customFormat="1" customHeight="1" spans="1:14">
      <c r="A47" s="17">
        <f>MAX($A$2:A46)+1</f>
        <v>37</v>
      </c>
      <c r="B47" s="46"/>
      <c r="C47" s="17" t="s">
        <v>129</v>
      </c>
      <c r="D47" s="5" t="s">
        <v>130</v>
      </c>
      <c r="E47" s="47" t="s">
        <v>131</v>
      </c>
      <c r="F47" s="21"/>
      <c r="G47" s="52"/>
      <c r="H47" s="51"/>
      <c r="I47" s="51"/>
      <c r="J47" s="51"/>
      <c r="K47" s="51"/>
      <c r="L47" s="34"/>
      <c r="M47" s="34"/>
      <c r="N47" s="34"/>
    </row>
    <row r="48" s="1" customFormat="1" customHeight="1" spans="1:14">
      <c r="A48" s="17">
        <f>MAX($A$2:A47)+1</f>
        <v>38</v>
      </c>
      <c r="B48" s="46"/>
      <c r="C48" s="17" t="s">
        <v>132</v>
      </c>
      <c r="D48" s="5" t="s">
        <v>133</v>
      </c>
      <c r="E48" s="47" t="s">
        <v>134</v>
      </c>
      <c r="F48" s="21"/>
      <c r="G48" s="53"/>
      <c r="H48" s="51"/>
      <c r="I48" s="51"/>
      <c r="J48" s="51"/>
      <c r="K48" s="51"/>
      <c r="L48" s="34"/>
      <c r="M48" s="34"/>
      <c r="N48" s="34"/>
    </row>
    <row r="49" s="1" customFormat="1" customHeight="1" spans="1:14">
      <c r="A49" s="17">
        <f>MAX($A$2:A48)+1</f>
        <v>39</v>
      </c>
      <c r="B49" s="46"/>
      <c r="C49" s="17" t="s">
        <v>135</v>
      </c>
      <c r="D49" s="5" t="s">
        <v>136</v>
      </c>
      <c r="E49" s="47" t="s">
        <v>137</v>
      </c>
      <c r="F49" s="21"/>
      <c r="G49" s="54">
        <v>30</v>
      </c>
      <c r="H49" s="55">
        <v>300</v>
      </c>
      <c r="I49" s="55">
        <v>17</v>
      </c>
      <c r="J49" s="55">
        <v>26</v>
      </c>
      <c r="K49" s="55">
        <f>H49*J49</f>
        <v>7800</v>
      </c>
      <c r="L49" s="34"/>
      <c r="M49" s="34"/>
      <c r="N49" s="34"/>
    </row>
    <row r="50" s="1" customFormat="1" customHeight="1" spans="1:14">
      <c r="A50" s="17">
        <f>MAX($A$2:A49)+1</f>
        <v>40</v>
      </c>
      <c r="B50" s="46"/>
      <c r="C50" s="17" t="s">
        <v>138</v>
      </c>
      <c r="D50" s="5" t="s">
        <v>139</v>
      </c>
      <c r="E50" s="47" t="s">
        <v>140</v>
      </c>
      <c r="F50" s="21"/>
      <c r="G50" s="56"/>
      <c r="H50" s="55"/>
      <c r="I50" s="55"/>
      <c r="J50" s="55"/>
      <c r="K50" s="55"/>
      <c r="L50" s="34"/>
      <c r="M50" s="34"/>
      <c r="N50" s="34"/>
    </row>
    <row r="51" s="1" customFormat="1" customHeight="1" spans="1:14">
      <c r="A51" s="17">
        <f>MAX($A$2:A50)+1</f>
        <v>41</v>
      </c>
      <c r="B51" s="46"/>
      <c r="C51" s="17" t="s">
        <v>141</v>
      </c>
      <c r="D51" s="5" t="s">
        <v>142</v>
      </c>
      <c r="E51" s="47" t="s">
        <v>143</v>
      </c>
      <c r="F51" s="21"/>
      <c r="G51" s="18">
        <v>20</v>
      </c>
      <c r="H51" s="34">
        <v>200</v>
      </c>
      <c r="I51" s="34">
        <v>17</v>
      </c>
      <c r="J51" s="34">
        <v>26</v>
      </c>
      <c r="K51" s="34">
        <f>H51*J51</f>
        <v>5200</v>
      </c>
      <c r="L51" s="34"/>
      <c r="M51" s="34"/>
      <c r="N51" s="34"/>
    </row>
    <row r="52" s="1" customFormat="1" customHeight="1" spans="1:14">
      <c r="A52" s="17">
        <f>MAX($A$2:A51)+1</f>
        <v>42</v>
      </c>
      <c r="B52" s="46"/>
      <c r="C52" s="17" t="s">
        <v>144</v>
      </c>
      <c r="D52" s="5" t="s">
        <v>145</v>
      </c>
      <c r="E52" s="47" t="s">
        <v>146</v>
      </c>
      <c r="F52" s="21"/>
      <c r="G52" s="24"/>
      <c r="H52" s="34"/>
      <c r="I52" s="34"/>
      <c r="J52" s="34"/>
      <c r="K52" s="34"/>
      <c r="L52" s="34"/>
      <c r="M52" s="34"/>
      <c r="N52" s="34"/>
    </row>
    <row r="53" s="1" customFormat="1" customHeight="1" spans="1:14">
      <c r="A53" s="17">
        <f>MAX($A$2:A52)+1</f>
        <v>43</v>
      </c>
      <c r="B53" s="46"/>
      <c r="C53" s="17" t="s">
        <v>147</v>
      </c>
      <c r="D53" s="5" t="s">
        <v>148</v>
      </c>
      <c r="E53" s="47" t="s">
        <v>149</v>
      </c>
      <c r="F53" s="21"/>
      <c r="G53" s="18">
        <v>15</v>
      </c>
      <c r="H53" s="34">
        <v>150</v>
      </c>
      <c r="I53" s="34">
        <v>17</v>
      </c>
      <c r="J53" s="34">
        <v>26</v>
      </c>
      <c r="K53" s="34">
        <f>H53*J53</f>
        <v>3900</v>
      </c>
      <c r="L53" s="34"/>
      <c r="M53" s="34"/>
      <c r="N53" s="34"/>
    </row>
    <row r="54" s="1" customFormat="1" customHeight="1" spans="1:14">
      <c r="A54" s="17">
        <f>MAX($A$2:A53)+1</f>
        <v>44</v>
      </c>
      <c r="B54" s="46"/>
      <c r="C54" s="17" t="s">
        <v>150</v>
      </c>
      <c r="D54" s="5" t="s">
        <v>151</v>
      </c>
      <c r="E54" s="47" t="s">
        <v>152</v>
      </c>
      <c r="F54" s="21"/>
      <c r="G54" s="24"/>
      <c r="H54" s="34"/>
      <c r="I54" s="34"/>
      <c r="J54" s="34"/>
      <c r="K54" s="34"/>
      <c r="L54" s="34"/>
      <c r="M54" s="34"/>
      <c r="N54" s="34"/>
    </row>
    <row r="55" s="1" customFormat="1" customHeight="1" spans="1:14">
      <c r="A55" s="17">
        <f>MAX($A$2:A54)+1</f>
        <v>45</v>
      </c>
      <c r="B55" s="46"/>
      <c r="C55" s="17" t="s">
        <v>153</v>
      </c>
      <c r="D55" s="5" t="s">
        <v>154</v>
      </c>
      <c r="E55" s="47" t="s">
        <v>155</v>
      </c>
      <c r="F55" s="21"/>
      <c r="G55" s="18">
        <v>30</v>
      </c>
      <c r="H55" s="34">
        <v>300</v>
      </c>
      <c r="I55" s="34">
        <v>17</v>
      </c>
      <c r="J55" s="34">
        <v>26</v>
      </c>
      <c r="K55" s="34">
        <f>H55*J55</f>
        <v>7800</v>
      </c>
      <c r="L55" s="34"/>
      <c r="M55" s="34"/>
      <c r="N55" s="34"/>
    </row>
    <row r="56" s="1" customFormat="1" customHeight="1" spans="1:14">
      <c r="A56" s="17">
        <f>MAX($A$2:A55)+1</f>
        <v>46</v>
      </c>
      <c r="B56" s="46"/>
      <c r="C56" s="17" t="s">
        <v>156</v>
      </c>
      <c r="D56" s="5" t="s">
        <v>157</v>
      </c>
      <c r="E56" s="47" t="s">
        <v>158</v>
      </c>
      <c r="F56" s="21"/>
      <c r="G56" s="24"/>
      <c r="H56" s="34"/>
      <c r="I56" s="34"/>
      <c r="J56" s="34"/>
      <c r="K56" s="34"/>
      <c r="L56" s="34"/>
      <c r="M56" s="34"/>
      <c r="N56" s="34"/>
    </row>
    <row r="57" s="1" customFormat="1" customHeight="1" spans="1:14">
      <c r="A57" s="17">
        <f>MAX($A$2:A56)+1</f>
        <v>47</v>
      </c>
      <c r="B57" s="46"/>
      <c r="C57" s="17" t="s">
        <v>159</v>
      </c>
      <c r="D57" s="5" t="s">
        <v>160</v>
      </c>
      <c r="E57" s="47" t="s">
        <v>161</v>
      </c>
      <c r="F57" s="21"/>
      <c r="G57" s="18">
        <v>20</v>
      </c>
      <c r="H57" s="34">
        <v>200</v>
      </c>
      <c r="I57" s="34">
        <v>17</v>
      </c>
      <c r="J57" s="34">
        <v>26</v>
      </c>
      <c r="K57" s="34">
        <f>H57*J57</f>
        <v>5200</v>
      </c>
      <c r="L57" s="34"/>
      <c r="M57" s="34"/>
      <c r="N57" s="34"/>
    </row>
    <row r="58" s="1" customFormat="1" customHeight="1" spans="1:14">
      <c r="A58" s="17">
        <f>MAX($A$2:A57)+1</f>
        <v>48</v>
      </c>
      <c r="B58" s="46"/>
      <c r="C58" s="17" t="s">
        <v>162</v>
      </c>
      <c r="D58" s="5" t="s">
        <v>163</v>
      </c>
      <c r="E58" s="47" t="s">
        <v>164</v>
      </c>
      <c r="F58" s="21"/>
      <c r="G58" s="24"/>
      <c r="H58" s="34"/>
      <c r="I58" s="34"/>
      <c r="J58" s="34"/>
      <c r="K58" s="34"/>
      <c r="L58" s="34"/>
      <c r="M58" s="34"/>
      <c r="N58" s="34"/>
    </row>
    <row r="59" s="1" customFormat="1" customHeight="1" spans="1:14">
      <c r="A59" s="17">
        <f>MAX($A$2:A58)+1</f>
        <v>49</v>
      </c>
      <c r="B59" s="46"/>
      <c r="C59" s="17" t="s">
        <v>165</v>
      </c>
      <c r="D59" s="5" t="s">
        <v>166</v>
      </c>
      <c r="E59" s="47" t="s">
        <v>167</v>
      </c>
      <c r="F59" s="21"/>
      <c r="G59" s="18">
        <v>15</v>
      </c>
      <c r="H59" s="34">
        <v>150</v>
      </c>
      <c r="I59" s="34">
        <v>17</v>
      </c>
      <c r="J59" s="34">
        <v>26</v>
      </c>
      <c r="K59" s="34">
        <f>H59*J59</f>
        <v>3900</v>
      </c>
      <c r="L59" s="34"/>
      <c r="M59" s="34"/>
      <c r="N59" s="34"/>
    </row>
    <row r="60" s="1" customFormat="1" customHeight="1" spans="1:14">
      <c r="A60" s="17">
        <f>MAX($A$2:A59)+1</f>
        <v>50</v>
      </c>
      <c r="B60" s="46"/>
      <c r="C60" s="17" t="s">
        <v>168</v>
      </c>
      <c r="D60" s="5" t="s">
        <v>169</v>
      </c>
      <c r="E60" s="47" t="s">
        <v>170</v>
      </c>
      <c r="F60" s="21"/>
      <c r="G60" s="24"/>
      <c r="H60" s="34"/>
      <c r="I60" s="34"/>
      <c r="J60" s="34"/>
      <c r="K60" s="34"/>
      <c r="L60" s="34"/>
      <c r="M60" s="34"/>
      <c r="N60" s="34"/>
    </row>
    <row r="61" s="1" customFormat="1" customHeight="1" spans="1:14">
      <c r="A61" s="17">
        <f>MAX($A$2:A60)+1</f>
        <v>51</v>
      </c>
      <c r="B61" s="46"/>
      <c r="C61" s="17" t="s">
        <v>171</v>
      </c>
      <c r="D61" s="5" t="s">
        <v>172</v>
      </c>
      <c r="E61" s="47" t="s">
        <v>173</v>
      </c>
      <c r="F61" s="21"/>
      <c r="G61" s="18">
        <v>35</v>
      </c>
      <c r="H61" s="34">
        <v>350</v>
      </c>
      <c r="I61" s="34">
        <v>17</v>
      </c>
      <c r="J61" s="34">
        <v>26</v>
      </c>
      <c r="K61" s="34">
        <f>H61*J61</f>
        <v>9100</v>
      </c>
      <c r="L61" s="34"/>
      <c r="M61" s="34"/>
      <c r="N61" s="34"/>
    </row>
    <row r="62" s="1" customFormat="1" customHeight="1" spans="1:14">
      <c r="A62" s="17">
        <f>MAX($A$2:A61)+1</f>
        <v>52</v>
      </c>
      <c r="B62" s="46"/>
      <c r="C62" s="17" t="s">
        <v>174</v>
      </c>
      <c r="D62" s="5" t="s">
        <v>175</v>
      </c>
      <c r="E62" s="47" t="s">
        <v>176</v>
      </c>
      <c r="F62" s="21"/>
      <c r="G62" s="24"/>
      <c r="H62" s="34"/>
      <c r="I62" s="34"/>
      <c r="J62" s="34"/>
      <c r="K62" s="34"/>
      <c r="L62" s="34"/>
      <c r="M62" s="34"/>
      <c r="N62" s="34"/>
    </row>
    <row r="63" s="1" customFormat="1" customHeight="1" spans="1:14">
      <c r="A63" s="17">
        <f>MAX($A$2:A62)+1</f>
        <v>53</v>
      </c>
      <c r="B63" s="46"/>
      <c r="C63" s="17" t="s">
        <v>177</v>
      </c>
      <c r="D63" s="5" t="s">
        <v>178</v>
      </c>
      <c r="E63" s="47" t="s">
        <v>179</v>
      </c>
      <c r="F63" s="21"/>
      <c r="G63" s="18">
        <v>20</v>
      </c>
      <c r="H63" s="34">
        <v>200</v>
      </c>
      <c r="I63" s="34">
        <v>17</v>
      </c>
      <c r="J63" s="34">
        <v>26</v>
      </c>
      <c r="K63" s="34">
        <f>H63*J63</f>
        <v>5200</v>
      </c>
      <c r="L63" s="34"/>
      <c r="M63" s="34"/>
      <c r="N63" s="34"/>
    </row>
    <row r="64" s="1" customFormat="1" customHeight="1" spans="1:14">
      <c r="A64" s="17">
        <f>MAX($A$2:A63)+1</f>
        <v>54</v>
      </c>
      <c r="B64" s="46"/>
      <c r="C64" s="17" t="s">
        <v>180</v>
      </c>
      <c r="D64" s="5" t="s">
        <v>181</v>
      </c>
      <c r="E64" s="47" t="s">
        <v>182</v>
      </c>
      <c r="F64" s="21"/>
      <c r="G64" s="24"/>
      <c r="H64" s="34"/>
      <c r="I64" s="34"/>
      <c r="J64" s="34"/>
      <c r="K64" s="34"/>
      <c r="L64" s="34"/>
      <c r="M64" s="34"/>
      <c r="N64" s="34"/>
    </row>
    <row r="65" s="1" customFormat="1" customHeight="1" spans="1:14">
      <c r="A65" s="17">
        <f>MAX($A$2:A64)+1</f>
        <v>55</v>
      </c>
      <c r="B65" s="46"/>
      <c r="C65" s="17" t="s">
        <v>183</v>
      </c>
      <c r="D65" s="61" t="s">
        <v>184</v>
      </c>
      <c r="E65" s="47" t="s">
        <v>185</v>
      </c>
      <c r="F65" s="21"/>
      <c r="G65" s="18">
        <v>15</v>
      </c>
      <c r="H65" s="34">
        <v>150</v>
      </c>
      <c r="I65" s="34">
        <v>17</v>
      </c>
      <c r="J65" s="34">
        <v>26</v>
      </c>
      <c r="K65" s="34">
        <f>H65*J65</f>
        <v>3900</v>
      </c>
      <c r="L65" s="34"/>
      <c r="M65" s="34"/>
      <c r="N65" s="34"/>
    </row>
    <row r="66" s="1" customFormat="1" customHeight="1" spans="1:14">
      <c r="A66" s="17">
        <f>MAX($A$2:A65)+1</f>
        <v>56</v>
      </c>
      <c r="B66" s="46"/>
      <c r="C66" s="17" t="s">
        <v>186</v>
      </c>
      <c r="D66" s="61" t="s">
        <v>187</v>
      </c>
      <c r="E66" s="47" t="s">
        <v>188</v>
      </c>
      <c r="F66" s="21"/>
      <c r="G66" s="24"/>
      <c r="H66" s="34"/>
      <c r="I66" s="34"/>
      <c r="J66" s="34"/>
      <c r="K66" s="34"/>
      <c r="L66" s="34"/>
      <c r="M66" s="34"/>
      <c r="N66" s="34"/>
    </row>
    <row r="67" s="1" customFormat="1" customHeight="1" spans="1:14">
      <c r="A67" s="17">
        <f>MAX($A$2:A66)+1</f>
        <v>57</v>
      </c>
      <c r="B67" s="46"/>
      <c r="C67" s="17" t="s">
        <v>189</v>
      </c>
      <c r="D67" s="5" t="s">
        <v>190</v>
      </c>
      <c r="E67" s="62" t="s">
        <v>191</v>
      </c>
      <c r="F67" s="17" t="s">
        <v>192</v>
      </c>
      <c r="G67" s="18">
        <v>36</v>
      </c>
      <c r="H67" s="34">
        <v>360</v>
      </c>
      <c r="I67" s="34">
        <v>17</v>
      </c>
      <c r="J67" s="34">
        <v>26</v>
      </c>
      <c r="K67" s="34">
        <f>H67*J67</f>
        <v>9360</v>
      </c>
      <c r="L67" s="34"/>
      <c r="M67" s="5">
        <f>L30/H67</f>
        <v>7.5</v>
      </c>
      <c r="N67" s="5">
        <v>7.5</v>
      </c>
    </row>
    <row r="68" s="1" customFormat="1" customHeight="1" spans="1:14">
      <c r="A68" s="17">
        <f>MAX($A$2:A67)+1</f>
        <v>58</v>
      </c>
      <c r="B68" s="46"/>
      <c r="C68" s="17" t="s">
        <v>193</v>
      </c>
      <c r="D68" s="5" t="s">
        <v>194</v>
      </c>
      <c r="E68" s="47" t="s">
        <v>195</v>
      </c>
      <c r="F68" s="21"/>
      <c r="G68" s="24"/>
      <c r="H68" s="34"/>
      <c r="I68" s="34"/>
      <c r="J68" s="34"/>
      <c r="K68" s="34"/>
      <c r="L68" s="34"/>
      <c r="M68" s="5"/>
      <c r="N68" s="5"/>
    </row>
    <row r="69" s="1" customFormat="1" customHeight="1" spans="1:14">
      <c r="A69" s="17">
        <f>MAX($A$2:A68)+1</f>
        <v>59</v>
      </c>
      <c r="B69" s="46"/>
      <c r="C69" s="17" t="s">
        <v>196</v>
      </c>
      <c r="D69" s="5" t="s">
        <v>197</v>
      </c>
      <c r="E69" s="47" t="s">
        <v>198</v>
      </c>
      <c r="F69" s="21"/>
      <c r="G69" s="34">
        <v>32</v>
      </c>
      <c r="H69" s="34">
        <v>320</v>
      </c>
      <c r="I69" s="34">
        <v>17</v>
      </c>
      <c r="J69" s="34">
        <v>26</v>
      </c>
      <c r="K69" s="34">
        <f>H69*J69</f>
        <v>8320</v>
      </c>
      <c r="L69" s="34"/>
      <c r="M69" s="5"/>
      <c r="N69" s="5"/>
    </row>
    <row r="70" s="1" customFormat="1" customHeight="1" spans="1:14">
      <c r="A70" s="17">
        <f>MAX($A$2:A69)+1</f>
        <v>60</v>
      </c>
      <c r="B70" s="46"/>
      <c r="C70" s="17" t="s">
        <v>199</v>
      </c>
      <c r="D70" s="5" t="s">
        <v>200</v>
      </c>
      <c r="E70" s="47" t="s">
        <v>201</v>
      </c>
      <c r="F70" s="21"/>
      <c r="G70" s="34">
        <v>30</v>
      </c>
      <c r="H70" s="34">
        <v>300</v>
      </c>
      <c r="I70" s="34">
        <v>17</v>
      </c>
      <c r="J70" s="34">
        <v>26</v>
      </c>
      <c r="K70" s="34">
        <f>H70*J70</f>
        <v>7800</v>
      </c>
      <c r="L70" s="34"/>
      <c r="M70" s="5"/>
      <c r="N70" s="5"/>
    </row>
    <row r="71" s="1" customFormat="1" customHeight="1" spans="1:14">
      <c r="A71" s="17">
        <f>MAX($A$2:A70)+1</f>
        <v>61</v>
      </c>
      <c r="B71" s="46"/>
      <c r="C71" s="17" t="s">
        <v>202</v>
      </c>
      <c r="D71" s="5" t="s">
        <v>203</v>
      </c>
      <c r="E71" s="47" t="s">
        <v>204</v>
      </c>
      <c r="F71" s="21"/>
      <c r="G71" s="34">
        <v>36</v>
      </c>
      <c r="H71" s="34">
        <v>360</v>
      </c>
      <c r="I71" s="34">
        <v>17</v>
      </c>
      <c r="J71" s="34">
        <v>26</v>
      </c>
      <c r="K71" s="34">
        <f>H71*J71</f>
        <v>9360</v>
      </c>
      <c r="L71" s="34"/>
      <c r="M71" s="5"/>
      <c r="N71" s="5"/>
    </row>
    <row r="72" s="1" customFormat="1" customHeight="1" spans="1:14">
      <c r="A72" s="17">
        <f>MAX($A$2:A71)+1</f>
        <v>62</v>
      </c>
      <c r="B72" s="46"/>
      <c r="C72" s="17" t="s">
        <v>205</v>
      </c>
      <c r="D72" s="5" t="s">
        <v>206</v>
      </c>
      <c r="E72" s="47" t="s">
        <v>207</v>
      </c>
      <c r="F72" s="21"/>
      <c r="G72" s="34">
        <v>32</v>
      </c>
      <c r="H72" s="34">
        <v>320</v>
      </c>
      <c r="I72" s="34">
        <v>17</v>
      </c>
      <c r="J72" s="34">
        <v>26</v>
      </c>
      <c r="K72" s="34">
        <f t="shared" ref="K72:K85" si="0">H72*J72</f>
        <v>8320</v>
      </c>
      <c r="L72" s="34"/>
      <c r="M72" s="5"/>
      <c r="N72" s="5"/>
    </row>
    <row r="73" s="1" customFormat="1" customHeight="1" spans="1:14">
      <c r="A73" s="17">
        <f>MAX($A$2:A72)+1</f>
        <v>63</v>
      </c>
      <c r="B73" s="46"/>
      <c r="C73" s="17" t="s">
        <v>208</v>
      </c>
      <c r="D73" s="5" t="s">
        <v>209</v>
      </c>
      <c r="E73" s="47" t="s">
        <v>210</v>
      </c>
      <c r="F73" s="21"/>
      <c r="G73" s="34">
        <v>30</v>
      </c>
      <c r="H73" s="34">
        <v>300</v>
      </c>
      <c r="I73" s="34">
        <v>17</v>
      </c>
      <c r="J73" s="34">
        <v>26</v>
      </c>
      <c r="K73" s="34">
        <f t="shared" si="0"/>
        <v>7800</v>
      </c>
      <c r="L73" s="34"/>
      <c r="M73" s="5"/>
      <c r="N73" s="5"/>
    </row>
    <row r="74" s="1" customFormat="1" customHeight="1" spans="1:14">
      <c r="A74" s="17">
        <f>MAX($A$2:A73)+1</f>
        <v>64</v>
      </c>
      <c r="B74" s="46"/>
      <c r="C74" s="17" t="s">
        <v>211</v>
      </c>
      <c r="D74" s="5" t="s">
        <v>212</v>
      </c>
      <c r="E74" s="47" t="s">
        <v>213</v>
      </c>
      <c r="F74" s="21"/>
      <c r="G74" s="34">
        <v>36</v>
      </c>
      <c r="H74" s="34">
        <v>360</v>
      </c>
      <c r="I74" s="34">
        <v>17</v>
      </c>
      <c r="J74" s="34">
        <v>26</v>
      </c>
      <c r="K74" s="34">
        <f t="shared" si="0"/>
        <v>9360</v>
      </c>
      <c r="L74" s="34"/>
      <c r="M74" s="5"/>
      <c r="N74" s="5"/>
    </row>
    <row r="75" s="1" customFormat="1" customHeight="1" spans="1:14">
      <c r="A75" s="17">
        <f>MAX($A$2:A74)+1</f>
        <v>65</v>
      </c>
      <c r="B75" s="46"/>
      <c r="C75" s="17" t="s">
        <v>214</v>
      </c>
      <c r="D75" s="5" t="s">
        <v>215</v>
      </c>
      <c r="E75" s="47" t="s">
        <v>216</v>
      </c>
      <c r="F75" s="21"/>
      <c r="G75" s="34">
        <v>32</v>
      </c>
      <c r="H75" s="34">
        <v>320</v>
      </c>
      <c r="I75" s="34">
        <v>17</v>
      </c>
      <c r="J75" s="34">
        <v>26</v>
      </c>
      <c r="K75" s="34">
        <f t="shared" si="0"/>
        <v>8320</v>
      </c>
      <c r="L75" s="34"/>
      <c r="M75" s="5"/>
      <c r="N75" s="5"/>
    </row>
    <row r="76" s="1" customFormat="1" customHeight="1" spans="1:14">
      <c r="A76" s="17">
        <f>MAX($A$2:A75)+1</f>
        <v>66</v>
      </c>
      <c r="B76" s="46"/>
      <c r="C76" s="17" t="s">
        <v>217</v>
      </c>
      <c r="D76" s="5" t="s">
        <v>218</v>
      </c>
      <c r="E76" s="47" t="s">
        <v>219</v>
      </c>
      <c r="F76" s="21"/>
      <c r="G76" s="34">
        <v>32</v>
      </c>
      <c r="H76" s="34">
        <v>320</v>
      </c>
      <c r="I76" s="34">
        <v>17</v>
      </c>
      <c r="J76" s="34">
        <v>26</v>
      </c>
      <c r="K76" s="34">
        <f t="shared" si="0"/>
        <v>8320</v>
      </c>
      <c r="L76" s="34"/>
      <c r="M76" s="5"/>
      <c r="N76" s="5"/>
    </row>
    <row r="77" s="1" customFormat="1" customHeight="1" spans="1:14">
      <c r="A77" s="17">
        <f>MAX($A$2:A76)+1</f>
        <v>67</v>
      </c>
      <c r="B77" s="46"/>
      <c r="C77" s="17" t="s">
        <v>220</v>
      </c>
      <c r="D77" s="5" t="s">
        <v>221</v>
      </c>
      <c r="E77" s="47" t="s">
        <v>222</v>
      </c>
      <c r="F77" s="21"/>
      <c r="G77" s="34">
        <v>32</v>
      </c>
      <c r="H77" s="34">
        <v>320</v>
      </c>
      <c r="I77" s="34">
        <v>17</v>
      </c>
      <c r="J77" s="34">
        <v>26</v>
      </c>
      <c r="K77" s="34">
        <f t="shared" si="0"/>
        <v>8320</v>
      </c>
      <c r="L77" s="34"/>
      <c r="M77" s="5"/>
      <c r="N77" s="5"/>
    </row>
    <row r="78" s="1" customFormat="1" customHeight="1" spans="1:14">
      <c r="A78" s="17">
        <f>MAX($A$2:A77)+1</f>
        <v>68</v>
      </c>
      <c r="B78" s="46"/>
      <c r="C78" s="17" t="s">
        <v>223</v>
      </c>
      <c r="D78" s="5" t="s">
        <v>224</v>
      </c>
      <c r="E78" s="47" t="s">
        <v>225</v>
      </c>
      <c r="F78" s="21"/>
      <c r="G78" s="34">
        <v>30</v>
      </c>
      <c r="H78" s="34">
        <v>30</v>
      </c>
      <c r="I78" s="34">
        <v>17</v>
      </c>
      <c r="J78" s="34">
        <v>26</v>
      </c>
      <c r="K78" s="34">
        <f t="shared" si="0"/>
        <v>780</v>
      </c>
      <c r="L78" s="34"/>
      <c r="M78" s="5"/>
      <c r="N78" s="5"/>
    </row>
    <row r="79" s="1" customFormat="1" customHeight="1" spans="1:14">
      <c r="A79" s="17">
        <f>MAX($A$2:A78)+1</f>
        <v>69</v>
      </c>
      <c r="B79" s="46"/>
      <c r="C79" s="27" t="s">
        <v>226</v>
      </c>
      <c r="D79" s="5" t="s">
        <v>227</v>
      </c>
      <c r="E79" s="47" t="s">
        <v>228</v>
      </c>
      <c r="F79" s="21"/>
      <c r="G79" s="34">
        <v>32</v>
      </c>
      <c r="H79" s="34">
        <v>320</v>
      </c>
      <c r="I79" s="34">
        <v>17</v>
      </c>
      <c r="J79" s="34">
        <v>26</v>
      </c>
      <c r="K79" s="34">
        <f t="shared" si="0"/>
        <v>8320</v>
      </c>
      <c r="L79" s="34"/>
      <c r="M79" s="5"/>
      <c r="N79" s="5"/>
    </row>
    <row r="80" s="1" customFormat="1" customHeight="1" spans="1:14">
      <c r="A80" s="17">
        <f>MAX($A$2:A79)+1</f>
        <v>70</v>
      </c>
      <c r="B80" s="46"/>
      <c r="C80" s="27" t="s">
        <v>229</v>
      </c>
      <c r="D80" s="5" t="s">
        <v>230</v>
      </c>
      <c r="E80" s="47" t="s">
        <v>231</v>
      </c>
      <c r="F80" s="21"/>
      <c r="G80" s="34">
        <v>30</v>
      </c>
      <c r="H80" s="34">
        <v>300</v>
      </c>
      <c r="I80" s="34">
        <v>17</v>
      </c>
      <c r="J80" s="34">
        <v>26</v>
      </c>
      <c r="K80" s="34">
        <f t="shared" si="0"/>
        <v>7800</v>
      </c>
      <c r="L80" s="34"/>
      <c r="M80" s="5"/>
      <c r="N80" s="5"/>
    </row>
    <row r="81" s="1" customFormat="1" customHeight="1" spans="1:14">
      <c r="A81" s="17">
        <f>MAX($A$2:A80)+1</f>
        <v>71</v>
      </c>
      <c r="B81" s="46"/>
      <c r="C81" s="27" t="s">
        <v>232</v>
      </c>
      <c r="D81" s="5" t="s">
        <v>233</v>
      </c>
      <c r="E81" s="47" t="s">
        <v>234</v>
      </c>
      <c r="F81" s="21"/>
      <c r="G81" s="34">
        <v>32</v>
      </c>
      <c r="H81" s="34">
        <v>320</v>
      </c>
      <c r="I81" s="34">
        <v>17</v>
      </c>
      <c r="J81" s="34">
        <v>26</v>
      </c>
      <c r="K81" s="34">
        <f t="shared" si="0"/>
        <v>8320</v>
      </c>
      <c r="L81" s="34"/>
      <c r="M81" s="5"/>
      <c r="N81" s="5"/>
    </row>
    <row r="82" s="1" customFormat="1" customHeight="1" spans="1:14">
      <c r="A82" s="17">
        <f>MAX($A$2:A81)+1</f>
        <v>72</v>
      </c>
      <c r="B82" s="46"/>
      <c r="C82" s="17" t="s">
        <v>235</v>
      </c>
      <c r="D82" s="5" t="s">
        <v>236</v>
      </c>
      <c r="E82" s="48" t="s">
        <v>237</v>
      </c>
      <c r="F82" s="21"/>
      <c r="G82" s="34">
        <v>30</v>
      </c>
      <c r="H82" s="34">
        <v>300</v>
      </c>
      <c r="I82" s="34">
        <v>17</v>
      </c>
      <c r="J82" s="34">
        <v>26</v>
      </c>
      <c r="K82" s="34">
        <f t="shared" si="0"/>
        <v>7800</v>
      </c>
      <c r="L82" s="34"/>
      <c r="M82" s="5"/>
      <c r="N82" s="5"/>
    </row>
    <row r="83" s="1" customFormat="1" customHeight="1" spans="1:14">
      <c r="A83" s="17">
        <f>MAX($A$2:A82)+1</f>
        <v>73</v>
      </c>
      <c r="B83" s="46"/>
      <c r="C83" s="17" t="s">
        <v>238</v>
      </c>
      <c r="D83" s="5" t="s">
        <v>239</v>
      </c>
      <c r="E83" s="47" t="s">
        <v>240</v>
      </c>
      <c r="F83" s="21"/>
      <c r="G83" s="34">
        <v>32</v>
      </c>
      <c r="H83" s="34">
        <v>320</v>
      </c>
      <c r="I83" s="34">
        <v>17</v>
      </c>
      <c r="J83" s="34">
        <v>26</v>
      </c>
      <c r="K83" s="34">
        <f t="shared" si="0"/>
        <v>8320</v>
      </c>
      <c r="L83" s="34"/>
      <c r="M83" s="5"/>
      <c r="N83" s="5"/>
    </row>
    <row r="84" s="1" customFormat="1" customHeight="1" spans="1:14">
      <c r="A84" s="17">
        <f>MAX($A$2:A83)+1</f>
        <v>74</v>
      </c>
      <c r="B84" s="46"/>
      <c r="C84" s="17" t="s">
        <v>241</v>
      </c>
      <c r="D84" s="5" t="s">
        <v>242</v>
      </c>
      <c r="E84" s="47" t="s">
        <v>243</v>
      </c>
      <c r="F84" s="21"/>
      <c r="G84" s="34">
        <v>32</v>
      </c>
      <c r="H84" s="34">
        <v>320</v>
      </c>
      <c r="I84" s="34">
        <v>17</v>
      </c>
      <c r="J84" s="34">
        <v>26</v>
      </c>
      <c r="K84" s="34">
        <f t="shared" si="0"/>
        <v>8320</v>
      </c>
      <c r="L84" s="34"/>
      <c r="M84" s="5"/>
      <c r="N84" s="5"/>
    </row>
    <row r="85" s="1" customFormat="1" customHeight="1" spans="1:14">
      <c r="A85" s="17">
        <f>MAX($A$2:A84)+1</f>
        <v>75</v>
      </c>
      <c r="B85" s="46"/>
      <c r="C85" s="17" t="s">
        <v>244</v>
      </c>
      <c r="D85" s="61" t="s">
        <v>245</v>
      </c>
      <c r="E85" s="47" t="s">
        <v>246</v>
      </c>
      <c r="F85" s="21"/>
      <c r="G85" s="34">
        <v>30</v>
      </c>
      <c r="H85" s="34">
        <v>300</v>
      </c>
      <c r="I85" s="34">
        <v>17</v>
      </c>
      <c r="J85" s="34">
        <v>26</v>
      </c>
      <c r="K85" s="34">
        <f t="shared" si="0"/>
        <v>7800</v>
      </c>
      <c r="L85" s="34"/>
      <c r="M85" s="5"/>
      <c r="N85" s="5"/>
    </row>
    <row r="86" s="1" customFormat="1" ht="26" customHeight="1" spans="1:14">
      <c r="A86" s="17">
        <f>MAX($A$2:A85)+1</f>
        <v>76</v>
      </c>
      <c r="B86" s="63" t="s">
        <v>247</v>
      </c>
      <c r="C86" s="17" t="s">
        <v>248</v>
      </c>
      <c r="D86" s="5" t="s">
        <v>249</v>
      </c>
      <c r="E86" s="47" t="s">
        <v>250</v>
      </c>
      <c r="F86" s="17" t="s">
        <v>251</v>
      </c>
      <c r="G86" s="18">
        <v>20</v>
      </c>
      <c r="H86" s="64"/>
      <c r="I86" s="64"/>
      <c r="J86" s="64"/>
      <c r="K86" s="64"/>
      <c r="L86" s="64"/>
      <c r="M86" s="64"/>
      <c r="N86" s="64"/>
    </row>
    <row r="87" s="1" customFormat="1" ht="26" customHeight="1" spans="1:14">
      <c r="A87" s="17">
        <f>MAX($A$2:A86)+1</f>
        <v>77</v>
      </c>
      <c r="B87" s="65"/>
      <c r="C87" s="17" t="s">
        <v>252</v>
      </c>
      <c r="D87" s="5" t="s">
        <v>253</v>
      </c>
      <c r="E87" s="47" t="s">
        <v>254</v>
      </c>
      <c r="F87" s="21"/>
      <c r="G87" s="24"/>
      <c r="H87" s="66"/>
      <c r="I87" s="66"/>
      <c r="J87" s="66"/>
      <c r="K87" s="66"/>
      <c r="L87" s="66"/>
      <c r="M87" s="66"/>
      <c r="N87" s="66"/>
    </row>
    <row r="88" s="1" customFormat="1" customHeight="1" spans="1:14">
      <c r="A88" s="17">
        <f>MAX($A$2:A87)+1</f>
        <v>78</v>
      </c>
      <c r="B88" s="67" t="s">
        <v>255</v>
      </c>
      <c r="C88" s="17" t="s">
        <v>256</v>
      </c>
      <c r="D88" s="5">
        <v>0</v>
      </c>
      <c r="E88" s="47" t="s">
        <v>257</v>
      </c>
      <c r="F88" s="17" t="s">
        <v>258</v>
      </c>
      <c r="G88" s="18">
        <v>40</v>
      </c>
      <c r="H88" s="18"/>
      <c r="I88" s="18"/>
      <c r="J88" s="18"/>
      <c r="K88" s="18"/>
      <c r="L88" s="18"/>
      <c r="M88" s="18"/>
      <c r="N88" s="18"/>
    </row>
    <row r="89" s="1" customFormat="1" customHeight="1" spans="1:14">
      <c r="A89" s="17">
        <f>MAX($A$2:A88)+1</f>
        <v>79</v>
      </c>
      <c r="B89" s="68"/>
      <c r="C89" s="17" t="s">
        <v>259</v>
      </c>
      <c r="D89" s="5" t="s">
        <v>260</v>
      </c>
      <c r="E89" s="47" t="s">
        <v>261</v>
      </c>
      <c r="F89" s="21"/>
      <c r="G89" s="24"/>
      <c r="H89" s="24"/>
      <c r="I89" s="24"/>
      <c r="J89" s="24"/>
      <c r="K89" s="24"/>
      <c r="L89" s="24"/>
      <c r="M89" s="24"/>
      <c r="N89" s="24"/>
    </row>
    <row r="90" s="1" customFormat="1" customHeight="1" spans="1:14">
      <c r="A90" s="17">
        <f>MAX($A$2:A89)+1</f>
        <v>80</v>
      </c>
      <c r="B90" s="68"/>
      <c r="C90" s="17" t="s">
        <v>262</v>
      </c>
      <c r="D90" s="5">
        <v>0</v>
      </c>
      <c r="E90" s="47" t="s">
        <v>263</v>
      </c>
      <c r="F90" s="21"/>
      <c r="G90" s="34">
        <v>35</v>
      </c>
      <c r="H90" s="34"/>
      <c r="I90" s="34"/>
      <c r="J90" s="34"/>
      <c r="K90" s="34"/>
      <c r="L90" s="34"/>
      <c r="M90" s="34"/>
      <c r="N90" s="34"/>
    </row>
    <row r="91" s="1" customFormat="1" customHeight="1" spans="1:14">
      <c r="A91" s="17">
        <f>MAX($A$2:A90)+1</f>
        <v>81</v>
      </c>
      <c r="B91" s="69" t="s">
        <v>264</v>
      </c>
      <c r="C91" s="17" t="s">
        <v>265</v>
      </c>
      <c r="D91" s="5" t="s">
        <v>266</v>
      </c>
      <c r="E91" s="70" t="s">
        <v>267</v>
      </c>
      <c r="F91" s="5" t="s">
        <v>268</v>
      </c>
      <c r="G91" s="71">
        <v>43</v>
      </c>
      <c r="H91" s="5">
        <v>430</v>
      </c>
      <c r="I91" s="5">
        <v>17</v>
      </c>
      <c r="J91" s="5">
        <v>26</v>
      </c>
      <c r="K91" s="5">
        <f>H91*J91</f>
        <v>11180</v>
      </c>
      <c r="L91" s="17">
        <v>1500</v>
      </c>
      <c r="M91" s="82">
        <f>L91/H95</f>
        <v>3.57142857142857</v>
      </c>
      <c r="N91" s="17">
        <v>3.6</v>
      </c>
    </row>
    <row r="92" s="1" customFormat="1" customHeight="1" spans="1:14">
      <c r="A92" s="17">
        <f>MAX($A$2:A91)+1</f>
        <v>82</v>
      </c>
      <c r="B92" s="72"/>
      <c r="C92" s="17" t="s">
        <v>269</v>
      </c>
      <c r="D92" s="5" t="s">
        <v>270</v>
      </c>
      <c r="E92" s="70" t="s">
        <v>271</v>
      </c>
      <c r="F92" s="5"/>
      <c r="G92" s="71"/>
      <c r="H92" s="5"/>
      <c r="I92" s="5"/>
      <c r="J92" s="5"/>
      <c r="K92" s="5"/>
      <c r="L92" s="21"/>
      <c r="M92" s="83"/>
      <c r="N92" s="21"/>
    </row>
    <row r="93" s="1" customFormat="1" customHeight="1" spans="1:14">
      <c r="A93" s="17">
        <f>MAX($A$2:A92)+1</f>
        <v>83</v>
      </c>
      <c r="B93" s="72"/>
      <c r="C93" s="17" t="s">
        <v>272</v>
      </c>
      <c r="D93" s="5" t="s">
        <v>273</v>
      </c>
      <c r="E93" s="70" t="s">
        <v>274</v>
      </c>
      <c r="F93" s="5"/>
      <c r="G93" s="71"/>
      <c r="H93" s="5"/>
      <c r="I93" s="5"/>
      <c r="J93" s="5"/>
      <c r="K93" s="5"/>
      <c r="L93" s="21"/>
      <c r="M93" s="83"/>
      <c r="N93" s="21"/>
    </row>
    <row r="94" s="1" customFormat="1" customHeight="1" spans="1:14">
      <c r="A94" s="17">
        <f>MAX($A$2:A93)+1</f>
        <v>84</v>
      </c>
      <c r="B94" s="72"/>
      <c r="C94" s="17" t="s">
        <v>275</v>
      </c>
      <c r="D94" s="5" t="s">
        <v>276</v>
      </c>
      <c r="E94" s="70" t="s">
        <v>277</v>
      </c>
      <c r="F94" s="5"/>
      <c r="G94" s="71"/>
      <c r="H94" s="5"/>
      <c r="I94" s="5"/>
      <c r="J94" s="5"/>
      <c r="K94" s="5"/>
      <c r="L94" s="21"/>
      <c r="M94" s="83"/>
      <c r="N94" s="21"/>
    </row>
    <row r="95" s="1" customFormat="1" customHeight="1" spans="1:14">
      <c r="A95" s="17">
        <f>MAX($A$2:A94)+1</f>
        <v>85</v>
      </c>
      <c r="B95" s="72"/>
      <c r="C95" s="17" t="s">
        <v>278</v>
      </c>
      <c r="D95" s="5" t="s">
        <v>279</v>
      </c>
      <c r="E95" s="47" t="s">
        <v>280</v>
      </c>
      <c r="F95" s="5"/>
      <c r="G95" s="73">
        <v>42</v>
      </c>
      <c r="H95" s="18">
        <v>420</v>
      </c>
      <c r="I95" s="18">
        <v>17</v>
      </c>
      <c r="J95" s="18">
        <v>26</v>
      </c>
      <c r="K95" s="18">
        <f>H95*J95</f>
        <v>10920</v>
      </c>
      <c r="L95" s="21"/>
      <c r="M95" s="83"/>
      <c r="N95" s="21"/>
    </row>
    <row r="96" s="1" customFormat="1" customHeight="1" spans="1:14">
      <c r="A96" s="17">
        <f>MAX($A$2:A95)+1</f>
        <v>86</v>
      </c>
      <c r="B96" s="72"/>
      <c r="C96" s="17" t="s">
        <v>281</v>
      </c>
      <c r="D96" s="5" t="s">
        <v>282</v>
      </c>
      <c r="E96" s="47" t="s">
        <v>283</v>
      </c>
      <c r="F96" s="5"/>
      <c r="G96" s="74"/>
      <c r="H96" s="22"/>
      <c r="I96" s="22"/>
      <c r="J96" s="22"/>
      <c r="K96" s="22"/>
      <c r="L96" s="21"/>
      <c r="M96" s="83"/>
      <c r="N96" s="21"/>
    </row>
    <row r="97" s="1" customFormat="1" customHeight="1" spans="1:14">
      <c r="A97" s="17">
        <f>MAX($A$2:A96)+1</f>
        <v>87</v>
      </c>
      <c r="B97" s="72"/>
      <c r="C97" s="17" t="s">
        <v>284</v>
      </c>
      <c r="D97" s="5" t="s">
        <v>285</v>
      </c>
      <c r="E97" s="47" t="s">
        <v>286</v>
      </c>
      <c r="F97" s="5"/>
      <c r="G97" s="74"/>
      <c r="H97" s="22"/>
      <c r="I97" s="22"/>
      <c r="J97" s="22"/>
      <c r="K97" s="22"/>
      <c r="L97" s="21"/>
      <c r="M97" s="83"/>
      <c r="N97" s="21"/>
    </row>
    <row r="98" s="1" customFormat="1" customHeight="1" spans="1:14">
      <c r="A98" s="17">
        <f>MAX($A$2:A97)+1</f>
        <v>88</v>
      </c>
      <c r="B98" s="72"/>
      <c r="C98" s="17" t="s">
        <v>287</v>
      </c>
      <c r="D98" s="5" t="s">
        <v>288</v>
      </c>
      <c r="E98" s="47" t="s">
        <v>289</v>
      </c>
      <c r="F98" s="5"/>
      <c r="G98" s="74"/>
      <c r="H98" s="22"/>
      <c r="I98" s="22"/>
      <c r="J98" s="22"/>
      <c r="K98" s="22"/>
      <c r="L98" s="21"/>
      <c r="M98" s="83"/>
      <c r="N98" s="21"/>
    </row>
    <row r="99" s="1" customFormat="1" customHeight="1" spans="1:14">
      <c r="A99" s="17">
        <f>MAX($A$2:A98)+1</f>
        <v>89</v>
      </c>
      <c r="B99" s="72"/>
      <c r="C99" s="17" t="s">
        <v>290</v>
      </c>
      <c r="D99" s="5" t="s">
        <v>291</v>
      </c>
      <c r="E99" s="47" t="s">
        <v>292</v>
      </c>
      <c r="F99" s="5"/>
      <c r="G99" s="75"/>
      <c r="H99" s="24"/>
      <c r="I99" s="24"/>
      <c r="J99" s="24"/>
      <c r="K99" s="24"/>
      <c r="L99" s="21"/>
      <c r="M99" s="83"/>
      <c r="N99" s="21"/>
    </row>
    <row r="100" s="1" customFormat="1" customHeight="1" spans="1:14">
      <c r="A100" s="17">
        <f>MAX($A$2:A99)+1</f>
        <v>90</v>
      </c>
      <c r="B100" s="72"/>
      <c r="C100" s="17" t="s">
        <v>293</v>
      </c>
      <c r="D100" s="5" t="s">
        <v>294</v>
      </c>
      <c r="E100" s="47" t="s">
        <v>295</v>
      </c>
      <c r="F100" s="5"/>
      <c r="G100" s="73">
        <v>35</v>
      </c>
      <c r="H100" s="18">
        <v>350</v>
      </c>
      <c r="I100" s="18">
        <v>17</v>
      </c>
      <c r="J100" s="18">
        <v>26</v>
      </c>
      <c r="K100" s="18">
        <f>H100*J100</f>
        <v>9100</v>
      </c>
      <c r="L100" s="21"/>
      <c r="M100" s="83"/>
      <c r="N100" s="21"/>
    </row>
    <row r="101" s="1" customFormat="1" customHeight="1" spans="1:14">
      <c r="A101" s="17">
        <f>MAX($A$2:A100)+1</f>
        <v>91</v>
      </c>
      <c r="B101" s="72"/>
      <c r="C101" s="17" t="s">
        <v>296</v>
      </c>
      <c r="D101" s="5" t="s">
        <v>297</v>
      </c>
      <c r="E101" s="47" t="s">
        <v>298</v>
      </c>
      <c r="F101" s="5"/>
      <c r="G101" s="75"/>
      <c r="H101" s="24"/>
      <c r="I101" s="24"/>
      <c r="J101" s="24"/>
      <c r="K101" s="24"/>
      <c r="L101" s="21"/>
      <c r="M101" s="83"/>
      <c r="N101" s="21"/>
    </row>
    <row r="102" s="1" customFormat="1" customHeight="1" spans="1:14">
      <c r="A102" s="17">
        <f>MAX($A$2:A101)+1</f>
        <v>92</v>
      </c>
      <c r="B102" s="72"/>
      <c r="C102" s="17" t="s">
        <v>299</v>
      </c>
      <c r="D102" s="5" t="s">
        <v>300</v>
      </c>
      <c r="E102" s="47" t="s">
        <v>301</v>
      </c>
      <c r="F102" s="5"/>
      <c r="G102" s="76">
        <v>42</v>
      </c>
      <c r="H102" s="34">
        <v>420</v>
      </c>
      <c r="I102" s="34">
        <v>17</v>
      </c>
      <c r="J102" s="34">
        <v>26</v>
      </c>
      <c r="K102" s="34">
        <f>H102*J102</f>
        <v>10920</v>
      </c>
      <c r="L102" s="21"/>
      <c r="M102" s="83"/>
      <c r="N102" s="21"/>
    </row>
    <row r="103" s="1" customFormat="1" customHeight="1" spans="1:14">
      <c r="A103" s="17">
        <f>MAX($A$2:A102)+1</f>
        <v>93</v>
      </c>
      <c r="B103" s="72"/>
      <c r="C103" s="17" t="s">
        <v>302</v>
      </c>
      <c r="D103" s="5" t="s">
        <v>303</v>
      </c>
      <c r="E103" s="47" t="s">
        <v>304</v>
      </c>
      <c r="F103" s="5"/>
      <c r="G103" s="76">
        <v>35</v>
      </c>
      <c r="H103" s="34">
        <v>350</v>
      </c>
      <c r="I103" s="34">
        <v>17</v>
      </c>
      <c r="J103" s="34">
        <v>26</v>
      </c>
      <c r="K103" s="34">
        <f>H103*J103</f>
        <v>9100</v>
      </c>
      <c r="L103" s="21"/>
      <c r="M103" s="83"/>
      <c r="N103" s="21"/>
    </row>
    <row r="104" s="1" customFormat="1" customHeight="1" spans="1:14">
      <c r="A104" s="17">
        <f>MAX($A$2:A103)+1</f>
        <v>94</v>
      </c>
      <c r="B104" s="72"/>
      <c r="C104" s="17" t="s">
        <v>305</v>
      </c>
      <c r="D104" s="5" t="s">
        <v>306</v>
      </c>
      <c r="E104" s="47" t="s">
        <v>307</v>
      </c>
      <c r="F104" s="5"/>
      <c r="G104" s="76">
        <v>42</v>
      </c>
      <c r="H104" s="34">
        <v>420</v>
      </c>
      <c r="I104" s="34">
        <v>17</v>
      </c>
      <c r="J104" s="34">
        <v>26</v>
      </c>
      <c r="K104" s="34">
        <f>H104*J104</f>
        <v>10920</v>
      </c>
      <c r="L104" s="21"/>
      <c r="M104" s="83"/>
      <c r="N104" s="21"/>
    </row>
    <row r="105" s="1" customFormat="1" customHeight="1" spans="1:14">
      <c r="A105" s="17">
        <f>MAX($A$2:A104)+1</f>
        <v>95</v>
      </c>
      <c r="B105" s="72"/>
      <c r="C105" s="17" t="s">
        <v>308</v>
      </c>
      <c r="D105" s="5">
        <v>0</v>
      </c>
      <c r="E105" s="47" t="s">
        <v>309</v>
      </c>
      <c r="F105" s="5"/>
      <c r="G105" s="76">
        <v>42</v>
      </c>
      <c r="H105" s="34">
        <v>420</v>
      </c>
      <c r="I105" s="34">
        <v>17</v>
      </c>
      <c r="J105" s="34">
        <v>26</v>
      </c>
      <c r="K105" s="34">
        <f>H105*J105</f>
        <v>10920</v>
      </c>
      <c r="L105" s="21"/>
      <c r="M105" s="83"/>
      <c r="N105" s="21"/>
    </row>
    <row r="106" s="1" customFormat="1" customHeight="1" spans="1:14">
      <c r="A106" s="17">
        <f>MAX($A$2:A105)+1</f>
        <v>96</v>
      </c>
      <c r="B106" s="72"/>
      <c r="C106" s="17"/>
      <c r="D106" s="5" t="s">
        <v>310</v>
      </c>
      <c r="E106" s="47" t="s">
        <v>311</v>
      </c>
      <c r="F106" s="5"/>
      <c r="G106" s="73">
        <v>20</v>
      </c>
      <c r="H106" s="18">
        <v>200</v>
      </c>
      <c r="I106" s="18">
        <v>17</v>
      </c>
      <c r="J106" s="18">
        <v>26</v>
      </c>
      <c r="K106" s="18">
        <f>H106*J106</f>
        <v>5200</v>
      </c>
      <c r="L106" s="21"/>
      <c r="M106" s="83"/>
      <c r="N106" s="21"/>
    </row>
    <row r="107" s="1" customFormat="1" customHeight="1" spans="1:14">
      <c r="A107" s="17">
        <f>MAX($A$2:A106)+1</f>
        <v>97</v>
      </c>
      <c r="B107" s="72"/>
      <c r="C107" s="17"/>
      <c r="D107" s="5" t="s">
        <v>312</v>
      </c>
      <c r="E107" s="6" t="s">
        <v>313</v>
      </c>
      <c r="F107" s="5"/>
      <c r="G107" s="75"/>
      <c r="H107" s="24"/>
      <c r="I107" s="24"/>
      <c r="J107" s="24"/>
      <c r="K107" s="24"/>
      <c r="L107" s="21"/>
      <c r="M107" s="83"/>
      <c r="N107" s="21"/>
    </row>
    <row r="108" s="1" customFormat="1" customHeight="1" spans="1:14">
      <c r="A108" s="17">
        <f>MAX($A$2:A107)+1</f>
        <v>98</v>
      </c>
      <c r="B108" s="72"/>
      <c r="C108" s="17"/>
      <c r="D108" s="5" t="s">
        <v>314</v>
      </c>
      <c r="E108" s="6" t="s">
        <v>315</v>
      </c>
      <c r="F108" s="5"/>
      <c r="G108" s="76">
        <v>42</v>
      </c>
      <c r="H108" s="34">
        <v>420</v>
      </c>
      <c r="I108" s="34">
        <v>17</v>
      </c>
      <c r="J108" s="34">
        <v>26</v>
      </c>
      <c r="K108" s="34">
        <f>H108*J108</f>
        <v>10920</v>
      </c>
      <c r="L108" s="21"/>
      <c r="M108" s="83"/>
      <c r="N108" s="21"/>
    </row>
    <row r="109" s="1" customFormat="1" customHeight="1" spans="1:14">
      <c r="A109" s="17">
        <f>MAX($A$2:A108)+1</f>
        <v>99</v>
      </c>
      <c r="B109" s="72"/>
      <c r="C109" s="17"/>
      <c r="D109" s="5" t="s">
        <v>316</v>
      </c>
      <c r="E109" s="6" t="s">
        <v>317</v>
      </c>
      <c r="F109" s="5"/>
      <c r="G109" s="76">
        <v>43</v>
      </c>
      <c r="H109" s="34">
        <v>430</v>
      </c>
      <c r="I109" s="34">
        <v>17</v>
      </c>
      <c r="J109" s="34">
        <v>26</v>
      </c>
      <c r="K109" s="34">
        <f>H109*J109</f>
        <v>11180</v>
      </c>
      <c r="L109" s="26"/>
      <c r="M109" s="84"/>
      <c r="N109" s="26"/>
    </row>
    <row r="110" s="1" customFormat="1" ht="31" customHeight="1" spans="1:14">
      <c r="A110" s="17">
        <f>MAX($A$2:A109)+1</f>
        <v>100</v>
      </c>
      <c r="B110" s="77" t="s">
        <v>318</v>
      </c>
      <c r="C110" s="17" t="s">
        <v>319</v>
      </c>
      <c r="D110" s="5" t="s">
        <v>320</v>
      </c>
      <c r="E110" s="47" t="s">
        <v>321</v>
      </c>
      <c r="F110" s="17" t="s">
        <v>322</v>
      </c>
      <c r="G110" s="18">
        <v>18</v>
      </c>
      <c r="H110" s="18">
        <v>180</v>
      </c>
      <c r="I110" s="18">
        <v>17</v>
      </c>
      <c r="J110" s="18">
        <v>26</v>
      </c>
      <c r="K110" s="18">
        <f>H110*J110</f>
        <v>4680</v>
      </c>
      <c r="L110" s="18">
        <v>800</v>
      </c>
      <c r="M110" s="18">
        <f>L110/H110</f>
        <v>4.44444444444444</v>
      </c>
      <c r="N110" s="18">
        <v>4</v>
      </c>
    </row>
    <row r="111" s="1" customFormat="1" ht="31" customHeight="1" spans="1:14">
      <c r="A111" s="17">
        <f>MAX($A$2:A110)+1</f>
        <v>101</v>
      </c>
      <c r="B111" s="78"/>
      <c r="C111" s="17" t="s">
        <v>323</v>
      </c>
      <c r="D111" s="5" t="s">
        <v>324</v>
      </c>
      <c r="E111" s="47" t="s">
        <v>325</v>
      </c>
      <c r="F111" s="21"/>
      <c r="G111" s="24"/>
      <c r="H111" s="24"/>
      <c r="I111" s="24"/>
      <c r="J111" s="24"/>
      <c r="K111" s="24"/>
      <c r="L111" s="24"/>
      <c r="M111" s="24"/>
      <c r="N111" s="24"/>
    </row>
    <row r="112" s="1" customFormat="1" ht="24" customHeight="1" spans="1:14">
      <c r="A112" s="5">
        <f>MAX($A$2:A111)+1</f>
        <v>102</v>
      </c>
      <c r="B112" s="14" t="s">
        <v>326</v>
      </c>
      <c r="C112" s="5"/>
      <c r="D112" s="3"/>
      <c r="E112" s="6" t="s">
        <v>327</v>
      </c>
      <c r="F112" s="17" t="s">
        <v>328</v>
      </c>
      <c r="G112" s="34">
        <v>60</v>
      </c>
      <c r="H112" s="34">
        <v>600</v>
      </c>
      <c r="I112" s="34">
        <v>17</v>
      </c>
      <c r="J112" s="34">
        <v>26</v>
      </c>
      <c r="K112" s="34">
        <f>H112*J112</f>
        <v>15600</v>
      </c>
      <c r="L112" s="18">
        <v>1200</v>
      </c>
      <c r="M112" s="34">
        <f>L112/H112</f>
        <v>2</v>
      </c>
      <c r="N112" s="34">
        <v>2</v>
      </c>
    </row>
    <row r="113" ht="26" customHeight="1" spans="1:14">
      <c r="A113" s="5">
        <f>MAX($A$2:A112)+1</f>
        <v>103</v>
      </c>
      <c r="B113" s="14"/>
      <c r="E113" s="6" t="s">
        <v>329</v>
      </c>
      <c r="F113" s="26"/>
      <c r="G113" s="34"/>
      <c r="H113" s="34"/>
      <c r="I113" s="34"/>
      <c r="J113" s="34"/>
      <c r="K113" s="34"/>
      <c r="L113" s="24"/>
      <c r="M113" s="34"/>
      <c r="N113" s="34"/>
    </row>
    <row r="114" customHeight="1" spans="1:14">
      <c r="A114" s="5">
        <f>MAX($A$2:A113)+1</f>
        <v>104</v>
      </c>
      <c r="B114" s="79" t="s">
        <v>330</v>
      </c>
      <c r="D114" s="5" t="s">
        <v>331</v>
      </c>
      <c r="E114" s="6" t="s">
        <v>332</v>
      </c>
      <c r="F114" s="17" t="s">
        <v>333</v>
      </c>
      <c r="G114" s="34">
        <v>50</v>
      </c>
      <c r="H114" s="34">
        <v>500</v>
      </c>
      <c r="I114" s="34">
        <v>17</v>
      </c>
      <c r="J114" s="34">
        <v>26</v>
      </c>
      <c r="K114" s="34">
        <f>H114*J114</f>
        <v>13000</v>
      </c>
      <c r="L114" s="18">
        <f>2700</f>
        <v>2700</v>
      </c>
      <c r="M114" s="18">
        <f>L114/H114</f>
        <v>5.4</v>
      </c>
      <c r="N114" s="18">
        <v>5</v>
      </c>
    </row>
    <row r="115" customHeight="1" spans="1:14">
      <c r="A115" s="5">
        <f>MAX($A$2:A114)+1</f>
        <v>105</v>
      </c>
      <c r="B115" s="79"/>
      <c r="D115" s="5"/>
      <c r="E115" s="6" t="s">
        <v>334</v>
      </c>
      <c r="F115" s="21"/>
      <c r="G115" s="34"/>
      <c r="H115" s="34"/>
      <c r="I115" s="34"/>
      <c r="J115" s="34"/>
      <c r="K115" s="34"/>
      <c r="L115" s="22"/>
      <c r="M115" s="22"/>
      <c r="N115" s="22"/>
    </row>
    <row r="116" customHeight="1" spans="1:14">
      <c r="A116" s="5">
        <f>MAX($A$2:A115)+1</f>
        <v>106</v>
      </c>
      <c r="B116" s="79"/>
      <c r="D116" s="5" t="s">
        <v>335</v>
      </c>
      <c r="E116" s="6" t="s">
        <v>336</v>
      </c>
      <c r="F116" s="21"/>
      <c r="G116" s="34">
        <v>45</v>
      </c>
      <c r="H116" s="34">
        <v>450</v>
      </c>
      <c r="I116" s="34">
        <v>17</v>
      </c>
      <c r="J116" s="34">
        <v>26</v>
      </c>
      <c r="K116" s="34">
        <f>H116*J116</f>
        <v>11700</v>
      </c>
      <c r="L116" s="22"/>
      <c r="M116" s="22"/>
      <c r="N116" s="22"/>
    </row>
    <row r="117" customHeight="1" spans="1:14">
      <c r="A117" s="5">
        <f>MAX($A$2:A116)+1</f>
        <v>107</v>
      </c>
      <c r="B117" s="79"/>
      <c r="D117" s="5"/>
      <c r="E117" s="6" t="s">
        <v>337</v>
      </c>
      <c r="F117" s="21"/>
      <c r="G117" s="34"/>
      <c r="H117" s="34"/>
      <c r="I117" s="34"/>
      <c r="J117" s="34"/>
      <c r="K117" s="34"/>
      <c r="L117" s="22"/>
      <c r="M117" s="22"/>
      <c r="N117" s="22"/>
    </row>
    <row r="118" customHeight="1" spans="1:14">
      <c r="A118" s="5">
        <f>MAX($A$2:A117)+1</f>
        <v>108</v>
      </c>
      <c r="B118" s="79"/>
      <c r="D118" s="5" t="s">
        <v>338</v>
      </c>
      <c r="E118" s="6" t="s">
        <v>339</v>
      </c>
      <c r="F118" s="21"/>
      <c r="G118" s="34">
        <v>30</v>
      </c>
      <c r="H118" s="34">
        <v>300</v>
      </c>
      <c r="I118" s="34">
        <v>17</v>
      </c>
      <c r="J118" s="34">
        <v>26</v>
      </c>
      <c r="K118" s="34">
        <f>H118*J118</f>
        <v>7800</v>
      </c>
      <c r="L118" s="22"/>
      <c r="M118" s="22"/>
      <c r="N118" s="22"/>
    </row>
    <row r="119" customHeight="1" spans="1:14">
      <c r="A119" s="5">
        <f>MAX($A$2:A118)+1</f>
        <v>109</v>
      </c>
      <c r="B119" s="79"/>
      <c r="D119" s="5"/>
      <c r="E119" s="6" t="s">
        <v>340</v>
      </c>
      <c r="F119" s="26"/>
      <c r="G119" s="34"/>
      <c r="H119" s="34"/>
      <c r="I119" s="34"/>
      <c r="J119" s="34"/>
      <c r="K119" s="34"/>
      <c r="L119" s="24"/>
      <c r="M119" s="24"/>
      <c r="N119" s="24"/>
    </row>
    <row r="120" customHeight="1" spans="1:14">
      <c r="A120" s="8"/>
      <c r="B120" s="80" t="s">
        <v>342</v>
      </c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</row>
    <row r="121" customHeight="1" spans="1:14">
      <c r="A121" s="8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</row>
    <row r="122" customHeight="1" spans="1:14">
      <c r="A122" s="8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customHeight="1" spans="1:14">
      <c r="A123" s="8"/>
      <c r="B123" s="8"/>
      <c r="C123" s="8"/>
      <c r="D123" s="8"/>
      <c r="E123" s="8"/>
      <c r="F123" s="81"/>
      <c r="N123" s="9"/>
    </row>
    <row r="124" customHeight="1" spans="1:14">
      <c r="A124" s="8"/>
      <c r="B124" s="8"/>
      <c r="C124" s="8"/>
      <c r="D124" s="8"/>
      <c r="E124" s="8"/>
      <c r="F124" s="81"/>
      <c r="N124" s="9"/>
    </row>
    <row r="125" customHeight="1" spans="1:14">
      <c r="A125" s="8"/>
      <c r="B125" s="8"/>
      <c r="C125" s="8"/>
      <c r="D125" s="8"/>
      <c r="E125" s="8"/>
      <c r="F125" s="81"/>
      <c r="N125" s="9"/>
    </row>
    <row r="126" customHeight="1" spans="1:14">
      <c r="A126" s="8"/>
      <c r="B126" s="8"/>
      <c r="C126" s="8"/>
      <c r="D126" s="8"/>
      <c r="E126" s="8"/>
      <c r="F126" s="81"/>
      <c r="N126" s="9"/>
    </row>
    <row r="127" customHeight="1" spans="1:14">
      <c r="A127" s="8"/>
      <c r="B127" s="8"/>
      <c r="C127" s="8"/>
      <c r="D127" s="8"/>
      <c r="E127" s="8"/>
      <c r="F127" s="81"/>
      <c r="N127" s="9"/>
    </row>
    <row r="128" customHeight="1" spans="1:14">
      <c r="A128" s="8"/>
      <c r="B128" s="8"/>
      <c r="C128" s="8"/>
      <c r="D128" s="8"/>
      <c r="E128" s="8"/>
      <c r="F128" s="81"/>
      <c r="N128" s="9"/>
    </row>
    <row r="129" customHeight="1" spans="1:14">
      <c r="A129" s="8"/>
      <c r="B129" s="8"/>
      <c r="C129" s="8"/>
      <c r="D129" s="8"/>
      <c r="E129" s="8"/>
      <c r="F129" s="81"/>
      <c r="N129" s="9"/>
    </row>
    <row r="130" customHeight="1" spans="1:14">
      <c r="A130" s="8"/>
      <c r="B130" s="8"/>
      <c r="C130" s="8"/>
      <c r="D130" s="8"/>
      <c r="E130" s="8"/>
      <c r="F130" s="81"/>
      <c r="N130" s="9"/>
    </row>
    <row r="131" customHeight="1" spans="1:14">
      <c r="A131" s="8"/>
      <c r="B131" s="8"/>
      <c r="C131" s="8"/>
      <c r="D131" s="8"/>
      <c r="E131" s="8"/>
      <c r="F131" s="81"/>
      <c r="N131" s="9"/>
    </row>
    <row r="132" customHeight="1" spans="1:14">
      <c r="A132" s="8"/>
      <c r="B132" s="8"/>
      <c r="C132" s="8"/>
      <c r="D132" s="8"/>
      <c r="E132" s="8"/>
      <c r="F132" s="81"/>
      <c r="N132" s="9"/>
    </row>
    <row r="133" customHeight="1" spans="1:14">
      <c r="A133" s="8"/>
      <c r="B133" s="8"/>
      <c r="C133" s="8"/>
      <c r="D133" s="8"/>
      <c r="E133" s="8"/>
      <c r="F133" s="81"/>
      <c r="N133" s="9"/>
    </row>
    <row r="134" customHeight="1" spans="1:14">
      <c r="A134" s="8"/>
      <c r="B134" s="8"/>
      <c r="C134" s="8"/>
      <c r="D134" s="8"/>
      <c r="E134" s="8"/>
      <c r="F134" s="81"/>
      <c r="N134" s="9"/>
    </row>
    <row r="135" customHeight="1" spans="1:14">
      <c r="A135" s="8"/>
      <c r="B135" s="8"/>
      <c r="C135" s="8"/>
      <c r="D135" s="8"/>
      <c r="E135" s="8"/>
      <c r="F135" s="81"/>
      <c r="N135" s="9"/>
    </row>
    <row r="136" customHeight="1" spans="1:14">
      <c r="A136" s="8"/>
      <c r="B136" s="8"/>
      <c r="C136" s="8"/>
      <c r="D136" s="8"/>
      <c r="E136" s="8"/>
      <c r="F136" s="81"/>
      <c r="N136" s="9"/>
    </row>
    <row r="137" customHeight="1" spans="1:14">
      <c r="A137" s="8"/>
      <c r="B137" s="8"/>
      <c r="C137" s="8"/>
      <c r="D137" s="8"/>
      <c r="E137" s="8"/>
      <c r="F137" s="81"/>
      <c r="N137" s="9"/>
    </row>
    <row r="138" customHeight="1" spans="1:14">
      <c r="A138" s="8"/>
      <c r="B138" s="8"/>
      <c r="C138" s="8"/>
      <c r="D138" s="8"/>
      <c r="E138" s="8"/>
      <c r="F138" s="81"/>
      <c r="N138" s="9"/>
    </row>
    <row r="139" customHeight="1" spans="1:14">
      <c r="A139" s="8"/>
      <c r="B139" s="8"/>
      <c r="C139" s="8"/>
      <c r="D139" s="8"/>
      <c r="E139" s="8"/>
      <c r="F139" s="81"/>
      <c r="N139" s="9"/>
    </row>
    <row r="140" customHeight="1" spans="1:14">
      <c r="A140" s="8"/>
      <c r="B140" s="8"/>
      <c r="C140" s="8"/>
      <c r="D140" s="8"/>
      <c r="E140" s="8"/>
      <c r="F140" s="81"/>
      <c r="N140" s="9"/>
    </row>
  </sheetData>
  <mergeCells count="222">
    <mergeCell ref="A1:N1"/>
    <mergeCell ref="B3:B29"/>
    <mergeCell ref="B30:B85"/>
    <mergeCell ref="B86:B87"/>
    <mergeCell ref="B88:B90"/>
    <mergeCell ref="B91:B109"/>
    <mergeCell ref="B110:B111"/>
    <mergeCell ref="B112:B113"/>
    <mergeCell ref="B114:B119"/>
    <mergeCell ref="D114:D115"/>
    <mergeCell ref="D116:D117"/>
    <mergeCell ref="D118:D119"/>
    <mergeCell ref="F3:F13"/>
    <mergeCell ref="F14:F21"/>
    <mergeCell ref="F22:F29"/>
    <mergeCell ref="F30:F66"/>
    <mergeCell ref="F67:F85"/>
    <mergeCell ref="F86:F87"/>
    <mergeCell ref="F88:F90"/>
    <mergeCell ref="F91:F109"/>
    <mergeCell ref="F110:F111"/>
    <mergeCell ref="F112:F113"/>
    <mergeCell ref="F114:F119"/>
    <mergeCell ref="G3:G5"/>
    <mergeCell ref="G6:G13"/>
    <mergeCell ref="G14:G21"/>
    <mergeCell ref="G22:G29"/>
    <mergeCell ref="G30:G33"/>
    <mergeCell ref="G34:G35"/>
    <mergeCell ref="G36:G37"/>
    <mergeCell ref="G38:G39"/>
    <mergeCell ref="G40:G41"/>
    <mergeCell ref="G42:G43"/>
    <mergeCell ref="G44:G45"/>
    <mergeCell ref="G46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86:G87"/>
    <mergeCell ref="G88:G89"/>
    <mergeCell ref="G91:G94"/>
    <mergeCell ref="G95:G99"/>
    <mergeCell ref="G100:G101"/>
    <mergeCell ref="G106:G107"/>
    <mergeCell ref="G110:G111"/>
    <mergeCell ref="G112:G113"/>
    <mergeCell ref="G114:G115"/>
    <mergeCell ref="G116:G117"/>
    <mergeCell ref="G118:G119"/>
    <mergeCell ref="H3:H5"/>
    <mergeCell ref="H6:H13"/>
    <mergeCell ref="H14:H21"/>
    <mergeCell ref="H22:H29"/>
    <mergeCell ref="H30:H33"/>
    <mergeCell ref="H34:H35"/>
    <mergeCell ref="H36:H37"/>
    <mergeCell ref="H38:H39"/>
    <mergeCell ref="H40:H41"/>
    <mergeCell ref="H42:H43"/>
    <mergeCell ref="H44:H45"/>
    <mergeCell ref="H46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86:H87"/>
    <mergeCell ref="H88:H89"/>
    <mergeCell ref="H91:H94"/>
    <mergeCell ref="H95:H99"/>
    <mergeCell ref="H100:H101"/>
    <mergeCell ref="H106:H107"/>
    <mergeCell ref="H110:H111"/>
    <mergeCell ref="H112:H113"/>
    <mergeCell ref="H114:H115"/>
    <mergeCell ref="H116:H117"/>
    <mergeCell ref="H118:H119"/>
    <mergeCell ref="I3:I5"/>
    <mergeCell ref="I6:I13"/>
    <mergeCell ref="I14:I21"/>
    <mergeCell ref="I22:I29"/>
    <mergeCell ref="I30:I33"/>
    <mergeCell ref="I34:I35"/>
    <mergeCell ref="I36:I37"/>
    <mergeCell ref="I38:I39"/>
    <mergeCell ref="I40:I41"/>
    <mergeCell ref="I42:I43"/>
    <mergeCell ref="I44:I45"/>
    <mergeCell ref="I46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86:I87"/>
    <mergeCell ref="I88:I89"/>
    <mergeCell ref="I91:I94"/>
    <mergeCell ref="I95:I99"/>
    <mergeCell ref="I100:I101"/>
    <mergeCell ref="I106:I107"/>
    <mergeCell ref="I110:I111"/>
    <mergeCell ref="I112:I113"/>
    <mergeCell ref="I114:I115"/>
    <mergeCell ref="I116:I117"/>
    <mergeCell ref="I118:I119"/>
    <mergeCell ref="J3:J5"/>
    <mergeCell ref="J6:J13"/>
    <mergeCell ref="J14:J21"/>
    <mergeCell ref="J22:J29"/>
    <mergeCell ref="J30:J33"/>
    <mergeCell ref="J34:J35"/>
    <mergeCell ref="J36:J37"/>
    <mergeCell ref="J38:J39"/>
    <mergeCell ref="J40:J41"/>
    <mergeCell ref="J42:J43"/>
    <mergeCell ref="J44:J45"/>
    <mergeCell ref="J46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86:J87"/>
    <mergeCell ref="J88:J89"/>
    <mergeCell ref="J91:J94"/>
    <mergeCell ref="J95:J99"/>
    <mergeCell ref="J100:J101"/>
    <mergeCell ref="J106:J107"/>
    <mergeCell ref="J110:J111"/>
    <mergeCell ref="J112:J113"/>
    <mergeCell ref="J114:J115"/>
    <mergeCell ref="J116:J117"/>
    <mergeCell ref="J118:J119"/>
    <mergeCell ref="K3:K5"/>
    <mergeCell ref="K6:K13"/>
    <mergeCell ref="K14:K21"/>
    <mergeCell ref="K22:K29"/>
    <mergeCell ref="K30:K33"/>
    <mergeCell ref="K34:K35"/>
    <mergeCell ref="K36:K37"/>
    <mergeCell ref="K38:K39"/>
    <mergeCell ref="K40:K41"/>
    <mergeCell ref="K42:K43"/>
    <mergeCell ref="K44:K45"/>
    <mergeCell ref="K46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86:K87"/>
    <mergeCell ref="K88:K89"/>
    <mergeCell ref="K91:K94"/>
    <mergeCell ref="K95:K99"/>
    <mergeCell ref="K100:K101"/>
    <mergeCell ref="K106:K107"/>
    <mergeCell ref="K110:K111"/>
    <mergeCell ref="K112:K113"/>
    <mergeCell ref="K114:K115"/>
    <mergeCell ref="K116:K117"/>
    <mergeCell ref="K118:K119"/>
    <mergeCell ref="L3:L5"/>
    <mergeCell ref="L6:L13"/>
    <mergeCell ref="L14:L21"/>
    <mergeCell ref="L22:L29"/>
    <mergeCell ref="L30:L85"/>
    <mergeCell ref="L86:L87"/>
    <mergeCell ref="L88:L89"/>
    <mergeCell ref="L91:L109"/>
    <mergeCell ref="L110:L111"/>
    <mergeCell ref="L112:L113"/>
    <mergeCell ref="L114:L119"/>
    <mergeCell ref="M3:M5"/>
    <mergeCell ref="M6:M13"/>
    <mergeCell ref="M14:M21"/>
    <mergeCell ref="M22:M29"/>
    <mergeCell ref="M30:M66"/>
    <mergeCell ref="M67:M85"/>
    <mergeCell ref="M86:M87"/>
    <mergeCell ref="M88:M89"/>
    <mergeCell ref="M91:M109"/>
    <mergeCell ref="M110:M111"/>
    <mergeCell ref="M112:M113"/>
    <mergeCell ref="M114:M119"/>
    <mergeCell ref="N3:N13"/>
    <mergeCell ref="N14:N29"/>
    <mergeCell ref="N30:N66"/>
    <mergeCell ref="N67:N85"/>
    <mergeCell ref="N86:N87"/>
    <mergeCell ref="N88:N89"/>
    <mergeCell ref="N91:N109"/>
    <mergeCell ref="N110:N111"/>
    <mergeCell ref="N112:N113"/>
    <mergeCell ref="N114:N119"/>
    <mergeCell ref="B120:N122"/>
  </mergeCells>
  <pageMargins left="0.75" right="0.75" top="1" bottom="1" header="0.5" footer="0.5"/>
  <pageSetup paperSize="9" scale="50" orientation="portrait"/>
  <headerFooter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11月份总装车间产能评估表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2024-09-04T05:57:00Z</dcterms:created>
  <dcterms:modified xsi:type="dcterms:W3CDTF">2024-10-24T01:13:18Z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2126693DB9A74A4B83CA469A7BE8A9C3</vt:lpwstr>
  </property>
  <property fmtid="{D5CDD505-2E9C-101B-9397-08002B2CF9AE}" pid="3" name="KSOProductBuildVer">
    <vt:lpwstr>2052-11.8.2.12011</vt:lpwstr>
  </property>
</Properties>
</file>