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B0010756" sheetId="1" r:id="rId1"/>
    <sheet name="SB001074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<sst xmlns="http://schemas.openxmlformats.org/spreadsheetml/2006/main" count="288" uniqueCount="107">
  <si>
    <t>零部件报价单</t>
  </si>
  <si>
    <t>供货单位信息</t>
  </si>
  <si>
    <t>单位名称</t>
  </si>
  <si>
    <t>临朐锦浩机械有限公司</t>
  </si>
  <si>
    <t>地    址</t>
  </si>
  <si>
    <t>临朐县冶源镇傅家李召村</t>
  </si>
  <si>
    <t>联 系 人</t>
  </si>
  <si>
    <t>李德科</t>
  </si>
  <si>
    <t>联系电话</t>
  </si>
  <si>
    <t>日    期</t>
  </si>
  <si>
    <t>计量单位</t>
  </si>
  <si>
    <t>件</t>
  </si>
  <si>
    <t>产品名称</t>
  </si>
  <si>
    <t>K1窄车右舵四排双人背骨架总成</t>
  </si>
  <si>
    <t>产品毛重</t>
  </si>
  <si>
    <t>图    号</t>
  </si>
  <si>
    <t>SB0010756</t>
  </si>
  <si>
    <t>产品净重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</si>
  <si>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</si>
  <si>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</si>
  <si>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</si>
  <si>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</si>
  <si>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</si>
  <si>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</si>
  <si>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</si>
  <si>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</si>
  <si>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</si>
  <si>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</si>
  <si>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</si>
  <si>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</si>
  <si>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</si>
  <si>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</si>
  <si>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</si>
  <si>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</si>
  <si>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耗用数量</t>
  </si>
  <si>
    <t>原 材 料</t>
  </si>
  <si>
    <t>Q195/焊接钢丝M5</t>
  </si>
  <si>
    <t>Kg</t>
  </si>
  <si>
    <t>电  机</t>
  </si>
  <si>
    <t>KW</t>
  </si>
  <si>
    <t>外购外协</t>
  </si>
  <si>
    <t>Q195/焊管25*2.0</t>
  </si>
  <si>
    <t>辅助动力</t>
  </si>
  <si>
    <t>动力燃料</t>
  </si>
  <si>
    <t>Q195/焊管16*2.0</t>
  </si>
  <si>
    <t>水</t>
  </si>
  <si>
    <t>工    资</t>
  </si>
  <si>
    <t>合计</t>
  </si>
  <si>
    <t>制造费用</t>
  </si>
  <si>
    <t>制造费用分析（不含税）</t>
  </si>
  <si>
    <t>专用费用</t>
  </si>
  <si>
    <t>包装费</t>
  </si>
  <si>
    <t>名称规格（外协）</t>
  </si>
  <si>
    <t>表面处理（喷涂）</t>
  </si>
  <si>
    <t xml:space="preserve">   kg</t>
  </si>
  <si>
    <t>运输费</t>
  </si>
  <si>
    <t>头枕管/Q195-20*2.0</t>
  </si>
  <si>
    <t>个</t>
  </si>
  <si>
    <t>焊接</t>
  </si>
  <si>
    <t>CM</t>
  </si>
  <si>
    <t>财务费用</t>
  </si>
  <si>
    <t>管理费用</t>
  </si>
  <si>
    <t>总    计</t>
  </si>
  <si>
    <t>合   计</t>
  </si>
  <si>
    <t>利    润</t>
  </si>
  <si>
    <t>工时费用分析（不含税）</t>
  </si>
  <si>
    <t>不含税价格</t>
  </si>
  <si>
    <t>项   目</t>
  </si>
  <si>
    <t>元/小时</t>
  </si>
  <si>
    <t>工序</t>
  </si>
  <si>
    <t>单序工资</t>
  </si>
  <si>
    <t>专用费用分析（不含税）</t>
  </si>
  <si>
    <t>税    金</t>
  </si>
  <si>
    <t>切管</t>
  </si>
  <si>
    <t>项  目</t>
  </si>
  <si>
    <t>分摊方法</t>
  </si>
  <si>
    <t>备注</t>
  </si>
  <si>
    <t>主要工序</t>
  </si>
  <si>
    <t>折弯</t>
  </si>
  <si>
    <t>冲压模具</t>
  </si>
  <si>
    <t>3000元</t>
  </si>
  <si>
    <t xml:space="preserve">   编制:</t>
  </si>
  <si>
    <t>冲孔</t>
  </si>
  <si>
    <t>焊胎</t>
  </si>
  <si>
    <t>5000元</t>
  </si>
  <si>
    <t>底部压扁</t>
  </si>
  <si>
    <t>头枕管压槽</t>
  </si>
  <si>
    <t>钢丝成型</t>
  </si>
  <si>
    <t xml:space="preserve">   审核:</t>
  </si>
  <si>
    <t>检验整形</t>
  </si>
  <si>
    <t>包装物分析(不含税)</t>
  </si>
  <si>
    <t xml:space="preserve">   日期:      年   月   日</t>
  </si>
  <si>
    <t>名称</t>
  </si>
  <si>
    <t>包装容量</t>
  </si>
  <si>
    <t>运输费用分析(不含税)</t>
  </si>
  <si>
    <t>打包</t>
  </si>
  <si>
    <t xml:space="preserve">   审批:</t>
  </si>
  <si>
    <t>运输价格</t>
  </si>
  <si>
    <t>货箱容积</t>
  </si>
  <si>
    <t>包装物体积</t>
  </si>
  <si>
    <t>4.6/公斤</t>
  </si>
  <si>
    <t>合  计</t>
  </si>
  <si>
    <t>填表说明:1.工资:指单位产品生产工序所用时间与工种工时工资额的乘积.</t>
  </si>
  <si>
    <t xml:space="preserve">         2.制造费用:指依据企业生产性质不同根据设备折旧\工艺特点\生产综合能力\管理能力等的评价</t>
  </si>
  <si>
    <t xml:space="preserve">         3.专用费用:指供方所承担的模具费\工装夹具费\检具费\产品定期形式认证费用等,需依据甲方的要求在产品中摊销.</t>
  </si>
  <si>
    <t>SB0010748</t>
  </si>
  <si>
    <t>焊接总成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</si>
</sst>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0_ "/>
    <numFmt numFmtId="178" formatCode="0.000_);[Red]\(0.000\)"/>
    <numFmt numFmtId="179" formatCode="0_);[Red]\(0\)"/>
    <numFmt numFmtId="180" formatCode="0.00_ "/>
    <numFmt numFmtId="181" formatCode="0.0000_ "/>
    <numFmt numFmtId="182" formatCode="#\ ??/??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8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/>
    <xf numFmtId="0" fontId="3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2" fillId="0" borderId="1" xfId="49" applyFont="1" applyFill="1" applyBorder="1" applyAlignment="1">
      <alignment horizontal="center" vertical="center" shrinkToFit="1"/>
    </xf>
    <xf numFmtId="0" fontId="2" fillId="0" borderId="2" xfId="49" applyFont="1" applyFill="1" applyBorder="1" applyAlignment="1">
      <alignment horizontal="center" vertical="center" shrinkToFit="1"/>
    </xf>
    <xf numFmtId="0" fontId="2" fillId="0" borderId="3" xfId="49" applyFont="1" applyFill="1" applyBorder="1" applyAlignment="1">
      <alignment horizontal="center" vertical="center" shrinkToFit="1"/>
    </xf>
    <xf numFmtId="0" fontId="2" fillId="0" borderId="4" xfId="49" applyFont="1" applyFill="1" applyBorder="1" applyAlignment="1">
      <alignment horizontal="center" vertical="center" shrinkToFit="1"/>
    </xf>
    <xf numFmtId="0" fontId="2" fillId="0" borderId="0" xfId="49" applyFont="1" applyFill="1" applyBorder="1" applyAlignment="1">
      <alignment horizontal="center" vertical="center" shrinkToFit="1"/>
    </xf>
    <xf numFmtId="0" fontId="2" fillId="0" borderId="5" xfId="49" applyFont="1" applyFill="1" applyBorder="1" applyAlignment="1">
      <alignment horizontal="center" vertical="center" shrinkToFit="1"/>
    </xf>
    <xf numFmtId="0" fontId="2" fillId="0" borderId="6" xfId="49" applyFont="1" applyFill="1" applyBorder="1" applyAlignment="1">
      <alignment horizontal="center" vertical="center" shrinkToFit="1"/>
    </xf>
    <xf numFmtId="0" fontId="2" fillId="0" borderId="7" xfId="49" applyFont="1" applyFill="1" applyBorder="1" applyAlignment="1">
      <alignment horizontal="center" vertical="center" shrinkToFit="1"/>
    </xf>
    <xf numFmtId="0" fontId="2" fillId="0" borderId="8" xfId="49" applyFont="1" applyFill="1" applyBorder="1" applyAlignment="1">
      <alignment horizontal="center" vertical="center" shrinkToFit="1"/>
    </xf>
    <xf numFmtId="0" fontId="3" fillId="0" borderId="9" xfId="50" applyFill="1" applyBorder="1" applyAlignment="1">
      <alignment vertical="center"/>
    </xf>
    <xf numFmtId="0" fontId="3" fillId="0" borderId="10" xfId="50" applyFill="1" applyBorder="1" applyAlignment="1">
      <alignment horizontal="center" vertical="center"/>
    </xf>
    <xf numFmtId="0" fontId="3" fillId="0" borderId="11" xfId="50" applyFill="1" applyBorder="1" applyAlignment="1">
      <alignment horizontal="center" vertical="center"/>
    </xf>
    <xf numFmtId="0" fontId="3" fillId="0" borderId="12" xfId="50" applyFill="1" applyBorder="1" applyAlignment="1">
      <alignment horizontal="center" vertical="center"/>
    </xf>
    <xf numFmtId="0" fontId="3" fillId="0" borderId="9" xfId="50" applyFill="1" applyBorder="1">
      <alignment vertical="center"/>
    </xf>
    <xf numFmtId="0" fontId="3" fillId="0" borderId="9" xfId="50" applyFill="1" applyBorder="1" applyAlignment="1">
      <alignment horizontal="center" vertical="center"/>
    </xf>
    <xf numFmtId="0" fontId="3" fillId="0" borderId="13" xfId="50" applyFill="1" applyBorder="1" applyAlignment="1">
      <alignment horizontal="center" vertical="center"/>
    </xf>
    <xf numFmtId="0" fontId="3" fillId="0" borderId="7" xfId="50" applyFill="1" applyBorder="1" applyAlignment="1">
      <alignment horizontal="center" vertical="center"/>
    </xf>
    <xf numFmtId="176" fontId="3" fillId="0" borderId="7" xfId="50" applyNumberFormat="1" applyFill="1" applyBorder="1" applyAlignment="1">
      <alignment horizontal="center" vertical="center"/>
    </xf>
    <xf numFmtId="0" fontId="3" fillId="0" borderId="14" xfId="50" applyFill="1" applyBorder="1" applyAlignment="1">
      <alignment horizontal="center" vertical="center"/>
    </xf>
    <xf numFmtId="0" fontId="3" fillId="0" borderId="3" xfId="50" applyFill="1" applyBorder="1" applyAlignment="1">
      <alignment horizontal="center" vertical="center"/>
    </xf>
    <xf numFmtId="0" fontId="3" fillId="0" borderId="5" xfId="50" applyFill="1" applyBorder="1" applyAlignment="1">
      <alignment horizontal="center" vertical="center"/>
    </xf>
    <xf numFmtId="0" fontId="3" fillId="0" borderId="10" xfId="50" applyFont="1" applyFill="1" applyBorder="1" applyAlignment="1">
      <alignment horizontal="center" vertical="center"/>
    </xf>
    <xf numFmtId="0" fontId="3" fillId="0" borderId="8" xfId="50" applyFill="1" applyBorder="1" applyAlignment="1">
      <alignment horizontal="center" vertical="center"/>
    </xf>
    <xf numFmtId="176" fontId="3" fillId="0" borderId="9" xfId="50" applyNumberFormat="1" applyFill="1" applyBorder="1" applyAlignment="1">
      <alignment horizontal="center" vertical="center"/>
    </xf>
    <xf numFmtId="0" fontId="3" fillId="0" borderId="9" xfId="50" applyFont="1" applyFill="1" applyBorder="1" applyAlignment="1">
      <alignment horizontal="center" vertical="center"/>
    </xf>
    <xf numFmtId="177" fontId="3" fillId="0" borderId="9" xfId="50" applyNumberFormat="1" applyFill="1" applyBorder="1">
      <alignment vertical="center"/>
    </xf>
    <xf numFmtId="0" fontId="4" fillId="0" borderId="9" xfId="50" applyFont="1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176" fontId="4" fillId="0" borderId="9" xfId="50" applyNumberFormat="1" applyFont="1" applyFill="1" applyBorder="1">
      <alignment vertical="center"/>
    </xf>
    <xf numFmtId="0" fontId="4" fillId="0" borderId="9" xfId="50" applyFont="1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176" fontId="4" fillId="0" borderId="9" xfId="50" applyNumberFormat="1" applyFont="1" applyFill="1" applyBorder="1">
      <alignment vertical="center"/>
    </xf>
    <xf numFmtId="0" fontId="4" fillId="0" borderId="10" xfId="50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176" fontId="4" fillId="0" borderId="9" xfId="50" applyNumberFormat="1" applyFont="1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177" fontId="3" fillId="2" borderId="9" xfId="50" applyNumberFormat="1" applyFill="1" applyBorder="1">
      <alignment vertical="center"/>
    </xf>
    <xf numFmtId="0" fontId="3" fillId="0" borderId="15" xfId="50" applyFill="1" applyBorder="1" applyAlignment="1">
      <alignment horizontal="center" vertical="center"/>
    </xf>
    <xf numFmtId="0" fontId="4" fillId="0" borderId="14" xfId="50" applyFont="1" applyFill="1" applyBorder="1" applyAlignment="1">
      <alignment horizontal="center" vertical="center"/>
    </xf>
    <xf numFmtId="176" fontId="4" fillId="0" borderId="14" xfId="50" applyNumberFormat="1" applyFont="1" applyFill="1" applyBorder="1" applyAlignment="1">
      <alignment horizontal="center" vertical="center"/>
    </xf>
    <xf numFmtId="178" fontId="4" fillId="0" borderId="9" xfId="50" applyNumberFormat="1" applyFont="1" applyFill="1" applyBorder="1">
      <alignment vertical="center"/>
    </xf>
    <xf numFmtId="0" fontId="3" fillId="2" borderId="9" xfId="50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vertical="center" textRotation="255"/>
    </xf>
    <xf numFmtId="178" fontId="4" fillId="0" borderId="9" xfId="50" applyNumberFormat="1" applyFont="1" applyFill="1" applyBorder="1">
      <alignment vertical="center"/>
    </xf>
    <xf numFmtId="178" fontId="4" fillId="0" borderId="9" xfId="50" applyNumberFormat="1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 shrinkToFit="1"/>
    </xf>
    <xf numFmtId="179" fontId="4" fillId="0" borderId="9" xfId="50" applyNumberFormat="1" applyFont="1" applyFill="1" applyBorder="1" applyAlignment="1">
      <alignment horizontal="center" vertical="center"/>
    </xf>
    <xf numFmtId="0" fontId="3" fillId="0" borderId="9" xfId="50" applyFill="1" applyBorder="1" applyAlignment="1">
      <alignment horizontal="left" vertical="center"/>
    </xf>
    <xf numFmtId="176" fontId="3" fillId="0" borderId="9" xfId="50" applyNumberFormat="1" applyFill="1" applyBorder="1" applyAlignment="1">
      <alignment horizontal="left" vertical="center"/>
    </xf>
    <xf numFmtId="0" fontId="3" fillId="0" borderId="2" xfId="50" applyFill="1" applyBorder="1" applyAlignment="1">
      <alignment horizontal="left" vertical="center"/>
    </xf>
    <xf numFmtId="0" fontId="3" fillId="0" borderId="0" xfId="5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49" applyFont="1" applyFill="1" applyBorder="1" applyAlignment="1">
      <alignment horizontal="center" vertical="center" shrinkToFit="1"/>
    </xf>
    <xf numFmtId="0" fontId="4" fillId="0" borderId="10" xfId="49" applyFont="1" applyFill="1" applyBorder="1" applyAlignment="1">
      <alignment horizontal="center" vertical="center" shrinkToFit="1"/>
    </xf>
    <xf numFmtId="0" fontId="4" fillId="0" borderId="11" xfId="49" applyFont="1" applyFill="1" applyBorder="1" applyAlignment="1">
      <alignment horizontal="center" vertical="center" shrinkToFit="1"/>
    </xf>
    <xf numFmtId="0" fontId="4" fillId="0" borderId="12" xfId="49" applyFont="1" applyFill="1" applyBorder="1" applyAlignment="1">
      <alignment horizontal="center" vertical="center" shrinkToFit="1"/>
    </xf>
    <xf numFmtId="0" fontId="5" fillId="0" borderId="9" xfId="6" applyFont="1" applyFill="1" applyBorder="1" applyAlignment="1" applyProtection="1">
      <alignment horizontal="center" vertical="center" shrinkToFit="1"/>
    </xf>
    <xf numFmtId="0" fontId="5" fillId="0" borderId="10" xfId="6" applyFont="1" applyFill="1" applyBorder="1" applyAlignment="1" applyProtection="1">
      <alignment horizontal="center" vertical="center" shrinkToFit="1"/>
    </xf>
    <xf numFmtId="0" fontId="5" fillId="0" borderId="11" xfId="6" applyFont="1" applyFill="1" applyBorder="1" applyAlignment="1" applyProtection="1">
      <alignment horizontal="center" vertical="center" shrinkToFit="1"/>
    </xf>
    <xf numFmtId="0" fontId="5" fillId="0" borderId="12" xfId="6" applyFont="1" applyFill="1" applyBorder="1" applyAlignment="1" applyProtection="1">
      <alignment horizontal="center" vertical="center" shrinkToFit="1"/>
    </xf>
    <xf numFmtId="0" fontId="3" fillId="0" borderId="15" xfId="50" applyFill="1" applyBorder="1">
      <alignment vertical="center"/>
    </xf>
    <xf numFmtId="0" fontId="3" fillId="0" borderId="12" xfId="50" applyFont="1" applyFill="1" applyBorder="1" applyAlignment="1">
      <alignment horizontal="center" vertical="center"/>
    </xf>
    <xf numFmtId="14" fontId="3" fillId="0" borderId="10" xfId="50" applyNumberFormat="1" applyFont="1" applyFill="1" applyBorder="1" applyAlignment="1">
      <alignment horizontal="center" vertical="center"/>
    </xf>
    <xf numFmtId="0" fontId="3" fillId="0" borderId="10" xfId="50" applyFont="1" applyFill="1" applyBorder="1" applyAlignment="1">
      <alignment horizontal="center" vertical="center" shrinkToFit="1"/>
    </xf>
    <xf numFmtId="0" fontId="3" fillId="0" borderId="12" xfId="50" applyFont="1" applyFill="1" applyBorder="1" applyAlignment="1">
      <alignment horizontal="center" vertical="center" shrinkToFit="1"/>
    </xf>
    <xf numFmtId="0" fontId="3" fillId="0" borderId="11" xfId="50" applyFont="1" applyFill="1" applyBorder="1" applyAlignment="1">
      <alignment horizontal="center" vertical="center"/>
    </xf>
    <xf numFmtId="0" fontId="3" fillId="0" borderId="15" xfId="50" applyFill="1" applyBorder="1" applyAlignment="1">
      <alignment vertical="center"/>
    </xf>
    <xf numFmtId="180" fontId="3" fillId="0" borderId="12" xfId="50" applyNumberFormat="1" applyFill="1" applyBorder="1" applyAlignment="1">
      <alignment vertical="center" shrinkToFit="1"/>
    </xf>
    <xf numFmtId="0" fontId="3" fillId="0" borderId="7" xfId="50" applyFill="1" applyBorder="1" applyAlignment="1">
      <alignment vertical="center"/>
    </xf>
    <xf numFmtId="0" fontId="3" fillId="0" borderId="11" xfId="50" applyFill="1" applyBorder="1">
      <alignment vertical="center"/>
    </xf>
    <xf numFmtId="181" fontId="4" fillId="0" borderId="9" xfId="50" applyNumberFormat="1" applyFont="1" applyFill="1" applyBorder="1">
      <alignment vertical="center"/>
    </xf>
    <xf numFmtId="180" fontId="4" fillId="0" borderId="9" xfId="50" applyNumberFormat="1" applyFont="1" applyFill="1" applyBorder="1" applyAlignment="1">
      <alignment horizontal="center" vertical="center"/>
    </xf>
    <xf numFmtId="181" fontId="4" fillId="0" borderId="9" xfId="50" applyNumberFormat="1" applyFont="1" applyFill="1" applyBorder="1">
      <alignment vertical="center"/>
    </xf>
    <xf numFmtId="180" fontId="4" fillId="0" borderId="9" xfId="50" applyNumberFormat="1" applyFont="1" applyFill="1" applyBorder="1">
      <alignment vertical="center"/>
    </xf>
    <xf numFmtId="180" fontId="4" fillId="3" borderId="9" xfId="50" applyNumberFormat="1" applyFont="1" applyFill="1" applyBorder="1">
      <alignment vertical="center"/>
    </xf>
    <xf numFmtId="0" fontId="4" fillId="0" borderId="12" xfId="50" applyFont="1" applyFill="1" applyBorder="1" applyAlignment="1">
      <alignment horizontal="center" vertical="center"/>
    </xf>
    <xf numFmtId="180" fontId="4" fillId="4" borderId="9" xfId="50" applyNumberFormat="1" applyFont="1" applyFill="1" applyBorder="1">
      <alignment vertical="center"/>
    </xf>
    <xf numFmtId="0" fontId="4" fillId="0" borderId="13" xfId="50" applyFont="1" applyFill="1" applyBorder="1" applyAlignment="1">
      <alignment horizontal="center" vertical="center"/>
    </xf>
    <xf numFmtId="180" fontId="4" fillId="0" borderId="9" xfId="50" applyNumberFormat="1" applyFont="1" applyFill="1" applyBorder="1" applyAlignment="1">
      <alignment horizontal="center" vertical="center"/>
    </xf>
    <xf numFmtId="181" fontId="4" fillId="0" borderId="9" xfId="50" applyNumberFormat="1" applyFont="1" applyFill="1" applyBorder="1" applyAlignment="1">
      <alignment horizontal="center" vertical="center"/>
    </xf>
    <xf numFmtId="181" fontId="4" fillId="0" borderId="9" xfId="50" applyNumberFormat="1" applyFont="1" applyFill="1" applyBorder="1" applyAlignment="1">
      <alignment horizontal="center" vertical="center"/>
    </xf>
    <xf numFmtId="180" fontId="4" fillId="4" borderId="9" xfId="50" applyNumberFormat="1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180" fontId="4" fillId="2" borderId="9" xfId="50" applyNumberFormat="1" applyFont="1" applyFill="1" applyBorder="1">
      <alignment vertical="center"/>
    </xf>
    <xf numFmtId="180" fontId="4" fillId="0" borderId="9" xfId="50" applyNumberFormat="1" applyFont="1" applyFill="1" applyBorder="1">
      <alignment vertical="center"/>
    </xf>
    <xf numFmtId="180" fontId="4" fillId="0" borderId="9" xfId="50" applyNumberFormat="1" applyFont="1" applyFill="1" applyBorder="1" applyAlignment="1">
      <alignment vertical="center" shrinkToFit="1"/>
    </xf>
    <xf numFmtId="0" fontId="4" fillId="0" borderId="13" xfId="50" applyFont="1" applyFill="1" applyBorder="1" applyAlignment="1">
      <alignment vertical="center"/>
    </xf>
    <xf numFmtId="0" fontId="4" fillId="0" borderId="13" xfId="50" applyFont="1" applyFill="1" applyBorder="1" applyAlignment="1">
      <alignment horizontal="center" vertical="center"/>
    </xf>
    <xf numFmtId="180" fontId="4" fillId="3" borderId="9" xfId="50" applyNumberFormat="1" applyFont="1" applyFill="1" applyBorder="1" applyAlignment="1">
      <alignment horizontal="center" vertical="center"/>
    </xf>
    <xf numFmtId="0" fontId="4" fillId="0" borderId="12" xfId="50" applyFont="1" applyFill="1" applyBorder="1" applyAlignment="1">
      <alignment horizontal="center" vertical="center"/>
    </xf>
    <xf numFmtId="182" fontId="4" fillId="0" borderId="9" xfId="50" applyNumberFormat="1" applyFont="1" applyFill="1" applyBorder="1" applyAlignment="1">
      <alignment horizontal="center" vertical="center"/>
    </xf>
    <xf numFmtId="180" fontId="3" fillId="4" borderId="9" xfId="50" applyNumberFormat="1" applyFill="1" applyBorder="1" applyAlignment="1">
      <alignment horizontal="right" vertical="center"/>
    </xf>
    <xf numFmtId="180" fontId="3" fillId="4" borderId="9" xfId="50" applyNumberFormat="1" applyFill="1" applyBorder="1" applyAlignment="1">
      <alignment horizontal="center" vertical="center"/>
    </xf>
    <xf numFmtId="180" fontId="3" fillId="0" borderId="9" xfId="50" applyNumberFormat="1" applyFill="1" applyBorder="1" applyAlignment="1">
      <alignment horizontal="center" vertical="center"/>
    </xf>
    <xf numFmtId="0" fontId="4" fillId="0" borderId="9" xfId="50" applyFont="1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176" fontId="4" fillId="0" borderId="9" xfId="50" applyNumberFormat="1" applyFont="1" applyFill="1" applyBorder="1">
      <alignment vertical="center"/>
    </xf>
    <xf numFmtId="0" fontId="4" fillId="0" borderId="9" xfId="50" applyFont="1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176" fontId="4" fillId="0" borderId="9" xfId="50" applyNumberFormat="1" applyFont="1" applyFill="1" applyBorder="1">
      <alignment vertical="center"/>
    </xf>
    <xf numFmtId="0" fontId="4" fillId="0" borderId="10" xfId="50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176" fontId="4" fillId="0" borderId="9" xfId="50" applyNumberFormat="1" applyFont="1" applyFill="1" applyBorder="1" applyAlignment="1">
      <alignment horizontal="center" vertical="center"/>
    </xf>
    <xf numFmtId="0" fontId="3" fillId="0" borderId="14" xfId="50" applyFont="1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180" fontId="3" fillId="2" borderId="9" xfId="50" applyNumberFormat="1" applyFill="1" applyBorder="1" applyAlignment="1">
      <alignment horizontal="center" vertical="center"/>
    </xf>
    <xf numFmtId="0" fontId="4" fillId="0" borderId="14" xfId="50" applyFont="1" applyFill="1" applyBorder="1" applyAlignment="1">
      <alignment horizontal="center" vertical="center"/>
    </xf>
    <xf numFmtId="176" fontId="4" fillId="0" borderId="14" xfId="50" applyNumberFormat="1" applyFont="1" applyFill="1" applyBorder="1" applyAlignment="1">
      <alignment horizontal="center" vertical="center"/>
    </xf>
    <xf numFmtId="178" fontId="4" fillId="0" borderId="9" xfId="50" applyNumberFormat="1" applyFont="1" applyFill="1" applyBorder="1">
      <alignment vertical="center"/>
    </xf>
    <xf numFmtId="178" fontId="4" fillId="0" borderId="9" xfId="50" applyNumberFormat="1" applyFont="1" applyFill="1" applyBorder="1">
      <alignment vertical="center"/>
    </xf>
    <xf numFmtId="178" fontId="4" fillId="0" borderId="9" xfId="50" applyNumberFormat="1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 shrinkToFit="1"/>
    </xf>
    <xf numFmtId="179" fontId="4" fillId="0" borderId="9" xfId="50" applyNumberFormat="1" applyFont="1" applyFill="1" applyBorder="1" applyAlignment="1">
      <alignment horizontal="center" vertical="center"/>
    </xf>
    <xf numFmtId="181" fontId="4" fillId="0" borderId="9" xfId="50" applyNumberFormat="1" applyFont="1" applyFill="1" applyBorder="1">
      <alignment vertical="center"/>
    </xf>
    <xf numFmtId="180" fontId="4" fillId="0" borderId="9" xfId="50" applyNumberFormat="1" applyFont="1" applyFill="1" applyBorder="1" applyAlignment="1">
      <alignment horizontal="center" vertical="center"/>
    </xf>
    <xf numFmtId="181" fontId="4" fillId="0" borderId="9" xfId="50" applyNumberFormat="1" applyFont="1" applyFill="1" applyBorder="1">
      <alignment vertical="center"/>
    </xf>
    <xf numFmtId="180" fontId="4" fillId="0" borderId="9" xfId="50" applyNumberFormat="1" applyFont="1" applyFill="1" applyBorder="1">
      <alignment vertical="center"/>
    </xf>
    <xf numFmtId="0" fontId="4" fillId="0" borderId="12" xfId="50" applyFont="1" applyFill="1" applyBorder="1" applyAlignment="1">
      <alignment horizontal="center" vertical="center"/>
    </xf>
    <xf numFmtId="0" fontId="4" fillId="0" borderId="13" xfId="50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vertical="center"/>
    </xf>
    <xf numFmtId="180" fontId="4" fillId="0" borderId="9" xfId="50" applyNumberFormat="1" applyFont="1" applyFill="1" applyBorder="1" applyAlignment="1">
      <alignment horizontal="center" vertical="center"/>
    </xf>
    <xf numFmtId="181" fontId="4" fillId="0" borderId="9" xfId="50" applyNumberFormat="1" applyFont="1" applyFill="1" applyBorder="1" applyAlignment="1">
      <alignment horizontal="center" vertical="center"/>
    </xf>
    <xf numFmtId="181" fontId="4" fillId="0" borderId="9" xfId="50" applyNumberFormat="1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180" fontId="4" fillId="0" borderId="9" xfId="50" applyNumberFormat="1" applyFont="1" applyFill="1" applyBorder="1">
      <alignment vertical="center"/>
    </xf>
    <xf numFmtId="180" fontId="4" fillId="0" borderId="9" xfId="50" applyNumberFormat="1" applyFont="1" applyFill="1" applyBorder="1" applyAlignment="1">
      <alignment vertical="center" shrinkToFit="1"/>
    </xf>
    <xf numFmtId="0" fontId="4" fillId="0" borderId="13" xfId="50" applyFont="1" applyFill="1" applyBorder="1" applyAlignment="1">
      <alignment vertical="center"/>
    </xf>
    <xf numFmtId="0" fontId="4" fillId="0" borderId="13" xfId="50" applyFont="1" applyFill="1" applyBorder="1" applyAlignment="1">
      <alignment vertical="center"/>
    </xf>
    <xf numFmtId="0" fontId="4" fillId="0" borderId="12" xfId="50" applyFont="1" applyFill="1" applyBorder="1" applyAlignment="1">
      <alignment horizontal="center" vertical="center"/>
    </xf>
    <xf numFmtId="182" fontId="4" fillId="0" borderId="9" xfId="50" applyNumberFormat="1" applyFont="1" applyFill="1" applyBorder="1" applyAlignment="1">
      <alignment horizontal="center" vertical="center"/>
    </xf>
    <xf numFmtId="180" fontId="4" fillId="0" borderId="9" xfId="50" applyNumberFormat="1" applyFont="1" applyFill="1" applyBorder="1" applyAlignment="1">
      <alignment horizontal="right" vertical="center"/>
    </xf>
    <xf numFmtId="0" fontId="4" fillId="0" borderId="9" xfId="50" applyFont="1" applyFill="1" applyBorder="1" applyAlignment="1">
      <alignment horizontal="left" vertical="center"/>
    </xf>
    <xf numFmtId="0" fontId="4" fillId="0" borderId="9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D001物料清单及报价1208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workbookViewId="0">
      <selection activeCell="R23" sqref="R23"/>
    </sheetView>
  </sheetViews>
  <sheetFormatPr defaultColWidth="9" defaultRowHeight="12"/>
  <cols>
    <col min="1" max="1" width="4.5" style="1" customWidth="1"/>
    <col min="2" max="2" width="10.6333333333333" style="3" customWidth="1"/>
    <col min="3" max="3" width="11.3833333333333" style="1" customWidth="1"/>
    <col min="4" max="4" width="4.38333333333333" style="1" customWidth="1"/>
    <col min="5" max="5" width="21.125" style="1" customWidth="1"/>
    <col min="6" max="6" width="12" style="1" customWidth="1"/>
    <col min="7" max="7" width="9" style="1"/>
    <col min="8" max="8" width="9" style="4" customWidth="1"/>
    <col min="9" max="9" width="9.66666666666667" style="1"/>
    <col min="10" max="10" width="5.25" style="1" customWidth="1"/>
    <col min="11" max="11" width="15.375" style="1" customWidth="1"/>
    <col min="12" max="12" width="8.38333333333333" style="3" customWidth="1"/>
    <col min="13" max="13" width="20.875" style="1" customWidth="1"/>
    <col min="14" max="15" width="11.025" style="1" customWidth="1"/>
    <col min="16" max="16384" width="9" style="1"/>
  </cols>
  <sheetData>
    <row r="1" s="1" customFormat="1" ht="15" customHeight="1" spans="1:15">
      <c r="A1" s="5" t="s">
        <v>0</v>
      </c>
      <c r="B1" s="6"/>
      <c r="C1" s="6"/>
      <c r="D1" s="6"/>
      <c r="E1" s="6"/>
      <c r="F1" s="6"/>
      <c r="G1" s="6"/>
      <c r="H1" s="7"/>
      <c r="I1" s="68" t="s">
        <v>1</v>
      </c>
      <c r="J1" s="69"/>
      <c r="K1" s="69"/>
      <c r="L1" s="69"/>
      <c r="M1" s="69"/>
      <c r="N1" s="69"/>
      <c r="O1" s="70"/>
    </row>
    <row r="2" s="2" customFormat="1" ht="15" customHeight="1" spans="1:15">
      <c r="A2" s="8"/>
      <c r="B2" s="9"/>
      <c r="C2" s="9"/>
      <c r="D2" s="9"/>
      <c r="E2" s="9"/>
      <c r="F2" s="9"/>
      <c r="G2" s="9"/>
      <c r="H2" s="10"/>
      <c r="I2" s="71" t="s">
        <v>2</v>
      </c>
      <c r="J2" s="72" t="s">
        <v>3</v>
      </c>
      <c r="K2" s="73"/>
      <c r="L2" s="73"/>
      <c r="M2" s="73"/>
      <c r="N2" s="73"/>
      <c r="O2" s="74"/>
    </row>
    <row r="3" s="2" customFormat="1" ht="15" customHeight="1" spans="1:15">
      <c r="A3" s="8"/>
      <c r="B3" s="9"/>
      <c r="C3" s="9"/>
      <c r="D3" s="9"/>
      <c r="E3" s="9"/>
      <c r="F3" s="9"/>
      <c r="G3" s="9"/>
      <c r="H3" s="10"/>
      <c r="I3" s="71" t="s">
        <v>4</v>
      </c>
      <c r="J3" s="72" t="s">
        <v>5</v>
      </c>
      <c r="K3" s="73"/>
      <c r="L3" s="73"/>
      <c r="M3" s="73"/>
      <c r="N3" s="73"/>
      <c r="O3" s="74"/>
    </row>
    <row r="4" s="2" customFormat="1" ht="15" customHeight="1" spans="1:15">
      <c r="A4" s="11"/>
      <c r="B4" s="12"/>
      <c r="C4" s="12"/>
      <c r="D4" s="12"/>
      <c r="E4" s="12"/>
      <c r="F4" s="12"/>
      <c r="G4" s="12"/>
      <c r="H4" s="13"/>
      <c r="I4" s="71" t="s">
        <v>6</v>
      </c>
      <c r="J4" s="75" t="s">
        <v>7</v>
      </c>
      <c r="K4" s="75"/>
      <c r="L4" s="71" t="s">
        <v>8</v>
      </c>
      <c r="M4" s="76">
        <v>13853629381</v>
      </c>
      <c r="N4" s="77"/>
      <c r="O4" s="78"/>
    </row>
    <row r="5" s="1" customFormat="1" ht="13.5" spans="1:15">
      <c r="A5" s="14"/>
      <c r="B5" s="14"/>
      <c r="C5" s="15"/>
      <c r="D5" s="16"/>
      <c r="E5" s="17"/>
      <c r="F5" s="15"/>
      <c r="G5" s="17"/>
      <c r="H5" s="15"/>
      <c r="I5" s="17"/>
      <c r="J5" s="79"/>
      <c r="K5" s="80" t="s">
        <v>9</v>
      </c>
      <c r="L5" s="81">
        <v>45586</v>
      </c>
      <c r="M5" s="17"/>
      <c r="N5" s="19" t="s">
        <v>10</v>
      </c>
      <c r="O5" s="19" t="s">
        <v>11</v>
      </c>
    </row>
    <row r="6" s="1" customFormat="1" ht="13.5" spans="1:15">
      <c r="A6" s="18"/>
      <c r="B6" s="19"/>
      <c r="C6" s="15"/>
      <c r="D6" s="16"/>
      <c r="E6" s="17"/>
      <c r="F6" s="15"/>
      <c r="G6" s="17"/>
      <c r="H6" s="15"/>
      <c r="I6" s="17"/>
      <c r="J6" s="79"/>
      <c r="K6" s="17" t="s">
        <v>12</v>
      </c>
      <c r="L6" s="82" t="s">
        <v>13</v>
      </c>
      <c r="M6" s="83"/>
      <c r="N6" s="29" t="s">
        <v>14</v>
      </c>
      <c r="O6" s="19"/>
    </row>
    <row r="7" s="1" customFormat="1" ht="13.5" spans="1:15">
      <c r="A7" s="18"/>
      <c r="B7" s="19"/>
      <c r="C7" s="15"/>
      <c r="D7" s="16"/>
      <c r="E7" s="17"/>
      <c r="F7" s="15"/>
      <c r="G7" s="17"/>
      <c r="H7" s="15"/>
      <c r="I7" s="17"/>
      <c r="J7" s="79"/>
      <c r="K7" s="19" t="s">
        <v>15</v>
      </c>
      <c r="L7" s="84" t="s">
        <v>16</v>
      </c>
      <c r="M7" s="17"/>
      <c r="N7" s="29" t="s">
        <v>17</v>
      </c>
      <c r="O7" s="19"/>
    </row>
    <row r="8" s="1" customFormat="1" ht="13.5" spans="1:15">
      <c r="A8" s="19" t="s">
        <v>18</v>
      </c>
      <c r="B8" s="19" t="s">
        <v>19</v>
      </c>
      <c r="C8" s="20" t="s">
        <v>20</v>
      </c>
      <c r="D8" s="20"/>
      <c r="E8" s="20"/>
      <c r="F8" s="15" t="s">
        <v>21</v>
      </c>
      <c r="G8" s="17"/>
      <c r="H8" s="21" t="s">
        <v>22</v>
      </c>
      <c r="I8" s="27"/>
      <c r="J8" s="85"/>
      <c r="K8" s="23" t="s">
        <v>23</v>
      </c>
      <c r="L8" s="15"/>
      <c r="M8" s="17"/>
      <c r="N8" s="29" t="s">
        <v>24</v>
      </c>
      <c r="O8" s="86">
        <f>C26</f>
        <v>33.181885</v>
      </c>
    </row>
    <row r="9" s="1" customFormat="1" ht="4.5" customHeight="1" spans="1:15">
      <c r="A9" s="16"/>
      <c r="B9" s="16"/>
      <c r="C9" s="16"/>
      <c r="D9" s="16"/>
      <c r="E9" s="16"/>
      <c r="F9" s="21"/>
      <c r="G9" s="21"/>
      <c r="H9" s="22"/>
      <c r="I9" s="16"/>
      <c r="J9" s="87"/>
      <c r="K9" s="16"/>
      <c r="L9" s="16"/>
      <c r="M9" s="16"/>
      <c r="N9" s="16"/>
      <c r="O9" s="88"/>
    </row>
    <row r="10" s="1" customFormat="1" ht="13.5" customHeight="1" spans="1:15">
      <c r="A10" s="23" t="s">
        <v>18</v>
      </c>
      <c r="B10" s="24" t="s">
        <v>25</v>
      </c>
      <c r="C10" s="25" t="s">
        <v>26</v>
      </c>
      <c r="D10" s="25" t="s">
        <v>18</v>
      </c>
      <c r="E10" s="26" t="s">
        <v>27</v>
      </c>
      <c r="F10" s="16"/>
      <c r="G10" s="16"/>
      <c r="H10" s="16"/>
      <c r="I10" s="17"/>
      <c r="J10" s="25" t="s">
        <v>18</v>
      </c>
      <c r="K10" s="26" t="s">
        <v>28</v>
      </c>
      <c r="L10" s="16"/>
      <c r="M10" s="16"/>
      <c r="N10" s="16"/>
      <c r="O10" s="17"/>
    </row>
    <row r="11" s="1" customFormat="1" ht="13.5" customHeight="1" spans="1:15">
      <c r="A11" s="20"/>
      <c r="B11" s="27"/>
      <c r="C11" s="27"/>
      <c r="D11" s="27"/>
      <c r="E11" s="19" t="s">
        <v>29</v>
      </c>
      <c r="F11" s="19" t="s">
        <v>30</v>
      </c>
      <c r="G11" s="19" t="s">
        <v>31</v>
      </c>
      <c r="H11" s="28" t="s">
        <v>32</v>
      </c>
      <c r="I11" s="19" t="s">
        <v>26</v>
      </c>
      <c r="J11" s="20"/>
      <c r="K11" s="29" t="s">
        <v>33</v>
      </c>
      <c r="L11" s="29" t="s">
        <v>32</v>
      </c>
      <c r="M11" s="19" t="s">
        <v>30</v>
      </c>
      <c r="N11" s="19" t="s">
        <v>34</v>
      </c>
      <c r="O11" s="19" t="s">
        <v>26</v>
      </c>
    </row>
    <row r="12" s="1" customFormat="1" ht="13.5" customHeight="1" spans="1:15">
      <c r="A12" s="19">
        <v>1</v>
      </c>
      <c r="B12" s="29" t="s">
        <v>35</v>
      </c>
      <c r="C12" s="112">
        <f>I17</f>
        <v>13.575</v>
      </c>
      <c r="D12" s="19">
        <v>1</v>
      </c>
      <c r="E12" s="113" t="s">
        <v>36</v>
      </c>
      <c r="F12" s="114" t="s">
        <v>37</v>
      </c>
      <c r="G12" s="113">
        <v>0.15</v>
      </c>
      <c r="H12" s="115">
        <v>5.5</v>
      </c>
      <c r="I12" s="135">
        <f>G12*H12</f>
        <v>0.825</v>
      </c>
      <c r="J12" s="117">
        <v>1</v>
      </c>
      <c r="K12" s="114" t="s">
        <v>38</v>
      </c>
      <c r="L12" s="136">
        <v>1</v>
      </c>
      <c r="M12" s="114" t="s">
        <v>39</v>
      </c>
      <c r="N12" s="117">
        <v>0.5</v>
      </c>
      <c r="O12" s="136">
        <f>L12*N12</f>
        <v>0.5</v>
      </c>
    </row>
    <row r="13" s="1" customFormat="1" ht="13.5" customHeight="1" spans="1:15">
      <c r="A13" s="19">
        <v>2</v>
      </c>
      <c r="B13" s="29" t="s">
        <v>40</v>
      </c>
      <c r="C13" s="112">
        <f>I22</f>
        <v>2.4</v>
      </c>
      <c r="D13" s="19">
        <v>2</v>
      </c>
      <c r="E13" s="113" t="s">
        <v>41</v>
      </c>
      <c r="F13" s="114" t="s">
        <v>37</v>
      </c>
      <c r="G13" s="113">
        <v>2.5</v>
      </c>
      <c r="H13" s="115">
        <v>4.8</v>
      </c>
      <c r="I13" s="135">
        <f>G13*H13</f>
        <v>12</v>
      </c>
      <c r="J13" s="117">
        <v>2</v>
      </c>
      <c r="K13" s="114" t="s">
        <v>42</v>
      </c>
      <c r="L13" s="136"/>
      <c r="M13" s="117"/>
      <c r="N13" s="117"/>
      <c r="O13" s="136"/>
    </row>
    <row r="14" s="1" customFormat="1" ht="13.5" customHeight="1" spans="1:15">
      <c r="A14" s="19">
        <v>3</v>
      </c>
      <c r="B14" s="29" t="s">
        <v>43</v>
      </c>
      <c r="C14" s="112">
        <f>O15</f>
        <v>0.5</v>
      </c>
      <c r="D14" s="19">
        <v>3</v>
      </c>
      <c r="E14" s="113" t="s">
        <v>44</v>
      </c>
      <c r="F14" s="114" t="s">
        <v>37</v>
      </c>
      <c r="G14" s="113">
        <v>0.15</v>
      </c>
      <c r="H14" s="115">
        <v>5</v>
      </c>
      <c r="I14" s="135">
        <f>G14*H14</f>
        <v>0.75</v>
      </c>
      <c r="J14" s="117">
        <v>3</v>
      </c>
      <c r="K14" s="114" t="s">
        <v>45</v>
      </c>
      <c r="L14" s="136"/>
      <c r="M14" s="117"/>
      <c r="N14" s="117"/>
      <c r="O14" s="136"/>
    </row>
    <row r="15" s="1" customFormat="1" ht="13.5" customHeight="1" spans="1:15">
      <c r="A15" s="19">
        <v>4</v>
      </c>
      <c r="B15" s="29" t="s">
        <v>46</v>
      </c>
      <c r="C15" s="112">
        <f>I33</f>
        <v>2.76</v>
      </c>
      <c r="D15" s="19">
        <v>4</v>
      </c>
      <c r="E15" s="116"/>
      <c r="F15" s="117"/>
      <c r="G15" s="116"/>
      <c r="H15" s="118"/>
      <c r="I15" s="137"/>
      <c r="J15" s="117"/>
      <c r="K15" s="114" t="s">
        <v>47</v>
      </c>
      <c r="L15" s="138"/>
      <c r="M15" s="116"/>
      <c r="N15" s="116"/>
      <c r="O15" s="138">
        <f>SUM(O12:O14)</f>
        <v>0.5</v>
      </c>
    </row>
    <row r="16" s="1" customFormat="1" ht="13.5" customHeight="1" spans="1:15">
      <c r="A16" s="19">
        <v>5</v>
      </c>
      <c r="B16" s="29" t="s">
        <v>48</v>
      </c>
      <c r="C16" s="112">
        <f>O23</f>
        <v>5.2</v>
      </c>
      <c r="D16" s="19">
        <v>5</v>
      </c>
      <c r="E16" s="116"/>
      <c r="F16" s="117"/>
      <c r="G16" s="116"/>
      <c r="H16" s="118"/>
      <c r="I16" s="137"/>
      <c r="J16" s="126" t="s">
        <v>18</v>
      </c>
      <c r="K16" s="131" t="s">
        <v>49</v>
      </c>
      <c r="L16" s="120"/>
      <c r="M16" s="120"/>
      <c r="N16" s="120"/>
      <c r="O16" s="139"/>
    </row>
    <row r="17" s="1" customFormat="1" ht="13.5" customHeight="1" spans="1:15">
      <c r="A17" s="19">
        <v>6</v>
      </c>
      <c r="B17" s="29" t="s">
        <v>50</v>
      </c>
      <c r="C17" s="112">
        <f>N31</f>
        <v>0.66</v>
      </c>
      <c r="D17" s="23" t="s">
        <v>18</v>
      </c>
      <c r="E17" s="119"/>
      <c r="F17" s="120"/>
      <c r="G17" s="116"/>
      <c r="H17" s="114" t="s">
        <v>47</v>
      </c>
      <c r="I17" s="138">
        <f>SUM(I12:I16)</f>
        <v>13.575</v>
      </c>
      <c r="J17" s="140"/>
      <c r="K17" s="114" t="s">
        <v>29</v>
      </c>
      <c r="L17" s="114" t="s">
        <v>30</v>
      </c>
      <c r="M17" s="114" t="s">
        <v>31</v>
      </c>
      <c r="N17" s="121" t="s">
        <v>32</v>
      </c>
      <c r="O17" s="114" t="s">
        <v>26</v>
      </c>
    </row>
    <row r="18" s="1" customFormat="1" ht="13.5" customHeight="1" spans="1:15">
      <c r="A18" s="19">
        <v>9</v>
      </c>
      <c r="B18" s="29" t="s">
        <v>51</v>
      </c>
      <c r="C18" s="112">
        <v>0.3</v>
      </c>
      <c r="D18" s="20"/>
      <c r="E18" s="114" t="s">
        <v>52</v>
      </c>
      <c r="F18" s="114" t="s">
        <v>30</v>
      </c>
      <c r="G18" s="114" t="s">
        <v>31</v>
      </c>
      <c r="H18" s="121" t="s">
        <v>32</v>
      </c>
      <c r="I18" s="114" t="s">
        <v>26</v>
      </c>
      <c r="J18" s="117">
        <v>1</v>
      </c>
      <c r="K18" s="114" t="s">
        <v>53</v>
      </c>
      <c r="L18" s="141" t="s">
        <v>54</v>
      </c>
      <c r="M18" s="114">
        <v>3</v>
      </c>
      <c r="N18" s="114">
        <v>1.2</v>
      </c>
      <c r="O18" s="142">
        <f>M18*N18</f>
        <v>3.6</v>
      </c>
    </row>
    <row r="19" s="1" customFormat="1" ht="13.5" customHeight="1" spans="1:15">
      <c r="A19" s="19">
        <v>10</v>
      </c>
      <c r="B19" s="29" t="s">
        <v>55</v>
      </c>
      <c r="C19" s="112">
        <v>0.4</v>
      </c>
      <c r="D19" s="19">
        <v>1</v>
      </c>
      <c r="E19" s="114" t="s">
        <v>56</v>
      </c>
      <c r="F19" s="114" t="s">
        <v>57</v>
      </c>
      <c r="G19" s="114">
        <v>4</v>
      </c>
      <c r="H19" s="121">
        <v>0.6</v>
      </c>
      <c r="I19" s="143">
        <v>2.4</v>
      </c>
      <c r="J19" s="117">
        <v>2</v>
      </c>
      <c r="K19" s="114" t="s">
        <v>58</v>
      </c>
      <c r="L19" s="142" t="s">
        <v>59</v>
      </c>
      <c r="M19" s="114">
        <v>32</v>
      </c>
      <c r="N19" s="114">
        <v>0.05</v>
      </c>
      <c r="O19" s="142">
        <f>M19*N19</f>
        <v>1.6</v>
      </c>
    </row>
    <row r="20" s="1" customFormat="1" ht="13.5" customHeight="1" spans="1:15">
      <c r="A20" s="19">
        <v>11</v>
      </c>
      <c r="B20" s="29" t="s">
        <v>60</v>
      </c>
      <c r="C20" s="112">
        <v>0.4</v>
      </c>
      <c r="D20" s="19">
        <v>2</v>
      </c>
      <c r="E20" s="114"/>
      <c r="F20" s="117"/>
      <c r="G20" s="116"/>
      <c r="H20" s="118"/>
      <c r="I20" s="144">
        <f>H20*G20</f>
        <v>0</v>
      </c>
      <c r="J20" s="117">
        <v>3</v>
      </c>
      <c r="K20" s="117"/>
      <c r="L20" s="136"/>
      <c r="M20" s="117"/>
      <c r="N20" s="117"/>
      <c r="O20" s="136"/>
    </row>
    <row r="21" s="1" customFormat="1" ht="13.5" customHeight="1" spans="1:15">
      <c r="A21" s="19">
        <v>12</v>
      </c>
      <c r="B21" s="122" t="s">
        <v>61</v>
      </c>
      <c r="C21" s="112">
        <v>0.5</v>
      </c>
      <c r="D21" s="19">
        <v>3</v>
      </c>
      <c r="E21" s="113"/>
      <c r="F21" s="117"/>
      <c r="G21" s="116"/>
      <c r="H21" s="118"/>
      <c r="I21" s="144">
        <f>H21*G21</f>
        <v>0</v>
      </c>
      <c r="J21" s="117">
        <v>4</v>
      </c>
      <c r="K21" s="117"/>
      <c r="L21" s="136"/>
      <c r="M21" s="117"/>
      <c r="N21" s="117"/>
      <c r="O21" s="136"/>
    </row>
    <row r="22" s="1" customFormat="1" ht="13.5" customHeight="1" spans="1:15">
      <c r="A22" s="19">
        <v>15</v>
      </c>
      <c r="B22" s="29" t="s">
        <v>62</v>
      </c>
      <c r="C22" s="112">
        <f>SUM(C12:C21)</f>
        <v>26.695</v>
      </c>
      <c r="D22" s="18"/>
      <c r="E22" s="114" t="s">
        <v>63</v>
      </c>
      <c r="F22" s="116"/>
      <c r="G22" s="116"/>
      <c r="H22" s="118"/>
      <c r="I22" s="136">
        <f>SUM(I19:I21)</f>
        <v>2.4</v>
      </c>
      <c r="J22" s="117">
        <v>5</v>
      </c>
      <c r="K22" s="117"/>
      <c r="L22" s="136"/>
      <c r="M22" s="117"/>
      <c r="N22" s="117"/>
      <c r="O22" s="136"/>
    </row>
    <row r="23" s="1" customFormat="1" ht="13.5" customHeight="1" spans="1:15">
      <c r="A23" s="19">
        <v>16</v>
      </c>
      <c r="B23" s="29" t="s">
        <v>64</v>
      </c>
      <c r="C23" s="112">
        <f>C22*0.1</f>
        <v>2.6695</v>
      </c>
      <c r="D23" s="23" t="s">
        <v>18</v>
      </c>
      <c r="E23" s="123" t="s">
        <v>65</v>
      </c>
      <c r="F23" s="124"/>
      <c r="G23" s="124"/>
      <c r="H23" s="124"/>
      <c r="I23" s="145"/>
      <c r="J23" s="116"/>
      <c r="K23" s="114" t="s">
        <v>47</v>
      </c>
      <c r="L23" s="138"/>
      <c r="M23" s="116"/>
      <c r="N23" s="116"/>
      <c r="O23" s="138">
        <f>SUM(O18:O22)</f>
        <v>5.2</v>
      </c>
    </row>
    <row r="24" s="1" customFormat="1" ht="13.5" customHeight="1" spans="1:15">
      <c r="A24" s="19">
        <v>17</v>
      </c>
      <c r="B24" s="42" t="s">
        <v>66</v>
      </c>
      <c r="C24" s="125">
        <f>C22+C23</f>
        <v>29.3645</v>
      </c>
      <c r="D24" s="44"/>
      <c r="E24" s="126" t="s">
        <v>67</v>
      </c>
      <c r="F24" s="126" t="s">
        <v>68</v>
      </c>
      <c r="G24" s="126" t="s">
        <v>69</v>
      </c>
      <c r="H24" s="127" t="s">
        <v>70</v>
      </c>
      <c r="I24" s="126" t="s">
        <v>26</v>
      </c>
      <c r="J24" s="114" t="s">
        <v>18</v>
      </c>
      <c r="K24" s="131" t="s">
        <v>71</v>
      </c>
      <c r="L24" s="120"/>
      <c r="M24" s="120"/>
      <c r="N24" s="120"/>
      <c r="O24" s="139"/>
    </row>
    <row r="25" s="1" customFormat="1" ht="13.5" customHeight="1" spans="1:15">
      <c r="A25" s="19">
        <v>18</v>
      </c>
      <c r="B25" s="29" t="s">
        <v>72</v>
      </c>
      <c r="C25" s="112">
        <v>3.24</v>
      </c>
      <c r="D25" s="19">
        <v>1</v>
      </c>
      <c r="E25" s="114" t="s">
        <v>73</v>
      </c>
      <c r="F25" s="116"/>
      <c r="G25" s="114">
        <v>4</v>
      </c>
      <c r="H25" s="128">
        <v>0.08</v>
      </c>
      <c r="I25" s="146">
        <f t="shared" ref="I25:I31" si="0">G25*H25</f>
        <v>0.32</v>
      </c>
      <c r="J25" s="117"/>
      <c r="K25" s="114" t="s">
        <v>74</v>
      </c>
      <c r="L25" s="114" t="s">
        <v>32</v>
      </c>
      <c r="M25" s="114" t="s">
        <v>75</v>
      </c>
      <c r="N25" s="114" t="s">
        <v>26</v>
      </c>
      <c r="O25" s="114" t="s">
        <v>76</v>
      </c>
    </row>
    <row r="26" s="1" customFormat="1" ht="13.5" customHeight="1" spans="1:15">
      <c r="A26" s="19">
        <v>19</v>
      </c>
      <c r="B26" s="48" t="s">
        <v>24</v>
      </c>
      <c r="C26" s="125">
        <f>C24*1.13</f>
        <v>33.181885</v>
      </c>
      <c r="D26" s="49" t="s">
        <v>77</v>
      </c>
      <c r="E26" s="114" t="s">
        <v>78</v>
      </c>
      <c r="F26" s="116"/>
      <c r="G26" s="114">
        <v>4</v>
      </c>
      <c r="H26" s="128">
        <v>0.2</v>
      </c>
      <c r="I26" s="146">
        <f t="shared" si="0"/>
        <v>0.8</v>
      </c>
      <c r="J26" s="140">
        <v>1</v>
      </c>
      <c r="K26" s="114" t="s">
        <v>79</v>
      </c>
      <c r="L26" s="147" t="s">
        <v>80</v>
      </c>
      <c r="M26" s="114">
        <v>3000</v>
      </c>
      <c r="N26" s="142">
        <v>0.5</v>
      </c>
      <c r="O26" s="148"/>
    </row>
    <row r="27" s="1" customFormat="1" ht="13.5" customHeight="1" spans="1:15">
      <c r="A27" s="50" t="s">
        <v>81</v>
      </c>
      <c r="B27" s="51"/>
      <c r="C27" s="52"/>
      <c r="D27" s="53"/>
      <c r="E27" s="114" t="s">
        <v>82</v>
      </c>
      <c r="F27" s="116"/>
      <c r="G27" s="114">
        <v>4</v>
      </c>
      <c r="H27" s="128">
        <v>0.08</v>
      </c>
      <c r="I27" s="146">
        <f t="shared" si="0"/>
        <v>0.32</v>
      </c>
      <c r="J27" s="117">
        <v>2</v>
      </c>
      <c r="K27" s="114" t="s">
        <v>83</v>
      </c>
      <c r="L27" s="146" t="s">
        <v>84</v>
      </c>
      <c r="M27" s="117">
        <v>30000</v>
      </c>
      <c r="N27" s="140">
        <v>0.16</v>
      </c>
      <c r="O27" s="116"/>
    </row>
    <row r="28" s="1" customFormat="1" ht="13.5" customHeight="1" spans="1:15">
      <c r="A28" s="54"/>
      <c r="B28" s="55"/>
      <c r="C28" s="56"/>
      <c r="D28" s="53"/>
      <c r="E28" s="114" t="s">
        <v>85</v>
      </c>
      <c r="F28" s="116"/>
      <c r="G28" s="114">
        <v>4</v>
      </c>
      <c r="H28" s="128">
        <v>0.2</v>
      </c>
      <c r="I28" s="146">
        <f t="shared" si="0"/>
        <v>0.8</v>
      </c>
      <c r="J28" s="117">
        <v>3</v>
      </c>
      <c r="K28" s="117"/>
      <c r="L28" s="138"/>
      <c r="M28" s="116"/>
      <c r="N28" s="149"/>
      <c r="O28" s="116"/>
    </row>
    <row r="29" s="1" customFormat="1" ht="13.5" customHeight="1" spans="1:15">
      <c r="A29" s="50"/>
      <c r="B29" s="51"/>
      <c r="C29" s="52"/>
      <c r="D29" s="53"/>
      <c r="E29" s="114" t="s">
        <v>86</v>
      </c>
      <c r="F29" s="116"/>
      <c r="G29" s="114">
        <v>4</v>
      </c>
      <c r="H29" s="128">
        <v>0.08</v>
      </c>
      <c r="I29" s="146">
        <f t="shared" si="0"/>
        <v>0.32</v>
      </c>
      <c r="J29" s="117">
        <v>4</v>
      </c>
      <c r="K29" s="117"/>
      <c r="L29" s="138"/>
      <c r="M29" s="116"/>
      <c r="N29" s="149"/>
      <c r="O29" s="116"/>
    </row>
    <row r="30" s="1" customFormat="1" ht="13.5" customHeight="1" spans="1:15">
      <c r="A30" s="54"/>
      <c r="B30" s="55"/>
      <c r="C30" s="56"/>
      <c r="D30" s="53"/>
      <c r="E30" s="114" t="s">
        <v>87</v>
      </c>
      <c r="F30" s="116"/>
      <c r="G30" s="114">
        <v>1</v>
      </c>
      <c r="H30" s="128">
        <v>0.05</v>
      </c>
      <c r="I30" s="146">
        <f t="shared" si="0"/>
        <v>0.05</v>
      </c>
      <c r="J30" s="117">
        <v>5</v>
      </c>
      <c r="K30" s="117"/>
      <c r="L30" s="138"/>
      <c r="M30" s="116"/>
      <c r="N30" s="149"/>
      <c r="O30" s="116"/>
    </row>
    <row r="31" s="1" customFormat="1" ht="13.5" customHeight="1" spans="1:15">
      <c r="A31" s="50" t="s">
        <v>88</v>
      </c>
      <c r="B31" s="51"/>
      <c r="C31" s="52"/>
      <c r="D31" s="53"/>
      <c r="E31" s="114" t="s">
        <v>89</v>
      </c>
      <c r="F31" s="116"/>
      <c r="G31" s="114">
        <v>1</v>
      </c>
      <c r="H31" s="128">
        <v>0.15</v>
      </c>
      <c r="I31" s="146">
        <f t="shared" si="0"/>
        <v>0.15</v>
      </c>
      <c r="J31" s="116"/>
      <c r="K31" s="114" t="s">
        <v>47</v>
      </c>
      <c r="L31" s="138"/>
      <c r="M31" s="116"/>
      <c r="N31" s="138">
        <f>SUM(N26:N30)</f>
        <v>0.66</v>
      </c>
      <c r="O31" s="116"/>
    </row>
    <row r="32" s="1" customFormat="1" ht="13.5" customHeight="1" spans="1:15">
      <c r="A32" s="54"/>
      <c r="B32" s="55"/>
      <c r="C32" s="56"/>
      <c r="D32" s="57"/>
      <c r="E32" s="114"/>
      <c r="F32" s="116"/>
      <c r="G32" s="116"/>
      <c r="H32" s="129"/>
      <c r="I32" s="138"/>
      <c r="J32" s="126" t="s">
        <v>18</v>
      </c>
      <c r="K32" s="131" t="s">
        <v>90</v>
      </c>
      <c r="L32" s="132"/>
      <c r="M32" s="132"/>
      <c r="N32" s="132"/>
      <c r="O32" s="150"/>
    </row>
    <row r="33" s="1" customFormat="1" ht="13.5" customHeight="1" spans="1:15">
      <c r="A33" s="50" t="s">
        <v>91</v>
      </c>
      <c r="B33" s="51"/>
      <c r="C33" s="52"/>
      <c r="D33" s="19">
        <v>2</v>
      </c>
      <c r="E33" s="114"/>
      <c r="F33" s="116"/>
      <c r="G33" s="116"/>
      <c r="H33" s="130" t="s">
        <v>47</v>
      </c>
      <c r="I33" s="138">
        <f>SUM(I25:I32)</f>
        <v>2.76</v>
      </c>
      <c r="J33" s="140"/>
      <c r="K33" s="114" t="s">
        <v>92</v>
      </c>
      <c r="L33" s="142" t="s">
        <v>32</v>
      </c>
      <c r="M33" s="114" t="s">
        <v>93</v>
      </c>
      <c r="N33" s="142" t="s">
        <v>26</v>
      </c>
      <c r="O33" s="114" t="s">
        <v>76</v>
      </c>
    </row>
    <row r="34" s="1" customFormat="1" ht="13.5" customHeight="1" spans="1:15">
      <c r="A34" s="54"/>
      <c r="B34" s="55"/>
      <c r="C34" s="56"/>
      <c r="D34" s="23" t="s">
        <v>18</v>
      </c>
      <c r="E34" s="131" t="s">
        <v>94</v>
      </c>
      <c r="F34" s="132"/>
      <c r="G34" s="132"/>
      <c r="H34" s="132"/>
      <c r="I34" s="150"/>
      <c r="J34" s="140">
        <v>1</v>
      </c>
      <c r="K34" s="114" t="s">
        <v>95</v>
      </c>
      <c r="L34" s="142"/>
      <c r="M34" s="151"/>
      <c r="N34" s="142">
        <v>0.3</v>
      </c>
      <c r="O34" s="114"/>
    </row>
    <row r="35" s="1" customFormat="1" ht="13.5" customHeight="1" spans="1:15">
      <c r="A35" s="50" t="s">
        <v>96</v>
      </c>
      <c r="B35" s="51"/>
      <c r="C35" s="52"/>
      <c r="D35" s="20"/>
      <c r="E35" s="114" t="s">
        <v>97</v>
      </c>
      <c r="F35" s="114" t="s">
        <v>98</v>
      </c>
      <c r="G35" s="133" t="s">
        <v>99</v>
      </c>
      <c r="H35" s="121" t="s">
        <v>93</v>
      </c>
      <c r="I35" s="142" t="s">
        <v>26</v>
      </c>
      <c r="J35" s="140">
        <v>2</v>
      </c>
      <c r="K35" s="114"/>
      <c r="L35" s="142"/>
      <c r="M35" s="151"/>
      <c r="N35" s="142">
        <f t="shared" ref="N35:N37" si="1">L35*M35</f>
        <v>0</v>
      </c>
      <c r="O35" s="114"/>
    </row>
    <row r="36" s="1" customFormat="1" ht="13.5" customHeight="1" spans="1:15">
      <c r="A36" s="54"/>
      <c r="B36" s="55"/>
      <c r="C36" s="56"/>
      <c r="D36" s="19">
        <v>1</v>
      </c>
      <c r="E36" s="134" t="s">
        <v>100</v>
      </c>
      <c r="F36" s="116"/>
      <c r="G36" s="116"/>
      <c r="H36" s="118"/>
      <c r="I36" s="138">
        <v>0.4</v>
      </c>
      <c r="J36" s="117">
        <v>3</v>
      </c>
      <c r="K36" s="114"/>
      <c r="L36" s="138"/>
      <c r="M36" s="116"/>
      <c r="N36" s="142">
        <f t="shared" si="1"/>
        <v>0</v>
      </c>
      <c r="O36" s="116"/>
    </row>
    <row r="37" s="1" customFormat="1" ht="13.5" customHeight="1" spans="1:15">
      <c r="A37" s="50" t="s">
        <v>91</v>
      </c>
      <c r="B37" s="51"/>
      <c r="C37" s="52"/>
      <c r="D37" s="19">
        <v>2</v>
      </c>
      <c r="E37" s="134"/>
      <c r="F37" s="116"/>
      <c r="G37" s="116"/>
      <c r="H37" s="118"/>
      <c r="I37" s="138"/>
      <c r="J37" s="117">
        <v>4</v>
      </c>
      <c r="K37" s="114"/>
      <c r="L37" s="138"/>
      <c r="M37" s="116"/>
      <c r="N37" s="142">
        <f t="shared" si="1"/>
        <v>0</v>
      </c>
      <c r="O37" s="116"/>
    </row>
    <row r="38" s="1" customFormat="1" ht="13.5" customHeight="1" spans="1:15">
      <c r="A38" s="54"/>
      <c r="B38" s="55"/>
      <c r="C38" s="56"/>
      <c r="D38" s="64"/>
      <c r="E38" s="29" t="s">
        <v>101</v>
      </c>
      <c r="F38" s="64"/>
      <c r="G38" s="64"/>
      <c r="H38" s="65"/>
      <c r="I38" s="152">
        <v>0.4</v>
      </c>
      <c r="J38" s="153"/>
      <c r="K38" s="154" t="s">
        <v>47</v>
      </c>
      <c r="L38" s="153"/>
      <c r="M38" s="153"/>
      <c r="N38" s="152">
        <f>SUM(N34:N37)</f>
        <v>0.3</v>
      </c>
      <c r="O38" s="64"/>
    </row>
    <row r="39" s="1" customFormat="1" ht="13.5" spans="1:15">
      <c r="A39" s="66" t="s">
        <v>102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</row>
    <row r="40" s="1" customFormat="1" ht="13.5" spans="1:15">
      <c r="A40" s="67" t="s">
        <v>103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="1" customFormat="1" ht="13.5" spans="1:15">
      <c r="A41" s="67" t="s">
        <v>104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="1" customFormat="1" spans="2:12">
      <c r="B42" s="3"/>
      <c r="H42" s="4"/>
      <c r="L42" s="3"/>
    </row>
    <row r="43" s="1" customFormat="1" spans="2:8">
      <c r="B43" s="3"/>
      <c r="H43" s="4"/>
    </row>
    <row r="44" s="1" customFormat="1" spans="2:8">
      <c r="B44" s="3"/>
      <c r="H44" s="4"/>
    </row>
    <row r="45" s="1" customFormat="1" spans="2:8">
      <c r="B45" s="3"/>
      <c r="H45" s="4"/>
    </row>
    <row r="46" s="1" customFormat="1" spans="2:8">
      <c r="B46" s="3"/>
      <c r="H46" s="4"/>
    </row>
  </sheetData>
  <mergeCells count="50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K16:O16"/>
    <mergeCell ref="E23:I23"/>
    <mergeCell ref="K24:O24"/>
    <mergeCell ref="K32:O32"/>
    <mergeCell ref="E34:I34"/>
    <mergeCell ref="A39:O39"/>
    <mergeCell ref="A40:O40"/>
    <mergeCell ref="A41:O41"/>
    <mergeCell ref="A10:A11"/>
    <mergeCell ref="B10:B11"/>
    <mergeCell ref="C10:C11"/>
    <mergeCell ref="D10:D11"/>
    <mergeCell ref="D17:D18"/>
    <mergeCell ref="D23:D24"/>
    <mergeCell ref="D26:D31"/>
    <mergeCell ref="D34:D35"/>
    <mergeCell ref="J10:J11"/>
    <mergeCell ref="J16:J17"/>
    <mergeCell ref="J24:J25"/>
    <mergeCell ref="J32:J33"/>
    <mergeCell ref="A1:H4"/>
    <mergeCell ref="A27:C28"/>
    <mergeCell ref="A29:C30"/>
    <mergeCell ref="A31:C32"/>
    <mergeCell ref="A33:C34"/>
    <mergeCell ref="A35:C36"/>
    <mergeCell ref="A37:C38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workbookViewId="0">
      <selection activeCell="S27" sqref="S27"/>
    </sheetView>
  </sheetViews>
  <sheetFormatPr defaultColWidth="9" defaultRowHeight="12"/>
  <cols>
    <col min="1" max="1" width="4.5" style="1" customWidth="1"/>
    <col min="2" max="2" width="10.6333333333333" style="3" customWidth="1"/>
    <col min="3" max="3" width="11.3833333333333" style="1" customWidth="1"/>
    <col min="4" max="4" width="4.38333333333333" style="1" customWidth="1"/>
    <col min="5" max="5" width="19.625" style="1" customWidth="1"/>
    <col min="6" max="6" width="8.5" style="1" customWidth="1"/>
    <col min="7" max="7" width="9" style="1"/>
    <col min="8" max="8" width="9" style="4" customWidth="1"/>
    <col min="9" max="9" width="9.66666666666667" style="1"/>
    <col min="10" max="10" width="5.25" style="1" customWidth="1"/>
    <col min="11" max="11" width="14.5" style="1" customWidth="1"/>
    <col min="12" max="12" width="8.38333333333333" style="3" customWidth="1"/>
    <col min="13" max="13" width="31.6666666666667" style="1" customWidth="1"/>
    <col min="14" max="15" width="11.025" style="1" customWidth="1"/>
    <col min="16" max="16384" width="9" style="1"/>
  </cols>
  <sheetData>
    <row r="1" s="1" customFormat="1" ht="15" customHeight="1" spans="1:15">
      <c r="A1" s="5" t="s">
        <v>0</v>
      </c>
      <c r="B1" s="6"/>
      <c r="C1" s="6"/>
      <c r="D1" s="6"/>
      <c r="E1" s="6"/>
      <c r="F1" s="6"/>
      <c r="G1" s="6"/>
      <c r="H1" s="7"/>
      <c r="I1" s="68" t="s">
        <v>1</v>
      </c>
      <c r="J1" s="69"/>
      <c r="K1" s="69"/>
      <c r="L1" s="69"/>
      <c r="M1" s="69"/>
      <c r="N1" s="69"/>
      <c r="O1" s="70"/>
    </row>
    <row r="2" s="2" customFormat="1" ht="15" customHeight="1" spans="1:15">
      <c r="A2" s="8"/>
      <c r="B2" s="9"/>
      <c r="C2" s="9"/>
      <c r="D2" s="9"/>
      <c r="E2" s="9"/>
      <c r="F2" s="9"/>
      <c r="G2" s="9"/>
      <c r="H2" s="10"/>
      <c r="I2" s="71" t="s">
        <v>2</v>
      </c>
      <c r="J2" s="72" t="s">
        <v>3</v>
      </c>
      <c r="K2" s="73"/>
      <c r="L2" s="73"/>
      <c r="M2" s="73"/>
      <c r="N2" s="73"/>
      <c r="O2" s="74"/>
    </row>
    <row r="3" s="2" customFormat="1" ht="15" customHeight="1" spans="1:15">
      <c r="A3" s="8"/>
      <c r="B3" s="9"/>
      <c r="C3" s="9"/>
      <c r="D3" s="9"/>
      <c r="E3" s="9"/>
      <c r="F3" s="9"/>
      <c r="G3" s="9"/>
      <c r="H3" s="10"/>
      <c r="I3" s="71" t="s">
        <v>4</v>
      </c>
      <c r="J3" s="72" t="s">
        <v>5</v>
      </c>
      <c r="K3" s="73"/>
      <c r="L3" s="73"/>
      <c r="M3" s="73"/>
      <c r="N3" s="73"/>
      <c r="O3" s="74"/>
    </row>
    <row r="4" s="2" customFormat="1" ht="15" customHeight="1" spans="1:15">
      <c r="A4" s="11"/>
      <c r="B4" s="12"/>
      <c r="C4" s="12"/>
      <c r="D4" s="12"/>
      <c r="E4" s="12"/>
      <c r="F4" s="12"/>
      <c r="G4" s="12"/>
      <c r="H4" s="13"/>
      <c r="I4" s="71" t="s">
        <v>6</v>
      </c>
      <c r="J4" s="75" t="s">
        <v>7</v>
      </c>
      <c r="K4" s="75"/>
      <c r="L4" s="71" t="s">
        <v>8</v>
      </c>
      <c r="M4" s="76">
        <v>13853629381</v>
      </c>
      <c r="N4" s="77"/>
      <c r="O4" s="78"/>
    </row>
    <row r="5" s="1" customFormat="1" ht="13.5" spans="1:15">
      <c r="A5" s="14"/>
      <c r="B5" s="14"/>
      <c r="C5" s="15"/>
      <c r="D5" s="16"/>
      <c r="E5" s="17"/>
      <c r="F5" s="15"/>
      <c r="G5" s="17"/>
      <c r="H5" s="15"/>
      <c r="I5" s="17"/>
      <c r="J5" s="79"/>
      <c r="K5" s="80" t="s">
        <v>9</v>
      </c>
      <c r="L5" s="81">
        <v>45586</v>
      </c>
      <c r="M5" s="17"/>
      <c r="N5" s="19" t="s">
        <v>10</v>
      </c>
      <c r="O5" s="19" t="s">
        <v>11</v>
      </c>
    </row>
    <row r="6" s="1" customFormat="1" ht="13.5" spans="1:15">
      <c r="A6" s="18"/>
      <c r="B6" s="19"/>
      <c r="C6" s="15"/>
      <c r="D6" s="16"/>
      <c r="E6" s="17"/>
      <c r="F6" s="15"/>
      <c r="G6" s="17"/>
      <c r="H6" s="15"/>
      <c r="I6" s="17"/>
      <c r="J6" s="79"/>
      <c r="K6" s="17" t="s">
        <v>12</v>
      </c>
      <c r="L6" s="82" t="s">
        <v>13</v>
      </c>
      <c r="M6" s="83"/>
      <c r="N6" s="29" t="s">
        <v>14</v>
      </c>
      <c r="O6" s="19"/>
    </row>
    <row r="7" s="1" customFormat="1" ht="13.5" spans="1:15">
      <c r="A7" s="18"/>
      <c r="B7" s="19"/>
      <c r="C7" s="15"/>
      <c r="D7" s="16"/>
      <c r="E7" s="17"/>
      <c r="F7" s="15"/>
      <c r="G7" s="17"/>
      <c r="H7" s="15"/>
      <c r="I7" s="17"/>
      <c r="J7" s="79"/>
      <c r="K7" s="19" t="s">
        <v>15</v>
      </c>
      <c r="L7" s="84" t="s">
        <v>105</v>
      </c>
      <c r="M7" s="17"/>
      <c r="N7" s="29" t="s">
        <v>17</v>
      </c>
      <c r="O7" s="19"/>
    </row>
    <row r="8" s="1" customFormat="1" ht="13.5" spans="1:15">
      <c r="A8" s="19" t="s">
        <v>18</v>
      </c>
      <c r="B8" s="19" t="s">
        <v>19</v>
      </c>
      <c r="C8" s="20" t="s">
        <v>20</v>
      </c>
      <c r="D8" s="20"/>
      <c r="E8" s="20"/>
      <c r="F8" s="15" t="s">
        <v>21</v>
      </c>
      <c r="G8" s="17"/>
      <c r="H8" s="21" t="s">
        <v>22</v>
      </c>
      <c r="I8" s="27"/>
      <c r="J8" s="85"/>
      <c r="K8" s="23" t="s">
        <v>23</v>
      </c>
      <c r="L8" s="15"/>
      <c r="M8" s="17"/>
      <c r="N8" s="29" t="s">
        <v>24</v>
      </c>
      <c r="O8" s="86">
        <f>C26</f>
        <v>29.465315</v>
      </c>
    </row>
    <row r="9" s="1" customFormat="1" ht="4.5" customHeight="1" spans="1:15">
      <c r="A9" s="16"/>
      <c r="B9" s="16"/>
      <c r="C9" s="16"/>
      <c r="D9" s="16"/>
      <c r="E9" s="16"/>
      <c r="F9" s="21"/>
      <c r="G9" s="21"/>
      <c r="H9" s="22"/>
      <c r="I9" s="16"/>
      <c r="J9" s="87"/>
      <c r="K9" s="16"/>
      <c r="L9" s="16"/>
      <c r="M9" s="16"/>
      <c r="N9" s="16"/>
      <c r="O9" s="88"/>
    </row>
    <row r="10" s="1" customFormat="1" ht="13.5" customHeight="1" spans="1:15">
      <c r="A10" s="23" t="s">
        <v>18</v>
      </c>
      <c r="B10" s="24" t="s">
        <v>25</v>
      </c>
      <c r="C10" s="25" t="s">
        <v>26</v>
      </c>
      <c r="D10" s="25" t="s">
        <v>18</v>
      </c>
      <c r="E10" s="26" t="s">
        <v>27</v>
      </c>
      <c r="F10" s="16"/>
      <c r="G10" s="16"/>
      <c r="H10" s="16"/>
      <c r="I10" s="17"/>
      <c r="J10" s="25" t="s">
        <v>18</v>
      </c>
      <c r="K10" s="26" t="s">
        <v>28</v>
      </c>
      <c r="L10" s="16"/>
      <c r="M10" s="16"/>
      <c r="N10" s="16"/>
      <c r="O10" s="17"/>
    </row>
    <row r="11" s="1" customFormat="1" ht="13.5" customHeight="1" spans="1:15">
      <c r="A11" s="20"/>
      <c r="B11" s="27"/>
      <c r="C11" s="27"/>
      <c r="D11" s="27"/>
      <c r="E11" s="19" t="s">
        <v>29</v>
      </c>
      <c r="F11" s="19" t="s">
        <v>30</v>
      </c>
      <c r="G11" s="19" t="s">
        <v>31</v>
      </c>
      <c r="H11" s="28" t="s">
        <v>32</v>
      </c>
      <c r="I11" s="19" t="s">
        <v>26</v>
      </c>
      <c r="J11" s="20"/>
      <c r="K11" s="29" t="s">
        <v>33</v>
      </c>
      <c r="L11" s="29" t="s">
        <v>32</v>
      </c>
      <c r="M11" s="19" t="s">
        <v>30</v>
      </c>
      <c r="N11" s="19" t="s">
        <v>34</v>
      </c>
      <c r="O11" s="19" t="s">
        <v>26</v>
      </c>
    </row>
    <row r="12" s="1" customFormat="1" ht="13.5" customHeight="1" spans="1:15">
      <c r="A12" s="19">
        <v>1</v>
      </c>
      <c r="B12" s="29" t="s">
        <v>35</v>
      </c>
      <c r="C12" s="30">
        <f>I17</f>
        <v>13.575</v>
      </c>
      <c r="D12" s="19">
        <v>1</v>
      </c>
      <c r="E12" s="31" t="s">
        <v>36</v>
      </c>
      <c r="F12" s="32" t="s">
        <v>37</v>
      </c>
      <c r="G12" s="31">
        <v>0.15</v>
      </c>
      <c r="H12" s="33">
        <v>5.5</v>
      </c>
      <c r="I12" s="89">
        <f t="shared" ref="I12:I14" si="0">G12*H12</f>
        <v>0.825</v>
      </c>
      <c r="J12" s="35">
        <v>1</v>
      </c>
      <c r="K12" s="32" t="s">
        <v>38</v>
      </c>
      <c r="L12" s="90">
        <v>1</v>
      </c>
      <c r="M12" s="32" t="s">
        <v>39</v>
      </c>
      <c r="N12" s="35">
        <v>0.5</v>
      </c>
      <c r="O12" s="90">
        <f>L12*N12</f>
        <v>0.5</v>
      </c>
    </row>
    <row r="13" s="1" customFormat="1" ht="13.5" customHeight="1" spans="1:15">
      <c r="A13" s="19">
        <v>2</v>
      </c>
      <c r="B13" s="19" t="s">
        <v>40</v>
      </c>
      <c r="C13" s="30">
        <f>I22</f>
        <v>0</v>
      </c>
      <c r="D13" s="19">
        <v>2</v>
      </c>
      <c r="E13" s="31" t="s">
        <v>41</v>
      </c>
      <c r="F13" s="32" t="s">
        <v>37</v>
      </c>
      <c r="G13" s="31">
        <v>2.5</v>
      </c>
      <c r="H13" s="33">
        <v>4.8</v>
      </c>
      <c r="I13" s="89">
        <f t="shared" si="0"/>
        <v>12</v>
      </c>
      <c r="J13" s="35">
        <v>2</v>
      </c>
      <c r="K13" s="32" t="s">
        <v>42</v>
      </c>
      <c r="L13" s="90"/>
      <c r="M13" s="35"/>
      <c r="N13" s="35"/>
      <c r="O13" s="90"/>
    </row>
    <row r="14" s="1" customFormat="1" ht="13.5" customHeight="1" spans="1:15">
      <c r="A14" s="19">
        <v>3</v>
      </c>
      <c r="B14" s="19" t="s">
        <v>43</v>
      </c>
      <c r="C14" s="30">
        <f>O15</f>
        <v>0.5</v>
      </c>
      <c r="D14" s="19">
        <v>3</v>
      </c>
      <c r="E14" s="31" t="s">
        <v>44</v>
      </c>
      <c r="F14" s="32" t="s">
        <v>37</v>
      </c>
      <c r="G14" s="31">
        <v>0.15</v>
      </c>
      <c r="H14" s="33">
        <v>5</v>
      </c>
      <c r="I14" s="89">
        <f t="shared" si="0"/>
        <v>0.75</v>
      </c>
      <c r="J14" s="35">
        <v>3</v>
      </c>
      <c r="K14" s="32" t="s">
        <v>45</v>
      </c>
      <c r="L14" s="90"/>
      <c r="M14" s="35"/>
      <c r="N14" s="35"/>
      <c r="O14" s="90"/>
    </row>
    <row r="15" s="1" customFormat="1" ht="13.5" customHeight="1" spans="1:15">
      <c r="A15" s="19">
        <v>4</v>
      </c>
      <c r="B15" s="29" t="s">
        <v>46</v>
      </c>
      <c r="C15" s="30">
        <f>I33</f>
        <v>2.76</v>
      </c>
      <c r="D15" s="19">
        <v>4</v>
      </c>
      <c r="E15" s="34"/>
      <c r="F15" s="35"/>
      <c r="G15" s="34"/>
      <c r="H15" s="36"/>
      <c r="I15" s="91"/>
      <c r="J15" s="35"/>
      <c r="K15" s="32" t="s">
        <v>47</v>
      </c>
      <c r="L15" s="92"/>
      <c r="M15" s="34"/>
      <c r="N15" s="34"/>
      <c r="O15" s="93">
        <f>SUM(O12:O14)</f>
        <v>0.5</v>
      </c>
    </row>
    <row r="16" s="1" customFormat="1" ht="13.5" customHeight="1" spans="1:15">
      <c r="A16" s="19">
        <v>5</v>
      </c>
      <c r="B16" s="19" t="s">
        <v>48</v>
      </c>
      <c r="C16" s="30">
        <f>O23</f>
        <v>4.61</v>
      </c>
      <c r="D16" s="19">
        <v>5</v>
      </c>
      <c r="E16" s="34"/>
      <c r="F16" s="35"/>
      <c r="G16" s="34"/>
      <c r="H16" s="36"/>
      <c r="I16" s="91"/>
      <c r="J16" s="45" t="s">
        <v>18</v>
      </c>
      <c r="K16" s="60" t="s">
        <v>49</v>
      </c>
      <c r="L16" s="38"/>
      <c r="M16" s="38"/>
      <c r="N16" s="38"/>
      <c r="O16" s="94"/>
    </row>
    <row r="17" s="1" customFormat="1" ht="13.5" customHeight="1" spans="1:15">
      <c r="A17" s="19">
        <v>6</v>
      </c>
      <c r="B17" s="19" t="s">
        <v>50</v>
      </c>
      <c r="C17" s="30">
        <f>N31</f>
        <v>0.66</v>
      </c>
      <c r="D17" s="23" t="s">
        <v>18</v>
      </c>
      <c r="E17" s="37"/>
      <c r="F17" s="38"/>
      <c r="G17" s="34"/>
      <c r="H17" s="32" t="s">
        <v>47</v>
      </c>
      <c r="I17" s="95">
        <f>SUM(I12:I16)</f>
        <v>13.575</v>
      </c>
      <c r="J17" s="96"/>
      <c r="K17" s="32" t="s">
        <v>29</v>
      </c>
      <c r="L17" s="32" t="s">
        <v>30</v>
      </c>
      <c r="M17" s="32" t="s">
        <v>31</v>
      </c>
      <c r="N17" s="39" t="s">
        <v>32</v>
      </c>
      <c r="O17" s="32" t="s">
        <v>26</v>
      </c>
    </row>
    <row r="18" s="1" customFormat="1" ht="13.5" customHeight="1" spans="1:15">
      <c r="A18" s="19">
        <v>9</v>
      </c>
      <c r="B18" s="19" t="s">
        <v>51</v>
      </c>
      <c r="C18" s="30">
        <v>0.3</v>
      </c>
      <c r="D18" s="20"/>
      <c r="E18" s="32" t="s">
        <v>52</v>
      </c>
      <c r="F18" s="32" t="s">
        <v>30</v>
      </c>
      <c r="G18" s="32" t="s">
        <v>31</v>
      </c>
      <c r="H18" s="39" t="s">
        <v>32</v>
      </c>
      <c r="I18" s="32" t="s">
        <v>26</v>
      </c>
      <c r="J18" s="35">
        <v>1</v>
      </c>
      <c r="K18" s="32" t="s">
        <v>53</v>
      </c>
      <c r="L18" s="32" t="s">
        <v>54</v>
      </c>
      <c r="M18" s="32">
        <v>2.8</v>
      </c>
      <c r="N18" s="32">
        <v>1.2</v>
      </c>
      <c r="O18" s="97">
        <f>M18*N18</f>
        <v>3.36</v>
      </c>
    </row>
    <row r="19" s="1" customFormat="1" ht="13.5" customHeight="1" spans="1:15">
      <c r="A19" s="19">
        <v>10</v>
      </c>
      <c r="B19" s="19" t="s">
        <v>55</v>
      </c>
      <c r="C19" s="30">
        <v>0.4</v>
      </c>
      <c r="D19" s="19">
        <v>1</v>
      </c>
      <c r="E19" s="32" t="s">
        <v>56</v>
      </c>
      <c r="F19" s="32" t="s">
        <v>57</v>
      </c>
      <c r="G19" s="32">
        <v>0</v>
      </c>
      <c r="H19" s="39">
        <v>0.6</v>
      </c>
      <c r="I19" s="98">
        <f>G19*H19</f>
        <v>0</v>
      </c>
      <c r="J19" s="35">
        <v>2</v>
      </c>
      <c r="K19" s="32" t="s">
        <v>106</v>
      </c>
      <c r="L19" s="97" t="s">
        <v>59</v>
      </c>
      <c r="M19" s="32">
        <v>25</v>
      </c>
      <c r="N19" s="32">
        <v>0.05</v>
      </c>
      <c r="O19" s="97">
        <f>M19*N19</f>
        <v>1.25</v>
      </c>
    </row>
    <row r="20" s="1" customFormat="1" ht="13.5" customHeight="1" spans="1:15">
      <c r="A20" s="19">
        <v>11</v>
      </c>
      <c r="B20" s="29" t="s">
        <v>60</v>
      </c>
      <c r="C20" s="30">
        <v>0.4</v>
      </c>
      <c r="D20" s="19">
        <v>2</v>
      </c>
      <c r="E20" s="32"/>
      <c r="F20" s="35"/>
      <c r="G20" s="34"/>
      <c r="H20" s="36"/>
      <c r="I20" s="99">
        <f>H20*G20</f>
        <v>0</v>
      </c>
      <c r="J20" s="35">
        <v>3</v>
      </c>
      <c r="K20" s="35"/>
      <c r="L20" s="90"/>
      <c r="M20" s="35"/>
      <c r="N20" s="35"/>
      <c r="O20" s="90"/>
    </row>
    <row r="21" s="1" customFormat="1" ht="13.5" customHeight="1" spans="1:15">
      <c r="A21" s="19">
        <v>12</v>
      </c>
      <c r="B21" s="23" t="s">
        <v>61</v>
      </c>
      <c r="C21" s="30">
        <v>0.5</v>
      </c>
      <c r="D21" s="19">
        <v>3</v>
      </c>
      <c r="E21" s="31"/>
      <c r="F21" s="35"/>
      <c r="G21" s="34"/>
      <c r="H21" s="36"/>
      <c r="I21" s="99">
        <f>H21*G21</f>
        <v>0</v>
      </c>
      <c r="J21" s="35">
        <v>4</v>
      </c>
      <c r="K21" s="35"/>
      <c r="L21" s="90"/>
      <c r="M21" s="35"/>
      <c r="N21" s="35"/>
      <c r="O21" s="90"/>
    </row>
    <row r="22" s="1" customFormat="1" ht="13.5" customHeight="1" spans="1:15">
      <c r="A22" s="19">
        <v>15</v>
      </c>
      <c r="B22" s="29" t="s">
        <v>62</v>
      </c>
      <c r="C22" s="30">
        <f>SUM(C12:C21)</f>
        <v>23.705</v>
      </c>
      <c r="D22" s="18"/>
      <c r="E22" s="32" t="s">
        <v>63</v>
      </c>
      <c r="F22" s="34"/>
      <c r="G22" s="34"/>
      <c r="H22" s="36"/>
      <c r="I22" s="100">
        <f>SUM(I19:I21)</f>
        <v>0</v>
      </c>
      <c r="J22" s="35">
        <v>5</v>
      </c>
      <c r="K22" s="35"/>
      <c r="L22" s="90"/>
      <c r="M22" s="35"/>
      <c r="N22" s="35"/>
      <c r="O22" s="90"/>
    </row>
    <row r="23" s="1" customFormat="1" ht="13.5" customHeight="1" spans="1:15">
      <c r="A23" s="19">
        <v>16</v>
      </c>
      <c r="B23" s="29" t="s">
        <v>64</v>
      </c>
      <c r="C23" s="30">
        <f>C22*0.1</f>
        <v>2.3705</v>
      </c>
      <c r="D23" s="23" t="s">
        <v>18</v>
      </c>
      <c r="E23" s="40" t="s">
        <v>65</v>
      </c>
      <c r="F23" s="41"/>
      <c r="G23" s="41"/>
      <c r="H23" s="41"/>
      <c r="I23" s="101"/>
      <c r="J23" s="34"/>
      <c r="K23" s="32" t="s">
        <v>47</v>
      </c>
      <c r="L23" s="92"/>
      <c r="M23" s="34"/>
      <c r="N23" s="34"/>
      <c r="O23" s="102">
        <f>SUM(O18:O22)</f>
        <v>4.61</v>
      </c>
    </row>
    <row r="24" s="1" customFormat="1" ht="13.5" customHeight="1" spans="1:15">
      <c r="A24" s="19">
        <v>17</v>
      </c>
      <c r="B24" s="42" t="s">
        <v>66</v>
      </c>
      <c r="C24" s="43">
        <f>C22+C23</f>
        <v>26.0755</v>
      </c>
      <c r="D24" s="44"/>
      <c r="E24" s="45" t="s">
        <v>67</v>
      </c>
      <c r="F24" s="45" t="s">
        <v>68</v>
      </c>
      <c r="G24" s="45" t="s">
        <v>69</v>
      </c>
      <c r="H24" s="46" t="s">
        <v>70</v>
      </c>
      <c r="I24" s="45" t="s">
        <v>26</v>
      </c>
      <c r="J24" s="32" t="s">
        <v>18</v>
      </c>
      <c r="K24" s="60" t="s">
        <v>71</v>
      </c>
      <c r="L24" s="38"/>
      <c r="M24" s="38"/>
      <c r="N24" s="38"/>
      <c r="O24" s="94"/>
    </row>
    <row r="25" s="1" customFormat="1" ht="13.5" customHeight="1" spans="1:15">
      <c r="A25" s="19">
        <v>18</v>
      </c>
      <c r="B25" s="29" t="s">
        <v>72</v>
      </c>
      <c r="C25" s="30">
        <v>3.24</v>
      </c>
      <c r="D25" s="19">
        <v>1</v>
      </c>
      <c r="E25" s="32" t="s">
        <v>73</v>
      </c>
      <c r="F25" s="34"/>
      <c r="G25" s="32">
        <v>4</v>
      </c>
      <c r="H25" s="47">
        <v>0.08</v>
      </c>
      <c r="I25" s="103">
        <f t="shared" ref="I25:I31" si="1">G25*H25</f>
        <v>0.32</v>
      </c>
      <c r="J25" s="35"/>
      <c r="K25" s="32" t="s">
        <v>74</v>
      </c>
      <c r="L25" s="32" t="s">
        <v>32</v>
      </c>
      <c r="M25" s="32" t="s">
        <v>75</v>
      </c>
      <c r="N25" s="32" t="s">
        <v>26</v>
      </c>
      <c r="O25" s="32" t="s">
        <v>76</v>
      </c>
    </row>
    <row r="26" s="1" customFormat="1" ht="13.5" customHeight="1" spans="1:15">
      <c r="A26" s="19">
        <v>19</v>
      </c>
      <c r="B26" s="48" t="s">
        <v>24</v>
      </c>
      <c r="C26" s="43">
        <f>C24*1.13</f>
        <v>29.465315</v>
      </c>
      <c r="D26" s="49" t="s">
        <v>77</v>
      </c>
      <c r="E26" s="32" t="s">
        <v>78</v>
      </c>
      <c r="F26" s="34"/>
      <c r="G26" s="32">
        <v>4</v>
      </c>
      <c r="H26" s="47">
        <v>0.2</v>
      </c>
      <c r="I26" s="103">
        <f t="shared" si="1"/>
        <v>0.8</v>
      </c>
      <c r="J26" s="96">
        <v>1</v>
      </c>
      <c r="K26" s="32" t="s">
        <v>79</v>
      </c>
      <c r="L26" s="104" t="s">
        <v>80</v>
      </c>
      <c r="M26" s="32">
        <v>3000</v>
      </c>
      <c r="N26" s="97">
        <v>0.5</v>
      </c>
      <c r="O26" s="105"/>
    </row>
    <row r="27" s="1" customFormat="1" ht="13.5" customHeight="1" spans="1:15">
      <c r="A27" s="50" t="s">
        <v>81</v>
      </c>
      <c r="B27" s="51"/>
      <c r="C27" s="52"/>
      <c r="D27" s="53"/>
      <c r="E27" s="32" t="s">
        <v>82</v>
      </c>
      <c r="F27" s="34"/>
      <c r="G27" s="32">
        <v>4</v>
      </c>
      <c r="H27" s="47">
        <v>0.08</v>
      </c>
      <c r="I27" s="103">
        <f t="shared" si="1"/>
        <v>0.32</v>
      </c>
      <c r="J27" s="35">
        <v>2</v>
      </c>
      <c r="K27" s="32" t="s">
        <v>83</v>
      </c>
      <c r="L27" s="103" t="s">
        <v>84</v>
      </c>
      <c r="M27" s="32">
        <v>30000</v>
      </c>
      <c r="N27" s="106">
        <v>0.16</v>
      </c>
      <c r="O27" s="34"/>
    </row>
    <row r="28" s="1" customFormat="1" ht="13.5" customHeight="1" spans="1:15">
      <c r="A28" s="54"/>
      <c r="B28" s="55"/>
      <c r="C28" s="56"/>
      <c r="D28" s="53"/>
      <c r="E28" s="32" t="s">
        <v>85</v>
      </c>
      <c r="F28" s="34"/>
      <c r="G28" s="32">
        <v>4</v>
      </c>
      <c r="H28" s="47">
        <v>0.2</v>
      </c>
      <c r="I28" s="103">
        <f t="shared" si="1"/>
        <v>0.8</v>
      </c>
      <c r="J28" s="35">
        <v>3</v>
      </c>
      <c r="K28" s="35"/>
      <c r="L28" s="92"/>
      <c r="M28" s="34"/>
      <c r="N28" s="96"/>
      <c r="O28" s="34"/>
    </row>
    <row r="29" s="1" customFormat="1" ht="13.5" customHeight="1" spans="1:15">
      <c r="A29" s="50">
        <v>7</v>
      </c>
      <c r="B29" s="51"/>
      <c r="C29" s="52"/>
      <c r="D29" s="53"/>
      <c r="E29" s="32" t="s">
        <v>86</v>
      </c>
      <c r="F29" s="34"/>
      <c r="G29" s="32">
        <v>4</v>
      </c>
      <c r="H29" s="47">
        <v>0.08</v>
      </c>
      <c r="I29" s="103">
        <f t="shared" si="1"/>
        <v>0.32</v>
      </c>
      <c r="J29" s="35">
        <v>4</v>
      </c>
      <c r="K29" s="35"/>
      <c r="L29" s="92"/>
      <c r="M29" s="34"/>
      <c r="N29" s="96"/>
      <c r="O29" s="34"/>
    </row>
    <row r="30" s="1" customFormat="1" ht="13.5" customHeight="1" spans="1:15">
      <c r="A30" s="54"/>
      <c r="B30" s="55"/>
      <c r="C30" s="56"/>
      <c r="D30" s="53"/>
      <c r="E30" s="32" t="s">
        <v>87</v>
      </c>
      <c r="F30" s="34"/>
      <c r="G30" s="32">
        <v>1</v>
      </c>
      <c r="H30" s="47">
        <v>0.05</v>
      </c>
      <c r="I30" s="103">
        <f t="shared" si="1"/>
        <v>0.05</v>
      </c>
      <c r="J30" s="35">
        <v>5</v>
      </c>
      <c r="K30" s="35"/>
      <c r="L30" s="92"/>
      <c r="M30" s="34"/>
      <c r="N30" s="96"/>
      <c r="O30" s="34"/>
    </row>
    <row r="31" s="1" customFormat="1" ht="13.5" customHeight="1" spans="1:15">
      <c r="A31" s="50" t="s">
        <v>88</v>
      </c>
      <c r="B31" s="51"/>
      <c r="C31" s="52"/>
      <c r="D31" s="53"/>
      <c r="E31" s="32" t="s">
        <v>89</v>
      </c>
      <c r="F31" s="34"/>
      <c r="G31" s="32">
        <v>1</v>
      </c>
      <c r="H31" s="47">
        <v>0.15</v>
      </c>
      <c r="I31" s="103">
        <f t="shared" si="1"/>
        <v>0.15</v>
      </c>
      <c r="J31" s="34"/>
      <c r="K31" s="32" t="s">
        <v>47</v>
      </c>
      <c r="L31" s="92"/>
      <c r="M31" s="34"/>
      <c r="N31" s="107">
        <f>SUM(N26:N30)</f>
        <v>0.66</v>
      </c>
      <c r="O31" s="34"/>
    </row>
    <row r="32" s="1" customFormat="1" ht="13.5" customHeight="1" spans="1:15">
      <c r="A32" s="54"/>
      <c r="B32" s="55"/>
      <c r="C32" s="56"/>
      <c r="D32" s="57"/>
      <c r="E32" s="32"/>
      <c r="F32" s="34"/>
      <c r="G32" s="34"/>
      <c r="H32" s="58"/>
      <c r="I32" s="92"/>
      <c r="J32" s="45" t="s">
        <v>18</v>
      </c>
      <c r="K32" s="60" t="s">
        <v>90</v>
      </c>
      <c r="L32" s="61"/>
      <c r="M32" s="61"/>
      <c r="N32" s="61"/>
      <c r="O32" s="108"/>
    </row>
    <row r="33" s="1" customFormat="1" ht="13.5" customHeight="1" spans="1:15">
      <c r="A33" s="50" t="s">
        <v>91</v>
      </c>
      <c r="B33" s="51"/>
      <c r="C33" s="52"/>
      <c r="D33" s="19">
        <v>2</v>
      </c>
      <c r="E33" s="32"/>
      <c r="F33" s="34"/>
      <c r="G33" s="34"/>
      <c r="H33" s="59" t="s">
        <v>47</v>
      </c>
      <c r="I33" s="102">
        <f>SUM(I25:I32)</f>
        <v>2.76</v>
      </c>
      <c r="J33" s="96"/>
      <c r="K33" s="32" t="s">
        <v>92</v>
      </c>
      <c r="L33" s="97" t="s">
        <v>32</v>
      </c>
      <c r="M33" s="32" t="s">
        <v>93</v>
      </c>
      <c r="N33" s="97" t="s">
        <v>26</v>
      </c>
      <c r="O33" s="32" t="s">
        <v>76</v>
      </c>
    </row>
    <row r="34" s="1" customFormat="1" ht="13.5" customHeight="1" spans="1:15">
      <c r="A34" s="54"/>
      <c r="B34" s="55"/>
      <c r="C34" s="56"/>
      <c r="D34" s="23" t="s">
        <v>18</v>
      </c>
      <c r="E34" s="60" t="s">
        <v>94</v>
      </c>
      <c r="F34" s="61"/>
      <c r="G34" s="61"/>
      <c r="H34" s="61"/>
      <c r="I34" s="108"/>
      <c r="J34" s="96">
        <v>1</v>
      </c>
      <c r="K34" s="32" t="s">
        <v>95</v>
      </c>
      <c r="L34" s="97"/>
      <c r="M34" s="109"/>
      <c r="N34" s="97">
        <v>0.3</v>
      </c>
      <c r="O34" s="32"/>
    </row>
    <row r="35" s="1" customFormat="1" ht="13.5" customHeight="1" spans="1:15">
      <c r="A35" s="50" t="s">
        <v>96</v>
      </c>
      <c r="B35" s="51"/>
      <c r="C35" s="52"/>
      <c r="D35" s="20"/>
      <c r="E35" s="32" t="s">
        <v>97</v>
      </c>
      <c r="F35" s="32" t="s">
        <v>98</v>
      </c>
      <c r="G35" s="62" t="s">
        <v>99</v>
      </c>
      <c r="H35" s="39" t="s">
        <v>93</v>
      </c>
      <c r="I35" s="97" t="s">
        <v>26</v>
      </c>
      <c r="J35" s="96">
        <v>2</v>
      </c>
      <c r="K35" s="32"/>
      <c r="L35" s="97"/>
      <c r="M35" s="109"/>
      <c r="N35" s="97">
        <f t="shared" ref="N35:N37" si="2">L35*M35</f>
        <v>0</v>
      </c>
      <c r="O35" s="32"/>
    </row>
    <row r="36" s="1" customFormat="1" ht="13.5" customHeight="1" spans="1:15">
      <c r="A36" s="54"/>
      <c r="B36" s="55"/>
      <c r="C36" s="56"/>
      <c r="D36" s="19">
        <v>1</v>
      </c>
      <c r="E36" s="63" t="s">
        <v>100</v>
      </c>
      <c r="F36" s="34"/>
      <c r="G36" s="34"/>
      <c r="H36" s="36"/>
      <c r="I36" s="92">
        <v>0.4</v>
      </c>
      <c r="J36" s="35">
        <v>3</v>
      </c>
      <c r="K36" s="32"/>
      <c r="L36" s="92"/>
      <c r="M36" s="34"/>
      <c r="N36" s="97">
        <f t="shared" si="2"/>
        <v>0</v>
      </c>
      <c r="O36" s="34"/>
    </row>
    <row r="37" s="1" customFormat="1" ht="13.5" customHeight="1" spans="1:15">
      <c r="A37" s="50" t="s">
        <v>91</v>
      </c>
      <c r="B37" s="51"/>
      <c r="C37" s="52"/>
      <c r="D37" s="19">
        <v>2</v>
      </c>
      <c r="E37" s="63"/>
      <c r="F37" s="34"/>
      <c r="G37" s="34"/>
      <c r="H37" s="36"/>
      <c r="I37" s="92"/>
      <c r="J37" s="35">
        <v>4</v>
      </c>
      <c r="K37" s="32"/>
      <c r="L37" s="92"/>
      <c r="M37" s="34"/>
      <c r="N37" s="97">
        <f t="shared" si="2"/>
        <v>0</v>
      </c>
      <c r="O37" s="34"/>
    </row>
    <row r="38" s="1" customFormat="1" ht="13.5" customHeight="1" spans="1:15">
      <c r="A38" s="54"/>
      <c r="B38" s="55"/>
      <c r="C38" s="56"/>
      <c r="D38" s="64"/>
      <c r="E38" s="29" t="s">
        <v>101</v>
      </c>
      <c r="F38" s="64"/>
      <c r="G38" s="64"/>
      <c r="H38" s="65"/>
      <c r="I38" s="110">
        <v>0.4</v>
      </c>
      <c r="J38" s="64"/>
      <c r="K38" s="29" t="s">
        <v>47</v>
      </c>
      <c r="L38" s="64"/>
      <c r="M38" s="64"/>
      <c r="N38" s="111">
        <f>SUM(N34:N37)</f>
        <v>0.3</v>
      </c>
      <c r="O38" s="64"/>
    </row>
    <row r="39" s="1" customFormat="1" ht="13.5" spans="1:15">
      <c r="A39" s="66" t="s">
        <v>102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</row>
    <row r="40" s="1" customFormat="1" ht="13.5" spans="1:15">
      <c r="A40" s="67" t="s">
        <v>103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="1" customFormat="1" ht="13.5" spans="1:15">
      <c r="A41" s="67" t="s">
        <v>104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="1" customFormat="1" spans="2:12">
      <c r="B42" s="3"/>
      <c r="H42" s="4"/>
      <c r="L42" s="3"/>
    </row>
    <row r="43" s="1" customFormat="1" spans="2:8">
      <c r="B43" s="3"/>
      <c r="H43" s="4"/>
    </row>
    <row r="44" s="1" customFormat="1" spans="2:8">
      <c r="B44" s="3"/>
      <c r="H44" s="4"/>
    </row>
    <row r="45" s="1" customFormat="1" spans="2:8">
      <c r="B45" s="3"/>
      <c r="H45" s="4"/>
    </row>
    <row r="46" s="1" customFormat="1" spans="2:8">
      <c r="B46" s="3"/>
      <c r="H46" s="4"/>
    </row>
  </sheetData>
  <mergeCells count="50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K16:O16"/>
    <mergeCell ref="E23:I23"/>
    <mergeCell ref="K24:O24"/>
    <mergeCell ref="K32:O32"/>
    <mergeCell ref="E34:I34"/>
    <mergeCell ref="A39:O39"/>
    <mergeCell ref="A40:O40"/>
    <mergeCell ref="A41:O41"/>
    <mergeCell ref="A10:A11"/>
    <mergeCell ref="B10:B11"/>
    <mergeCell ref="C10:C11"/>
    <mergeCell ref="D10:D11"/>
    <mergeCell ref="D17:D18"/>
    <mergeCell ref="D23:D24"/>
    <mergeCell ref="D26:D31"/>
    <mergeCell ref="D34:D35"/>
    <mergeCell ref="J10:J11"/>
    <mergeCell ref="J16:J17"/>
    <mergeCell ref="J24:J25"/>
    <mergeCell ref="J32:J33"/>
    <mergeCell ref="A1:H4"/>
    <mergeCell ref="A27:C28"/>
    <mergeCell ref="A29:C30"/>
    <mergeCell ref="A31:C32"/>
    <mergeCell ref="A33:C34"/>
    <mergeCell ref="A35:C36"/>
    <mergeCell ref="A37:C3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SB0010756</vt:lpstr>
      <vt:lpstr>SB0010748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2021-04-21T07:38:00Z</dcterms:created>
  <dcterms:modified xsi:type="dcterms:W3CDTF">2024-10-24T10:02:37Z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83D31D433255489B93226F471139EDFE_13</vt:lpwstr>
  </property>
  <property fmtid="{D5CDD505-2E9C-101B-9397-08002B2CF9AE}" pid="3" name="KSOProductBuildVer">
    <vt:lpwstr>2052-12.1.0.18608</vt:lpwstr>
  </property>
</Properties>
</file>