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工作资料\金属件采购\付款计划\24年付款\2024年10月付款计划\"/>
    </mc:Choice>
  </mc:AlternateContent>
  <xr:revisionPtr revIDLastSave="0" documentId="13_ncr:1_{04FC3C11-6083-4833-AA59-7FC80446960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0.29付款计划" sheetId="2" r:id="rId1"/>
    <sheet name="Sheet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'10.29付款计划'!$A$3:$BJ$25</definedName>
    <definedName name="_xlnm.Print_Titles" localSheetId="0">'10.29付款计划'!$2:$3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16" i="2" l="1"/>
  <c r="AR11" i="2"/>
  <c r="BD10" i="2"/>
  <c r="AX10" i="2"/>
  <c r="AR10" i="2"/>
  <c r="AK10" i="2"/>
  <c r="T10" i="2"/>
  <c r="U10" i="2" s="1"/>
  <c r="J10" i="2"/>
  <c r="AM10" i="2" s="1"/>
  <c r="AN10" i="2" s="1"/>
  <c r="AO10" i="2" s="1"/>
  <c r="AS10" i="2" s="1"/>
  <c r="I10" i="2"/>
  <c r="A10" i="2"/>
  <c r="BD9" i="2"/>
  <c r="AX9" i="2"/>
  <c r="AR9" i="2"/>
  <c r="AB9" i="2"/>
  <c r="AA9" i="2"/>
  <c r="Y9" i="2"/>
  <c r="V9" i="2"/>
  <c r="S9" i="2"/>
  <c r="R9" i="2"/>
  <c r="Q9" i="2"/>
  <c r="P9" i="2"/>
  <c r="O9" i="2"/>
  <c r="N9" i="2"/>
  <c r="M9" i="2"/>
  <c r="L9" i="2"/>
  <c r="K9" i="2"/>
  <c r="J9" i="2"/>
  <c r="AM9" i="2" s="1"/>
  <c r="I9" i="2"/>
  <c r="A9" i="2"/>
  <c r="AQ1" i="2"/>
  <c r="BD8" i="2"/>
  <c r="AX8" i="2"/>
  <c r="AR8" i="2"/>
  <c r="AB8" i="2"/>
  <c r="AA8" i="2"/>
  <c r="V8" i="2"/>
  <c r="S8" i="2"/>
  <c r="R8" i="2"/>
  <c r="Q8" i="2"/>
  <c r="P8" i="2"/>
  <c r="O8" i="2"/>
  <c r="N8" i="2"/>
  <c r="M8" i="2"/>
  <c r="L8" i="2"/>
  <c r="K8" i="2"/>
  <c r="J8" i="2"/>
  <c r="AM8" i="2" s="1"/>
  <c r="AN8" i="2" s="1"/>
  <c r="AO8" i="2" s="1"/>
  <c r="AS8" i="2" s="1"/>
  <c r="I8" i="2"/>
  <c r="A8" i="2"/>
  <c r="BD7" i="2"/>
  <c r="AX7" i="2"/>
  <c r="AR7" i="2"/>
  <c r="AB7" i="2"/>
  <c r="AA7" i="2"/>
  <c r="Y7" i="2"/>
  <c r="V7" i="2"/>
  <c r="S7" i="2"/>
  <c r="R7" i="2"/>
  <c r="Q7" i="2"/>
  <c r="P7" i="2"/>
  <c r="O7" i="2"/>
  <c r="N7" i="2"/>
  <c r="M7" i="2"/>
  <c r="L7" i="2"/>
  <c r="K7" i="2"/>
  <c r="J7" i="2"/>
  <c r="AM7" i="2" s="1"/>
  <c r="AN7" i="2" s="1"/>
  <c r="AO7" i="2" s="1"/>
  <c r="AS7" i="2" s="1"/>
  <c r="I7" i="2"/>
  <c r="A7" i="2"/>
  <c r="BD6" i="2"/>
  <c r="AX6" i="2"/>
  <c r="AR6" i="2"/>
  <c r="AK6" i="2"/>
  <c r="U6" i="2"/>
  <c r="J6" i="2"/>
  <c r="AM6" i="2" s="1"/>
  <c r="AN6" i="2" s="1"/>
  <c r="AO6" i="2" s="1"/>
  <c r="AS6" i="2" s="1"/>
  <c r="I6" i="2"/>
  <c r="A6" i="2"/>
  <c r="BD5" i="2"/>
  <c r="AX5" i="2"/>
  <c r="AR5" i="2"/>
  <c r="BA5" i="2" s="1"/>
  <c r="AK5" i="2"/>
  <c r="S5" i="2"/>
  <c r="R5" i="2"/>
  <c r="Q5" i="2"/>
  <c r="J5" i="2"/>
  <c r="AM5" i="2" s="1"/>
  <c r="AN5" i="2" s="1"/>
  <c r="AO5" i="2" s="1"/>
  <c r="AS5" i="2" s="1"/>
  <c r="I5" i="2"/>
  <c r="A5" i="2"/>
  <c r="BD4" i="2"/>
  <c r="AX4" i="2"/>
  <c r="AR4" i="2"/>
  <c r="AA4" i="2"/>
  <c r="Y4" i="2"/>
  <c r="V4" i="2"/>
  <c r="S4" i="2"/>
  <c r="R4" i="2"/>
  <c r="Q4" i="2"/>
  <c r="P4" i="2"/>
  <c r="O4" i="2"/>
  <c r="N4" i="2"/>
  <c r="M4" i="2"/>
  <c r="L4" i="2"/>
  <c r="K4" i="2"/>
  <c r="J4" i="2"/>
  <c r="AM4" i="2" s="1"/>
  <c r="AN4" i="2" s="1"/>
  <c r="AO4" i="2" s="1"/>
  <c r="AS4" i="2" s="1"/>
  <c r="I4" i="2"/>
  <c r="A4" i="2"/>
  <c r="AP1" i="2"/>
  <c r="AC1" i="2"/>
  <c r="X1" i="2"/>
  <c r="AZ9" i="2" l="1"/>
  <c r="BA9" i="2" s="1"/>
  <c r="AZ10" i="2"/>
  <c r="BA10" i="2" s="1"/>
  <c r="AZ4" i="2"/>
  <c r="BA4" i="2" s="1"/>
  <c r="W1" i="2"/>
  <c r="AZ7" i="2"/>
  <c r="BA7" i="2" s="1"/>
  <c r="AK8" i="2"/>
  <c r="K1" i="2"/>
  <c r="AK4" i="2"/>
  <c r="M1" i="2"/>
  <c r="AL10" i="2"/>
  <c r="U4" i="2"/>
  <c r="AL4" i="2" s="1"/>
  <c r="V1" i="2"/>
  <c r="U9" i="2"/>
  <c r="Q1" i="2"/>
  <c r="AK9" i="2"/>
  <c r="Y1" i="2"/>
  <c r="L1" i="2"/>
  <c r="N1" i="2"/>
  <c r="U5" i="2"/>
  <c r="AL5" i="2" s="1"/>
  <c r="U7" i="2"/>
  <c r="AK7" i="2"/>
  <c r="J1" i="2"/>
  <c r="U8" i="2"/>
  <c r="I1" i="2"/>
  <c r="AM1" i="2"/>
  <c r="O1" i="2"/>
  <c r="AR1" i="2"/>
  <c r="AT4" i="2" s="1"/>
  <c r="AL6" i="2"/>
  <c r="AZ8" i="2"/>
  <c r="BA8" i="2" s="1"/>
  <c r="P1" i="2"/>
  <c r="AZ6" i="2"/>
  <c r="BA6" i="2" s="1"/>
  <c r="AL8" i="2" l="1"/>
  <c r="AL7" i="2"/>
  <c r="AT8" i="2"/>
  <c r="AT9" i="2"/>
  <c r="AK1" i="2"/>
  <c r="AL9" i="2"/>
  <c r="AN9" i="2" s="1"/>
  <c r="AO9" i="2" s="1"/>
  <c r="AS9" i="2" s="1"/>
  <c r="BA1" i="2"/>
  <c r="AT10" i="2"/>
  <c r="AT6" i="2"/>
  <c r="AT7" i="2"/>
  <c r="AT5" i="2"/>
  <c r="U1" i="2"/>
  <c r="AT1" i="2" l="1"/>
  <c r="AN1" i="2"/>
  <c r="BA25" i="2"/>
  <c r="AP16" i="2"/>
  <c r="AL1" i="2"/>
  <c r="AO1" i="2"/>
</calcChain>
</file>

<file path=xl/sharedStrings.xml><?xml version="1.0" encoding="utf-8"?>
<sst xmlns="http://schemas.openxmlformats.org/spreadsheetml/2006/main" count="196" uniqueCount="115">
  <si>
    <t>供应商月度批量付款审批单-2024.10.29（归属10月付款）</t>
    <phoneticPr fontId="1" type="noConversion"/>
  </si>
  <si>
    <t>预算编号：20241030-461</t>
    <phoneticPr fontId="1" type="noConversion"/>
  </si>
  <si>
    <t>序号</t>
  </si>
  <si>
    <t>供应商代码</t>
  </si>
  <si>
    <t>供应商名称</t>
  </si>
  <si>
    <t>紧急程度</t>
  </si>
  <si>
    <t>使用模块</t>
  </si>
  <si>
    <t>区域归属</t>
  </si>
  <si>
    <t>产品类型</t>
  </si>
  <si>
    <t>付款比例</t>
  </si>
  <si>
    <t>9月总挂账</t>
    <phoneticPr fontId="1" type="noConversion"/>
  </si>
  <si>
    <t>9月底到期应付</t>
    <phoneticPr fontId="1" type="noConversion"/>
  </si>
  <si>
    <t>1-10月</t>
    <phoneticPr fontId="1" type="noConversion"/>
  </si>
  <si>
    <t>1-10月按80%应付合计</t>
    <phoneticPr fontId="1" type="noConversion"/>
  </si>
  <si>
    <t>1-4月付款合计</t>
  </si>
  <si>
    <t>7月</t>
  </si>
  <si>
    <t>8月</t>
  </si>
  <si>
    <t>9月</t>
  </si>
  <si>
    <t>10月</t>
    <phoneticPr fontId="1" type="noConversion"/>
  </si>
  <si>
    <t>1-10月已付合计</t>
    <phoneticPr fontId="1" type="noConversion"/>
  </si>
  <si>
    <t>1-10月按80%原则未付</t>
    <phoneticPr fontId="1" type="noConversion"/>
  </si>
  <si>
    <t>10.29到期未付</t>
    <phoneticPr fontId="1" type="noConversion"/>
  </si>
  <si>
    <t>压缩支付金额-待付-方案1</t>
    <phoneticPr fontId="1" type="noConversion"/>
  </si>
  <si>
    <t>压缩支付金额-待付-方案2</t>
  </si>
  <si>
    <t>支付确认</t>
  </si>
  <si>
    <t>待支付比例（80%原则）</t>
  </si>
  <si>
    <t>实际应付占比</t>
  </si>
  <si>
    <t>9月扣款</t>
    <phoneticPr fontId="1" type="noConversion"/>
  </si>
  <si>
    <t>扣点</t>
  </si>
  <si>
    <t>折合扣点</t>
  </si>
  <si>
    <t>扣点后资金</t>
  </si>
  <si>
    <t>生产断点时间</t>
  </si>
  <si>
    <t>交货周期</t>
  </si>
  <si>
    <t>最晚支付时间</t>
  </si>
  <si>
    <t>支付方式</t>
  </si>
  <si>
    <t>上月末</t>
  </si>
  <si>
    <t>采购执行</t>
  </si>
  <si>
    <t>情况说明</t>
  </si>
  <si>
    <t>1月半年平均数</t>
  </si>
  <si>
    <t>2月半年平均数</t>
  </si>
  <si>
    <t>3月半年平均数</t>
  </si>
  <si>
    <t>4月半年平均数</t>
  </si>
  <si>
    <t>5月半年平均数</t>
  </si>
  <si>
    <t>6月半年平均数</t>
  </si>
  <si>
    <t>7月半年平均数</t>
  </si>
  <si>
    <t>8月半年平均数</t>
  </si>
  <si>
    <t>9月半年平均数</t>
  </si>
  <si>
    <t>10月半年平均数</t>
  </si>
  <si>
    <t>5月付款</t>
  </si>
  <si>
    <t>6月5日付款-归属5月</t>
  </si>
  <si>
    <t>6月15日付款-归属5月</t>
  </si>
  <si>
    <t>7.3单独付款-归属6月</t>
  </si>
  <si>
    <t>7月4日付款1</t>
  </si>
  <si>
    <t>7月9日付款2</t>
  </si>
  <si>
    <t>8.7付款</t>
  </si>
  <si>
    <t>单独付款</t>
  </si>
  <si>
    <t>9.4批量支付</t>
  </si>
  <si>
    <t>9.11批量支付</t>
  </si>
  <si>
    <t>9.12批量支付</t>
  </si>
  <si>
    <t>单独付款</t>
    <phoneticPr fontId="1" type="noConversion"/>
  </si>
  <si>
    <t>批量付款</t>
    <phoneticPr fontId="1" type="noConversion"/>
  </si>
  <si>
    <t>合计应付</t>
  </si>
  <si>
    <t>校正应付</t>
  </si>
  <si>
    <t>驻场费用-9月</t>
    <phoneticPr fontId="1" type="noConversion"/>
  </si>
  <si>
    <t>停线</t>
  </si>
  <si>
    <t>提货</t>
  </si>
  <si>
    <t>合计</t>
  </si>
  <si>
    <t>应付余额</t>
  </si>
  <si>
    <t>付款日期</t>
  </si>
  <si>
    <t>极高</t>
  </si>
  <si>
    <t>座椅</t>
  </si>
  <si>
    <t>省外</t>
  </si>
  <si>
    <t>原材料</t>
  </si>
  <si>
    <t>程丽宇</t>
  </si>
  <si>
    <t>2024.8.30</t>
  </si>
  <si>
    <t>S421002</t>
  </si>
  <si>
    <t>大连浩煜新材料科技有限公司</t>
  </si>
  <si>
    <t>高</t>
  </si>
  <si>
    <t>电汇/银承</t>
    <phoneticPr fontId="1" type="noConversion"/>
  </si>
  <si>
    <t>零部件</t>
  </si>
  <si>
    <t>电汇</t>
  </si>
  <si>
    <t>涉诉</t>
  </si>
  <si>
    <t>金属件</t>
  </si>
  <si>
    <t>原材料不按80%原则</t>
  </si>
  <si>
    <t>特殊类</t>
  </si>
  <si>
    <t>S412056</t>
  </si>
  <si>
    <t>天津市首唐科技发展有限公司</t>
  </si>
  <si>
    <t>S412061</t>
  </si>
  <si>
    <t>天津华禹贸易有限公司</t>
  </si>
  <si>
    <t>极高</t>
    <phoneticPr fontId="1" type="noConversion"/>
  </si>
  <si>
    <t>金属件</t>
    <phoneticPr fontId="1" type="noConversion"/>
  </si>
  <si>
    <t>新进材料厂，保证回款，才能维持正常合作关系</t>
    <phoneticPr fontId="1" type="noConversion"/>
  </si>
  <si>
    <t>省内</t>
  </si>
  <si>
    <t>S413082</t>
  </si>
  <si>
    <t>深州市卓伦橡塑磨具有限公司</t>
  </si>
  <si>
    <t>吴晓萌</t>
  </si>
  <si>
    <t>吕宪超</t>
  </si>
  <si>
    <t>金属件/座椅</t>
  </si>
  <si>
    <t>S432009</t>
  </si>
  <si>
    <t>江苏力乐汽车部件股份有限公司</t>
  </si>
  <si>
    <t>银承/卡信</t>
    <phoneticPr fontId="1" type="noConversion"/>
  </si>
  <si>
    <t>李鹏/吴晓萌</t>
  </si>
  <si>
    <t>S413078</t>
  </si>
  <si>
    <t>文安县德实汽车配件有限公司</t>
  </si>
  <si>
    <t>S433009</t>
  </si>
  <si>
    <t>浙江路得坦摩汽车部件股份有限公司</t>
    <phoneticPr fontId="1" type="noConversion"/>
  </si>
  <si>
    <t>应付2774921.78元</t>
  </si>
  <si>
    <t>_</t>
  </si>
  <si>
    <t>编制：</t>
  </si>
  <si>
    <t>审核：</t>
  </si>
  <si>
    <t>批准：</t>
  </si>
  <si>
    <t>可用资金</t>
  </si>
  <si>
    <t>结余</t>
  </si>
  <si>
    <t>扣点后结余</t>
    <phoneticPr fontId="1" type="noConversion"/>
  </si>
  <si>
    <t>大银行承兑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</si>
</sst>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#,##0.00_ "/>
    <numFmt numFmtId="177" formatCode="m&quot;月&quot;d&quot;日&quot;;@"/>
    <numFmt numFmtId="180" formatCode="0.0_ "/>
  </numFmts>
  <fonts count="11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4"/>
      <color rgb="FFC00000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1"/>
      <name val="微软雅黑"/>
      <family val="2"/>
      <charset val="134"/>
    </font>
    <font>
      <sz val="10"/>
      <name val="MS Sans Serif"/>
      <family val="2"/>
    </font>
    <font>
      <sz val="11"/>
      <name val="Arial"/>
      <family val="2"/>
    </font>
    <font>
      <sz val="11"/>
      <name val="微软雅黑"/>
      <family val="2"/>
      <charset val="134"/>
    </font>
    <font>
      <b/>
      <sz val="11"/>
      <color theme="1"/>
      <name val="等线"/>
      <family val="3"/>
      <charset val="134"/>
      <scheme val="minor"/>
    </font>
    <font>
      <b/>
      <sz val="11"/>
      <color theme="1"/>
      <name val="微软雅黑"/>
      <family val="2"/>
      <charset val="134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7">
    <xf numFmtId="0" fontId="0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41" fontId="2" fillId="0" borderId="0" applyFont="0" applyFill="0" applyBorder="0" applyAlignment="0" applyProtection="0">
      <alignment vertical="center"/>
    </xf>
    <xf numFmtId="0" fontId="6" fillId="0" borderId="0"/>
  </cellStyleXfs>
  <cellXfs count="96">
    <xf numFmtId="0" fontId="0" fillId="0" borderId="0" xfId="0"/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76" fontId="4" fillId="0" borderId="1" xfId="1" applyNumberFormat="1" applyFont="1" applyBorder="1">
      <alignment vertical="center"/>
    </xf>
    <xf numFmtId="176" fontId="4" fillId="0" borderId="2" xfId="1" applyNumberFormat="1" applyFont="1" applyBorder="1">
      <alignment vertical="center"/>
    </xf>
    <xf numFmtId="176" fontId="4" fillId="0" borderId="3" xfId="1" applyNumberFormat="1" applyFont="1" applyBorder="1">
      <alignment vertical="center"/>
    </xf>
    <xf numFmtId="9" fontId="4" fillId="0" borderId="1" xfId="2" applyFont="1" applyBorder="1">
      <alignment vertical="center"/>
    </xf>
    <xf numFmtId="177" fontId="4" fillId="0" borderId="1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176" fontId="4" fillId="0" borderId="1" xfId="1" applyNumberFormat="1" applyFont="1" applyBorder="1" applyAlignment="1">
      <alignment horizontal="center" vertical="center" wrapText="1"/>
    </xf>
    <xf numFmtId="176" fontId="4" fillId="0" borderId="1" xfId="1" applyNumberFormat="1" applyFont="1" applyBorder="1" applyAlignment="1">
      <alignment horizontal="left" vertical="center"/>
    </xf>
    <xf numFmtId="0" fontId="4" fillId="0" borderId="1" xfId="1" applyFont="1" applyBorder="1" applyAlignment="1">
      <alignment vertical="center" wrapText="1"/>
    </xf>
    <xf numFmtId="0" fontId="2" fillId="0" borderId="0" xfId="3"/>
    <xf numFmtId="0" fontId="2" fillId="0" borderId="0" xfId="3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2" fillId="2" borderId="4" xfId="3" applyFill="1" applyBorder="1" applyAlignment="1">
      <alignment horizontal="center" vertical="center" wrapText="1"/>
    </xf>
    <xf numFmtId="0" fontId="2" fillId="2" borderId="5" xfId="3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76" fontId="5" fillId="3" borderId="5" xfId="1" applyNumberFormat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177" fontId="5" fillId="2" borderId="5" xfId="1" applyNumberFormat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2" fillId="2" borderId="4" xfId="3" applyFill="1" applyBorder="1" applyAlignment="1">
      <alignment horizontal="center" vertical="center"/>
    </xf>
    <xf numFmtId="0" fontId="2" fillId="2" borderId="4" xfId="3" applyFill="1" applyBorder="1" applyAlignment="1">
      <alignment horizontal="center" vertical="center" wrapText="1"/>
    </xf>
    <xf numFmtId="0" fontId="2" fillId="2" borderId="6" xfId="3" applyFill="1" applyBorder="1" applyAlignment="1">
      <alignment horizontal="center" vertical="center" wrapText="1"/>
    </xf>
    <xf numFmtId="0" fontId="2" fillId="2" borderId="7" xfId="3" applyFill="1" applyBorder="1" applyAlignment="1">
      <alignment horizontal="center" vertical="center" wrapText="1"/>
    </xf>
    <xf numFmtId="0" fontId="2" fillId="2" borderId="5" xfId="3" applyFill="1" applyBorder="1" applyAlignment="1">
      <alignment horizontal="center" vertical="center"/>
    </xf>
    <xf numFmtId="0" fontId="2" fillId="2" borderId="8" xfId="3" applyFill="1" applyBorder="1" applyAlignment="1">
      <alignment horizontal="center" vertical="center"/>
    </xf>
    <xf numFmtId="176" fontId="5" fillId="3" borderId="7" xfId="1" applyNumberFormat="1" applyFont="1" applyFill="1" applyBorder="1" applyAlignment="1">
      <alignment horizontal="center" vertical="center" wrapText="1"/>
    </xf>
    <xf numFmtId="177" fontId="5" fillId="2" borderId="7" xfId="1" applyNumberFormat="1" applyFont="1" applyFill="1" applyBorder="1" applyAlignment="1">
      <alignment horizontal="center" vertical="center" wrapText="1"/>
    </xf>
    <xf numFmtId="176" fontId="5" fillId="2" borderId="4" xfId="1" applyNumberFormat="1" applyFont="1" applyFill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7" fillId="0" borderId="4" xfId="4" applyFont="1" applyBorder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8" fillId="0" borderId="4" xfId="5" applyNumberFormat="1" applyFont="1" applyFill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wrapText="1"/>
    </xf>
    <xf numFmtId="9" fontId="4" fillId="0" borderId="4" xfId="2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right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2" fontId="4" fillId="0" borderId="4" xfId="2" applyNumberFormat="1" applyFont="1" applyFill="1" applyBorder="1" applyAlignment="1">
      <alignment horizontal="right" vertical="center" wrapText="1"/>
    </xf>
    <xf numFmtId="176" fontId="4" fillId="0" borderId="4" xfId="1" applyNumberFormat="1" applyFont="1" applyBorder="1" applyAlignment="1">
      <alignment horizontal="right" vertical="center"/>
    </xf>
    <xf numFmtId="176" fontId="4" fillId="0" borderId="2" xfId="1" applyNumberFormat="1" applyFont="1" applyBorder="1" applyAlignment="1">
      <alignment horizontal="right" vertical="center"/>
    </xf>
    <xf numFmtId="176" fontId="4" fillId="4" borderId="2" xfId="1" applyNumberFormat="1" applyFont="1" applyFill="1" applyBorder="1" applyAlignment="1">
      <alignment horizontal="right" vertical="center"/>
    </xf>
    <xf numFmtId="9" fontId="4" fillId="0" borderId="4" xfId="2" applyFont="1" applyFill="1" applyBorder="1" applyAlignment="1">
      <alignment horizontal="right" vertical="center"/>
    </xf>
    <xf numFmtId="10" fontId="4" fillId="0" borderId="4" xfId="2" applyNumberFormat="1" applyFont="1" applyFill="1" applyBorder="1" applyAlignment="1">
      <alignment horizontal="right" vertical="center"/>
    </xf>
    <xf numFmtId="0" fontId="4" fillId="0" borderId="4" xfId="2" applyNumberFormat="1" applyFont="1" applyFill="1" applyBorder="1" applyAlignment="1">
      <alignment horizontal="center" vertical="center"/>
    </xf>
    <xf numFmtId="9" fontId="4" fillId="0" borderId="4" xfId="2" applyFont="1" applyFill="1" applyBorder="1" applyAlignment="1">
      <alignment horizontal="center" vertical="center"/>
    </xf>
    <xf numFmtId="10" fontId="4" fillId="0" borderId="4" xfId="2" applyNumberFormat="1" applyFont="1" applyFill="1" applyBorder="1" applyAlignment="1">
      <alignment horizontal="center" vertical="center"/>
    </xf>
    <xf numFmtId="177" fontId="4" fillId="0" borderId="4" xfId="1" applyNumberFormat="1" applyFont="1" applyBorder="1" applyAlignment="1">
      <alignment horizontal="center" vertical="center"/>
    </xf>
    <xf numFmtId="176" fontId="4" fillId="0" borderId="4" xfId="1" applyNumberFormat="1" applyFont="1" applyBorder="1" applyAlignment="1">
      <alignment horizontal="center" vertical="center" wrapText="1"/>
    </xf>
    <xf numFmtId="0" fontId="4" fillId="0" borderId="4" xfId="1" applyFont="1" applyBorder="1" applyAlignment="1">
      <alignment vertical="center" wrapText="1"/>
    </xf>
    <xf numFmtId="0" fontId="2" fillId="0" borderId="0" xfId="3" applyAlignment="1">
      <alignment vertical="center"/>
    </xf>
    <xf numFmtId="176" fontId="4" fillId="0" borderId="4" xfId="1" applyNumberFormat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7" fontId="4" fillId="0" borderId="7" xfId="1" applyNumberFormat="1" applyFont="1" applyBorder="1" applyAlignment="1">
      <alignment horizontal="center" vertical="center"/>
    </xf>
    <xf numFmtId="176" fontId="4" fillId="5" borderId="2" xfId="1" applyNumberFormat="1" applyFont="1" applyFill="1" applyBorder="1" applyAlignment="1">
      <alignment horizontal="right" vertical="center"/>
    </xf>
    <xf numFmtId="176" fontId="4" fillId="6" borderId="2" xfId="1" applyNumberFormat="1" applyFont="1" applyFill="1" applyBorder="1" applyAlignment="1">
      <alignment horizontal="right" vertical="center"/>
    </xf>
    <xf numFmtId="176" fontId="4" fillId="5" borderId="4" xfId="1" applyNumberFormat="1" applyFont="1" applyFill="1" applyBorder="1" applyAlignment="1">
      <alignment horizontal="right" vertical="center"/>
    </xf>
    <xf numFmtId="0" fontId="4" fillId="4" borderId="4" xfId="1" applyFont="1" applyFill="1" applyBorder="1" applyAlignment="1">
      <alignment horizontal="left" vertical="center" wrapText="1"/>
    </xf>
    <xf numFmtId="0" fontId="4" fillId="0" borderId="0" xfId="1" applyFont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9" xfId="2" applyNumberFormat="1" applyFont="1" applyFill="1" applyBorder="1" applyAlignment="1">
      <alignment horizontal="center" vertical="center" wrapText="1"/>
    </xf>
    <xf numFmtId="176" fontId="4" fillId="0" borderId="9" xfId="1" applyNumberFormat="1" applyFont="1" applyBorder="1" applyAlignment="1">
      <alignment horizontal="right" vertical="center"/>
    </xf>
    <xf numFmtId="0" fontId="10" fillId="0" borderId="0" xfId="1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4" fillId="0" borderId="0" xfId="2" applyNumberFormat="1" applyFont="1" applyFill="1" applyBorder="1" applyAlignment="1">
      <alignment horizontal="center" vertical="center" wrapText="1"/>
    </xf>
    <xf numFmtId="0" fontId="4" fillId="0" borderId="0" xfId="2" applyNumberFormat="1" applyFont="1" applyBorder="1" applyAlignment="1">
      <alignment horizontal="center" vertical="center" wrapText="1"/>
    </xf>
    <xf numFmtId="176" fontId="4" fillId="7" borderId="9" xfId="1" applyNumberFormat="1" applyFont="1" applyFill="1" applyBorder="1" applyAlignment="1">
      <alignment horizontal="right" vertical="center"/>
    </xf>
    <xf numFmtId="176" fontId="4" fillId="0" borderId="0" xfId="1" applyNumberFormat="1" applyFont="1" applyAlignment="1">
      <alignment horizontal="center" vertical="center"/>
    </xf>
    <xf numFmtId="176" fontId="4" fillId="0" borderId="0" xfId="1" applyNumberFormat="1" applyFont="1" applyAlignment="1">
      <alignment horizontal="right" vertical="center"/>
    </xf>
    <xf numFmtId="0" fontId="2" fillId="0" borderId="0" xfId="3" applyAlignment="1">
      <alignment horizontal="center"/>
    </xf>
    <xf numFmtId="176" fontId="4" fillId="7" borderId="0" xfId="1" applyNumberFormat="1" applyFont="1" applyFill="1" applyAlignment="1">
      <alignment horizontal="right" vertical="center"/>
    </xf>
    <xf numFmtId="0" fontId="2" fillId="0" borderId="0" xfId="3" applyAlignment="1">
      <alignment wrapText="1"/>
    </xf>
    <xf numFmtId="0" fontId="2" fillId="4" borderId="4" xfId="3" applyFill="1" applyBorder="1" applyAlignment="1">
      <alignment vertical="center"/>
    </xf>
    <xf numFmtId="0" fontId="2" fillId="0" borderId="4" xfId="3" applyBorder="1" applyAlignment="1">
      <alignment vertical="center"/>
    </xf>
    <xf numFmtId="1" fontId="2" fillId="5" borderId="4" xfId="3" applyNumberFormat="1" applyFill="1" applyBorder="1" applyAlignment="1">
      <alignment vertical="center"/>
    </xf>
    <xf numFmtId="1" fontId="2" fillId="6" borderId="0" xfId="3" applyNumberFormat="1" applyFill="1" applyAlignment="1">
      <alignment vertical="center"/>
    </xf>
    <xf numFmtId="176" fontId="2" fillId="0" borderId="0" xfId="3" applyNumberFormat="1"/>
    <xf numFmtId="1" fontId="2" fillId="6" borderId="7" xfId="3" applyNumberFormat="1" applyFill="1" applyBorder="1" applyAlignment="1">
      <alignment vertical="center"/>
    </xf>
    <xf numFmtId="180" fontId="2" fillId="0" borderId="7" xfId="3" applyNumberFormat="1" applyBorder="1" applyAlignment="1">
      <alignment horizontal="center" vertical="center"/>
    </xf>
    <xf numFmtId="0" fontId="2" fillId="0" borderId="9" xfId="3" applyBorder="1" applyAlignment="1">
      <alignment vertical="center"/>
    </xf>
    <xf numFmtId="176" fontId="2" fillId="0" borderId="0" xfId="3" applyNumberFormat="1" applyAlignment="1">
      <alignment vertical="center"/>
    </xf>
    <xf numFmtId="0" fontId="2" fillId="8" borderId="0" xfId="3" applyFill="1"/>
    <xf numFmtId="0" fontId="2" fillId="4" borderId="0" xfId="3" applyFill="1"/>
  </cellXfs>
  <cellStyles count="7">
    <cellStyle name="百分比 2" xfId="2" xr:uid="{21319F17-0B45-4C87-8D05-14284FB63AF6}"/>
    <cellStyle name="常规" xfId="0" builtinId="0"/>
    <cellStyle name="常规 2" xfId="1" xr:uid="{684EDAC8-361B-4C71-BE72-2A6CCB790FE5}"/>
    <cellStyle name="常规 2 2" xfId="4" xr:uid="{EFB73284-6C33-40EF-86EA-B5C0627842BA}"/>
    <cellStyle name="常规 2 2 2" xfId="6" xr:uid="{26E489CB-D46D-47A6-A91E-2E63DECF47AC}"/>
    <cellStyle name="常规 3" xfId="3" xr:uid="{31E6F015-E52F-4254-91B3-08B893FDCC3D}"/>
    <cellStyle name="千位分隔[0] 2" xfId="5" xr:uid="{6E488D83-5F1E-4946-8455-2E661DA71C75}"/>
  </cellStyles>
  <dxfs count="4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37329;&#23646;&#20214;&#37319;&#36141;\&#20184;&#27454;&#35745;&#21010;\24&#24180;&#20184;&#27454;\2024&#24180;10&#26376;&#20184;&#27454;&#35745;&#21010;\2024&#24180;09&#26376;&#27827;&#21271;&#20809;&#21326;&#33635;&#26124;&#20379;&#24212;&#21830;&#27424;&#27454;&#26399;&#38480;-10.12.xlsx" TargetMode="External"/><Relationship Id="rId1" Type="http://schemas.openxmlformats.org/officeDocument/2006/relationships/externalLinkPath" Target="2024&#24180;09&#26376;&#27827;&#21271;&#20809;&#21326;&#33635;&#26124;&#20379;&#24212;&#21830;&#27424;&#27454;&#26399;&#38480;-10.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2024&#24180;05&#26376;&#27827;&#21271;&#20809;&#21326;&#33635;&#26124;&#20379;&#24212;&#21830;&#27424;&#27454;&#26399;&#38480;-6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6&#26376;&#20184;&#27454;&#35745;&#21010;\2024&#24180;05&#26376;&#27827;&#21271;&#20809;&#21326;&#33635;&#26124;&#20379;&#24212;&#21830;&#27424;&#27454;&#26399;&#38480;-6.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8631\AppData\Roaming\kingsoft\office6\backup\2024&#24180;06&#26376;&#27827;&#21271;&#20809;&#21326;&#33635;&#26124;&#20379;&#24212;&#21830;&#27424;&#27454;&#26399;&#38480;-7.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8&#26376;&#20184;&#27454;&#35745;&#21010;\2024&#24180;07&#26376;&#27827;&#21271;&#20809;&#21326;&#33635;&#26124;&#20379;&#24212;&#21830;&#27424;&#27454;&#26399;&#38480;-8.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556;&#33521;&#26684;\Documents\WXWork\1688851262393559\Cache\File\2024-10\2024&#24180;08&#26376;&#27827;&#21271;&#20809;&#21326;&#33635;&#26124;&#20379;&#24212;&#21830;&#27424;&#27454;&#26399;&#38480;-9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5&#26376;&#20184;&#27454;&#35745;&#21010;\&#20184;&#27454;&#35745;&#21010;&#35774;&#23450;&#27169;&#26495;%20(&#24050;&#20462;&#22797;)(&#24050;&#33258;&#21160;&#36824;&#21407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5&#26376;&#20184;&#27454;&#35745;&#21010;\6.4&#32039;&#24613;&#20184;&#27454;&#35745;&#2101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6&#26376;&#20184;&#27454;&#35745;&#21010;\&#21103;&#26412;2024&#24180;6&#26376;&#20184;&#27454;&#35745;&#21010;-&#24231;&#26885;&#20107;&#19994;&#19968;&#37096;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付款计划"/>
      <sheetName val="Sheet2"/>
    </sheetNames>
    <sheetDataSet>
      <sheetData sheetId="0"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Z5">
            <v>0</v>
          </cell>
          <cell r="AA5">
            <v>0</v>
          </cell>
          <cell r="AB5">
            <v>0</v>
          </cell>
          <cell r="AC5">
            <v>793505.48</v>
          </cell>
          <cell r="AD5">
            <v>1251199.8500000001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1111119.8400000001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530635.44999999995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397000.08</v>
          </cell>
          <cell r="AZ5">
            <v>551228.36</v>
          </cell>
          <cell r="BA5">
            <v>402660.14</v>
          </cell>
          <cell r="BB5">
            <v>14575695.440000001</v>
          </cell>
          <cell r="BC5">
            <v>13627467.000000002</v>
          </cell>
          <cell r="BD5">
            <v>6</v>
          </cell>
          <cell r="BE5">
            <v>397000.08</v>
          </cell>
          <cell r="BF5">
            <v>608250.49</v>
          </cell>
          <cell r="BG5">
            <v>433398.01</v>
          </cell>
          <cell r="BH5">
            <v>772298.17</v>
          </cell>
          <cell r="BI5">
            <v>381564.41</v>
          </cell>
          <cell r="BJ5">
            <v>3286921.0900000008</v>
          </cell>
          <cell r="BK5">
            <v>948228.43999999948</v>
          </cell>
          <cell r="BM5">
            <v>527472.54166666663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M6">
            <v>815454.82</v>
          </cell>
          <cell r="AR6">
            <v>11866.04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AX6">
            <v>0</v>
          </cell>
          <cell r="AY6">
            <v>0</v>
          </cell>
          <cell r="BB6">
            <v>3933594.28</v>
          </cell>
          <cell r="BC6">
            <v>3933594.28</v>
          </cell>
          <cell r="BD6">
            <v>3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M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G7">
            <v>0</v>
          </cell>
          <cell r="AH7">
            <v>0</v>
          </cell>
          <cell r="AJ7">
            <v>281851.61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1314960.3899999999</v>
          </cell>
          <cell r="AW7">
            <v>726222.91</v>
          </cell>
          <cell r="AX7">
            <v>456071.56</v>
          </cell>
          <cell r="AY7">
            <v>545019.05000000005</v>
          </cell>
          <cell r="AZ7">
            <v>545774.19999999995</v>
          </cell>
          <cell r="BA7">
            <v>0</v>
          </cell>
          <cell r="BB7">
            <v>10771443.9</v>
          </cell>
          <cell r="BC7">
            <v>9680650.6500000004</v>
          </cell>
          <cell r="BD7">
            <v>6</v>
          </cell>
          <cell r="BE7">
            <v>545019.05000000005</v>
          </cell>
          <cell r="BF7">
            <v>456071.56</v>
          </cell>
          <cell r="BG7">
            <v>726222.91</v>
          </cell>
          <cell r="BH7">
            <v>1314960.3899999999</v>
          </cell>
          <cell r="BI7">
            <v>531988.24</v>
          </cell>
          <cell r="BJ7">
            <v>4447912.04</v>
          </cell>
          <cell r="BK7">
            <v>1090793.25</v>
          </cell>
          <cell r="BM7">
            <v>598008.01833333343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  <cell r="N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277991.69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148368.45000000001</v>
          </cell>
          <cell r="AG8">
            <v>138942.71</v>
          </cell>
          <cell r="AH8">
            <v>298175.46000000002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322205.46000000002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530244.80000000005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216284.14</v>
          </cell>
          <cell r="AZ8">
            <v>153612.57999999999</v>
          </cell>
          <cell r="BB8">
            <v>7934944.830000001</v>
          </cell>
          <cell r="BC8">
            <v>7565048.1100000013</v>
          </cell>
          <cell r="BD8">
            <v>5</v>
          </cell>
          <cell r="BE8">
            <v>216284.14</v>
          </cell>
          <cell r="BF8">
            <v>741693.78</v>
          </cell>
          <cell r="BG8">
            <v>84712</v>
          </cell>
          <cell r="BH8">
            <v>220599.07</v>
          </cell>
          <cell r="BI8">
            <v>67465.53</v>
          </cell>
          <cell r="BJ8">
            <v>2000855.56</v>
          </cell>
          <cell r="BK8">
            <v>369896.71999999974</v>
          </cell>
          <cell r="BM8">
            <v>236150.26166666672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  <cell r="K9">
            <v>0</v>
          </cell>
          <cell r="M9">
            <v>0</v>
          </cell>
          <cell r="N9">
            <v>0</v>
          </cell>
          <cell r="V9">
            <v>0</v>
          </cell>
          <cell r="AA9">
            <v>0</v>
          </cell>
          <cell r="AG9">
            <v>88141.31</v>
          </cell>
          <cell r="AH9">
            <v>141798.92000000001</v>
          </cell>
          <cell r="AI9">
            <v>63145.78</v>
          </cell>
          <cell r="AJ9">
            <v>120093.38</v>
          </cell>
          <cell r="AK9">
            <v>277536.09999999998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  <cell r="AW9">
            <v>0</v>
          </cell>
          <cell r="AX9">
            <v>68631.05</v>
          </cell>
          <cell r="AY9">
            <v>0</v>
          </cell>
          <cell r="AZ9">
            <v>32733.42</v>
          </cell>
          <cell r="BA9">
            <v>0</v>
          </cell>
          <cell r="BB9">
            <v>2825131.8999999994</v>
          </cell>
          <cell r="BC9">
            <v>2792398.4799999995</v>
          </cell>
          <cell r="BD9">
            <v>5</v>
          </cell>
          <cell r="BE9">
            <v>0</v>
          </cell>
          <cell r="BF9">
            <v>68631.05</v>
          </cell>
          <cell r="BG9">
            <v>0</v>
          </cell>
          <cell r="BH9">
            <v>0</v>
          </cell>
          <cell r="BI9">
            <v>106468.85</v>
          </cell>
          <cell r="BJ9">
            <v>428983.32</v>
          </cell>
          <cell r="BK9">
            <v>32733.419999999925</v>
          </cell>
          <cell r="BM9">
            <v>16894.078333333335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41748.980000000003</v>
          </cell>
          <cell r="AE10">
            <v>0</v>
          </cell>
          <cell r="AF10">
            <v>478665.24</v>
          </cell>
          <cell r="AG10">
            <v>77917.509999999995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289036.78999999998</v>
          </cell>
          <cell r="AM10">
            <v>331670.09000000003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565253.42000000004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269502.65000000002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273385.78999999998</v>
          </cell>
          <cell r="AZ10">
            <v>321576.76</v>
          </cell>
          <cell r="BA10">
            <v>0</v>
          </cell>
          <cell r="BB10">
            <v>9193068.1099999994</v>
          </cell>
          <cell r="BC10">
            <v>8598105.5600000005</v>
          </cell>
          <cell r="BD10">
            <v>6</v>
          </cell>
          <cell r="BE10">
            <v>461569.9</v>
          </cell>
          <cell r="BF10">
            <v>479730.32</v>
          </cell>
          <cell r="BG10">
            <v>742854.91</v>
          </cell>
          <cell r="BH10">
            <v>269502.65000000002</v>
          </cell>
          <cell r="BI10">
            <v>635797.16</v>
          </cell>
          <cell r="BJ10">
            <v>3016012.12</v>
          </cell>
          <cell r="BK10">
            <v>594962.54999999888</v>
          </cell>
          <cell r="BM10">
            <v>379852.9466666666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H11">
            <v>0</v>
          </cell>
          <cell r="AK11">
            <v>190591.39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549627.19999999995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413253.28</v>
          </cell>
          <cell r="AZ11">
            <v>458507.49</v>
          </cell>
          <cell r="BA11">
            <v>0</v>
          </cell>
          <cell r="BB11">
            <v>8948675.25</v>
          </cell>
          <cell r="BC11">
            <v>8076914.4799999995</v>
          </cell>
          <cell r="BD11">
            <v>6</v>
          </cell>
          <cell r="BE11">
            <v>413253.28</v>
          </cell>
          <cell r="BF11">
            <v>335407.58</v>
          </cell>
          <cell r="BG11">
            <v>579798.84</v>
          </cell>
          <cell r="BH11">
            <v>1100043.56</v>
          </cell>
          <cell r="BI11">
            <v>549627.19999999995</v>
          </cell>
          <cell r="BJ11">
            <v>4006240.84</v>
          </cell>
          <cell r="BK11">
            <v>871760.77000000048</v>
          </cell>
          <cell r="BM11">
            <v>481168.45833333331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>
            <v>0</v>
          </cell>
          <cell r="AJ12">
            <v>0</v>
          </cell>
          <cell r="AK12">
            <v>53940.15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0</v>
          </cell>
          <cell r="AZ12">
            <v>66415.429999999993</v>
          </cell>
          <cell r="BB12">
            <v>3010939.37</v>
          </cell>
          <cell r="BC12">
            <v>2944523.94</v>
          </cell>
          <cell r="BD12">
            <v>5</v>
          </cell>
          <cell r="BE12">
            <v>0</v>
          </cell>
          <cell r="BF12">
            <v>123473.99</v>
          </cell>
          <cell r="BG12">
            <v>154466.82</v>
          </cell>
          <cell r="BH12">
            <v>160343.9</v>
          </cell>
          <cell r="BI12">
            <v>120490.43</v>
          </cell>
          <cell r="BJ12">
            <v>1092433.28</v>
          </cell>
          <cell r="BK12">
            <v>66415.430000000168</v>
          </cell>
          <cell r="BM12">
            <v>84116.689999999988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185048.21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  <cell r="AW13">
            <v>564687.13</v>
          </cell>
          <cell r="AX13">
            <v>0</v>
          </cell>
          <cell r="AY13">
            <v>0</v>
          </cell>
          <cell r="BA13">
            <v>0</v>
          </cell>
          <cell r="BB13">
            <v>2676003.5</v>
          </cell>
          <cell r="BC13">
            <v>2676003.5</v>
          </cell>
          <cell r="BD13">
            <v>4</v>
          </cell>
          <cell r="BE13">
            <v>0</v>
          </cell>
          <cell r="BF13">
            <v>564687.13</v>
          </cell>
          <cell r="BG13">
            <v>0</v>
          </cell>
          <cell r="BH13">
            <v>0</v>
          </cell>
          <cell r="BI13">
            <v>113615.63</v>
          </cell>
          <cell r="BJ13">
            <v>678302.76</v>
          </cell>
          <cell r="BK13">
            <v>0</v>
          </cell>
          <cell r="BM13">
            <v>94114.521666666667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205811.37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565111.32999999996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269697.45</v>
          </cell>
          <cell r="AZ14">
            <v>143019.57999999999</v>
          </cell>
          <cell r="BA14">
            <v>177203.18</v>
          </cell>
          <cell r="BB14">
            <v>4515362.7699999996</v>
          </cell>
          <cell r="BC14">
            <v>3925442.5599999996</v>
          </cell>
          <cell r="BD14">
            <v>6</v>
          </cell>
          <cell r="BE14">
            <v>198139.93</v>
          </cell>
          <cell r="BF14">
            <v>185670.35</v>
          </cell>
          <cell r="BG14">
            <v>414179.92</v>
          </cell>
          <cell r="BH14">
            <v>218574.31</v>
          </cell>
          <cell r="BI14">
            <v>565111.32999999996</v>
          </cell>
          <cell r="BJ14">
            <v>2149158.4300000002</v>
          </cell>
          <cell r="BK14">
            <v>589920.21</v>
          </cell>
          <cell r="BM14">
            <v>231318.40166666664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263474.42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69391.710000000006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328931.59999999998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143728.70000000001</v>
          </cell>
          <cell r="AS15">
            <v>91349.119999999995</v>
          </cell>
          <cell r="AT15">
            <v>0</v>
          </cell>
          <cell r="AU15">
            <v>232522.57</v>
          </cell>
          <cell r="AV15">
            <v>306199.78999999998</v>
          </cell>
          <cell r="AW15">
            <v>174895.67</v>
          </cell>
          <cell r="AX15">
            <v>123385.32</v>
          </cell>
          <cell r="AY15">
            <v>43179.19</v>
          </cell>
          <cell r="AZ15">
            <v>63542.99</v>
          </cell>
          <cell r="BA15">
            <v>0</v>
          </cell>
          <cell r="BB15">
            <v>3024616.3199999994</v>
          </cell>
          <cell r="BC15">
            <v>2917894.1399999992</v>
          </cell>
          <cell r="BD15">
            <v>6</v>
          </cell>
          <cell r="BE15">
            <v>123385.32</v>
          </cell>
          <cell r="BF15">
            <v>174895.67</v>
          </cell>
          <cell r="BG15">
            <v>306199.78999999998</v>
          </cell>
          <cell r="BH15">
            <v>232522.57</v>
          </cell>
          <cell r="BI15">
            <v>0</v>
          </cell>
          <cell r="BJ15">
            <v>928352.47</v>
          </cell>
          <cell r="BK15">
            <v>106722.18000000017</v>
          </cell>
          <cell r="BM15">
            <v>118533.82666666666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Y16">
            <v>0</v>
          </cell>
          <cell r="AA16">
            <v>286120.03000000003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136552.64000000001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72494.990000000005</v>
          </cell>
          <cell r="AV16">
            <v>166937.76999999999</v>
          </cell>
          <cell r="AW16">
            <v>129558.37</v>
          </cell>
          <cell r="AX16">
            <v>80442.259999999995</v>
          </cell>
          <cell r="AY16">
            <v>86500.89</v>
          </cell>
          <cell r="AZ16">
            <v>85086.44</v>
          </cell>
          <cell r="BA16">
            <v>58691.44</v>
          </cell>
          <cell r="BB16">
            <v>3351928.77</v>
          </cell>
          <cell r="BC16">
            <v>3121650</v>
          </cell>
          <cell r="BD16">
            <v>6</v>
          </cell>
          <cell r="BE16">
            <v>80442.259999999995</v>
          </cell>
          <cell r="BF16">
            <v>129558.37</v>
          </cell>
          <cell r="BG16">
            <v>166937.76999999999</v>
          </cell>
          <cell r="BH16">
            <v>72494.990000000005</v>
          </cell>
          <cell r="BI16">
            <v>199744.32</v>
          </cell>
          <cell r="BJ16">
            <v>649177.71</v>
          </cell>
          <cell r="BK16">
            <v>230278.77000000002</v>
          </cell>
          <cell r="BM16">
            <v>101202.86166666665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AA17">
            <v>0</v>
          </cell>
          <cell r="AB17">
            <v>84856.63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33635.360000000001</v>
          </cell>
          <cell r="AH17">
            <v>56202.38</v>
          </cell>
          <cell r="AI17">
            <v>0</v>
          </cell>
          <cell r="AJ17">
            <v>305870.59000000003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79564.77</v>
          </cell>
          <cell r="AZ17">
            <v>74690.19</v>
          </cell>
          <cell r="BA17">
            <v>0</v>
          </cell>
          <cell r="BB17">
            <v>3070654.91</v>
          </cell>
          <cell r="BC17">
            <v>2995964.72</v>
          </cell>
          <cell r="BD17">
            <v>6</v>
          </cell>
          <cell r="BE17">
            <v>79564.77</v>
          </cell>
          <cell r="BF17">
            <v>94723.33</v>
          </cell>
          <cell r="BG17">
            <v>142575.75</v>
          </cell>
          <cell r="BH17">
            <v>158067.69</v>
          </cell>
          <cell r="BI17">
            <v>48793.57</v>
          </cell>
          <cell r="BJ17">
            <v>647431.63</v>
          </cell>
          <cell r="BK17">
            <v>74690.189999999944</v>
          </cell>
          <cell r="BM17">
            <v>91603.621666666659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F18">
            <v>0</v>
          </cell>
          <cell r="AG18">
            <v>0</v>
          </cell>
          <cell r="AH18">
            <v>0</v>
          </cell>
          <cell r="AU18">
            <v>0</v>
          </cell>
          <cell r="AV18">
            <v>139991.13</v>
          </cell>
          <cell r="AW18">
            <v>84952</v>
          </cell>
          <cell r="AX18">
            <v>81496</v>
          </cell>
          <cell r="AY18">
            <v>65896</v>
          </cell>
          <cell r="AZ18">
            <v>60736</v>
          </cell>
          <cell r="BA18">
            <v>144460</v>
          </cell>
          <cell r="BB18">
            <v>577531.13</v>
          </cell>
          <cell r="BC18">
            <v>577531.13</v>
          </cell>
          <cell r="BD18">
            <v>6</v>
          </cell>
          <cell r="BE18">
            <v>144460</v>
          </cell>
          <cell r="BF18">
            <v>60736</v>
          </cell>
          <cell r="BG18">
            <v>65896</v>
          </cell>
          <cell r="BH18">
            <v>81496</v>
          </cell>
          <cell r="BI18">
            <v>84952</v>
          </cell>
          <cell r="BJ18">
            <v>577531.13</v>
          </cell>
          <cell r="BK18">
            <v>0</v>
          </cell>
          <cell r="BM18">
            <v>96255.188333333339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否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D19">
            <v>0</v>
          </cell>
          <cell r="AE19">
            <v>0</v>
          </cell>
          <cell r="AF19">
            <v>0</v>
          </cell>
          <cell r="AJ19">
            <v>0</v>
          </cell>
          <cell r="AM19">
            <v>0</v>
          </cell>
          <cell r="AO19">
            <v>40066.910000000003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  <cell r="AW19">
            <v>480439.2</v>
          </cell>
          <cell r="AX19">
            <v>210558.14</v>
          </cell>
          <cell r="AY19">
            <v>136661.91</v>
          </cell>
          <cell r="AZ19">
            <v>0.01</v>
          </cell>
          <cell r="BA19">
            <v>279560.8</v>
          </cell>
          <cell r="BB19">
            <v>2098320.9399999995</v>
          </cell>
          <cell r="BC19">
            <v>1818760.1299999994</v>
          </cell>
          <cell r="BD19">
            <v>5</v>
          </cell>
          <cell r="BE19">
            <v>136661.91</v>
          </cell>
          <cell r="BF19">
            <v>210558.14</v>
          </cell>
          <cell r="BG19">
            <v>480439.2</v>
          </cell>
          <cell r="BH19">
            <v>0</v>
          </cell>
          <cell r="BI19">
            <v>72982.19</v>
          </cell>
          <cell r="BJ19">
            <v>1047332.8700000001</v>
          </cell>
          <cell r="BK19">
            <v>279560.81000000006</v>
          </cell>
          <cell r="BM19">
            <v>184536.67666666667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214643.4</v>
          </cell>
          <cell r="AI20">
            <v>601118.25</v>
          </cell>
          <cell r="AJ20">
            <v>576882.68999999994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67101.3</v>
          </cell>
          <cell r="AZ20">
            <v>56959.78</v>
          </cell>
          <cell r="BA20">
            <v>67438.53</v>
          </cell>
          <cell r="BB20">
            <v>4479939.1500000004</v>
          </cell>
          <cell r="BC20">
            <v>4355540.84</v>
          </cell>
          <cell r="BD20">
            <v>6</v>
          </cell>
          <cell r="BE20">
            <v>67101.3</v>
          </cell>
          <cell r="BF20">
            <v>56487.45</v>
          </cell>
          <cell r="BG20">
            <v>55280.6</v>
          </cell>
          <cell r="BH20">
            <v>103727.53</v>
          </cell>
          <cell r="BI20">
            <v>85620.42</v>
          </cell>
          <cell r="BJ20">
            <v>561122.55999999994</v>
          </cell>
          <cell r="BK20">
            <v>124398.31000000052</v>
          </cell>
          <cell r="BM20">
            <v>67832.531666666677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G21">
            <v>26986.84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77294.600000000006</v>
          </cell>
          <cell r="AS21">
            <v>63302.48</v>
          </cell>
          <cell r="AT21">
            <v>0</v>
          </cell>
          <cell r="AU21">
            <v>149340.79999999999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85576.24</v>
          </cell>
          <cell r="AZ21">
            <v>0</v>
          </cell>
          <cell r="BA21">
            <v>0</v>
          </cell>
          <cell r="BB21">
            <v>1818224.2300000002</v>
          </cell>
          <cell r="BC21">
            <v>1732647.9900000002</v>
          </cell>
          <cell r="BD21">
            <v>6</v>
          </cell>
          <cell r="BE21">
            <v>53795.25</v>
          </cell>
          <cell r="BF21">
            <v>125708.06</v>
          </cell>
          <cell r="BG21">
            <v>152500.49</v>
          </cell>
          <cell r="BH21">
            <v>149340.79999999999</v>
          </cell>
          <cell r="BI21">
            <v>0</v>
          </cell>
          <cell r="BJ21">
            <v>544647.08000000007</v>
          </cell>
          <cell r="BK21">
            <v>85576.239999999991</v>
          </cell>
          <cell r="BM21">
            <v>69596.673333333325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BB22">
            <v>0</v>
          </cell>
          <cell r="BC22">
            <v>0</v>
          </cell>
          <cell r="BD22">
            <v>3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I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>
            <v>0</v>
          </cell>
          <cell r="AW23">
            <v>0</v>
          </cell>
          <cell r="AY23">
            <v>77860.580000001893</v>
          </cell>
          <cell r="AZ23">
            <v>353056</v>
          </cell>
          <cell r="BA23">
            <v>630884</v>
          </cell>
          <cell r="BB23">
            <v>1061800.5800000019</v>
          </cell>
          <cell r="BC23">
            <v>1061800.5800000019</v>
          </cell>
          <cell r="BD23">
            <v>4</v>
          </cell>
          <cell r="BE23">
            <v>630884</v>
          </cell>
          <cell r="BF23">
            <v>353056</v>
          </cell>
          <cell r="BG23">
            <v>77860.580000001893</v>
          </cell>
          <cell r="BH23">
            <v>0</v>
          </cell>
          <cell r="BI23">
            <v>0</v>
          </cell>
          <cell r="BJ23">
            <v>1061800.5800000019</v>
          </cell>
          <cell r="BK23">
            <v>0</v>
          </cell>
          <cell r="BM23">
            <v>176966.76333333366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否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P24">
            <v>48983.29</v>
          </cell>
          <cell r="AQ24">
            <v>338484.35</v>
          </cell>
          <cell r="AR24">
            <v>287456.78000000003</v>
          </cell>
          <cell r="AS24">
            <v>194760.36</v>
          </cell>
          <cell r="AT24">
            <v>289946.82</v>
          </cell>
          <cell r="AU24">
            <v>272858.84000000003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199043.55</v>
          </cell>
          <cell r="AZ24">
            <v>155749.04</v>
          </cell>
          <cell r="BA24">
            <v>143227.88</v>
          </cell>
          <cell r="BB24">
            <v>2870663.51</v>
          </cell>
          <cell r="BC24">
            <v>2372643.04</v>
          </cell>
          <cell r="BD24">
            <v>6</v>
          </cell>
          <cell r="BE24">
            <v>238449.23</v>
          </cell>
          <cell r="BF24">
            <v>319914.55</v>
          </cell>
          <cell r="BG24">
            <v>381788.82</v>
          </cell>
          <cell r="BH24">
            <v>272858.84000000003</v>
          </cell>
          <cell r="BI24">
            <v>289946.82</v>
          </cell>
          <cell r="BJ24">
            <v>1697718.62</v>
          </cell>
          <cell r="BK24">
            <v>498020.46999999974</v>
          </cell>
          <cell r="BM24">
            <v>239695.51166666663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B25">
            <v>0</v>
          </cell>
          <cell r="AC25">
            <v>0</v>
          </cell>
          <cell r="AG25">
            <v>0</v>
          </cell>
          <cell r="AH25">
            <v>0</v>
          </cell>
          <cell r="AI25">
            <v>228196.24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74032.490000000005</v>
          </cell>
          <cell r="AY25">
            <v>94644.34</v>
          </cell>
          <cell r="AZ25">
            <v>110473.46</v>
          </cell>
          <cell r="BA25">
            <v>70753.02</v>
          </cell>
          <cell r="BB25">
            <v>2590545.6700000004</v>
          </cell>
          <cell r="BC25">
            <v>2409319.1900000004</v>
          </cell>
          <cell r="BD25">
            <v>6</v>
          </cell>
          <cell r="BE25">
            <v>94644.34</v>
          </cell>
          <cell r="BF25">
            <v>74032.490000000005</v>
          </cell>
          <cell r="BG25">
            <v>165061.63</v>
          </cell>
          <cell r="BH25">
            <v>193512.89</v>
          </cell>
          <cell r="BI25">
            <v>104375.09</v>
          </cell>
          <cell r="BJ25">
            <v>805626.0199999999</v>
          </cell>
          <cell r="BK25">
            <v>181226.47999999998</v>
          </cell>
          <cell r="BM25">
            <v>118079.63833333332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O26">
            <v>0</v>
          </cell>
          <cell r="AQ26">
            <v>326873.89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0</v>
          </cell>
          <cell r="AZ26">
            <v>754411.49</v>
          </cell>
          <cell r="BA26">
            <v>195780.6</v>
          </cell>
          <cell r="BB26">
            <v>4017472.3700000006</v>
          </cell>
          <cell r="BC26">
            <v>3067280.2800000003</v>
          </cell>
          <cell r="BD26">
            <v>6</v>
          </cell>
          <cell r="BE26">
            <v>0</v>
          </cell>
          <cell r="BF26">
            <v>132412.76</v>
          </cell>
          <cell r="BG26">
            <v>274931.76</v>
          </cell>
          <cell r="BH26">
            <v>514912.6</v>
          </cell>
          <cell r="BI26">
            <v>252144.23</v>
          </cell>
          <cell r="BJ26">
            <v>1956485.29</v>
          </cell>
          <cell r="BK26">
            <v>950192.09000000032</v>
          </cell>
          <cell r="BM26">
            <v>312074.86833333335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AI27">
            <v>0</v>
          </cell>
          <cell r="AM27">
            <v>53026.46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72796.350000000006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155235.85999999999</v>
          </cell>
          <cell r="AW27">
            <v>102653.88</v>
          </cell>
          <cell r="AX27">
            <v>83647.839999999997</v>
          </cell>
          <cell r="AY27">
            <v>62438.38</v>
          </cell>
          <cell r="AZ27">
            <v>72262.94</v>
          </cell>
          <cell r="BA27">
            <v>50837.39</v>
          </cell>
          <cell r="BB27">
            <v>1308684.0199999998</v>
          </cell>
          <cell r="BC27">
            <v>1185583.69</v>
          </cell>
          <cell r="BD27">
            <v>6</v>
          </cell>
          <cell r="BE27">
            <v>62438.38</v>
          </cell>
          <cell r="BF27">
            <v>83647.839999999997</v>
          </cell>
          <cell r="BG27">
            <v>102653.88</v>
          </cell>
          <cell r="BH27">
            <v>155235.85999999999</v>
          </cell>
          <cell r="BI27">
            <v>207038.5</v>
          </cell>
          <cell r="BJ27">
            <v>738609.04</v>
          </cell>
          <cell r="BK27">
            <v>123100.32999999984</v>
          </cell>
          <cell r="BM27">
            <v>87846.048333333325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152055.1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72315.960000000006</v>
          </cell>
          <cell r="AX28">
            <v>185619.19</v>
          </cell>
          <cell r="AY28">
            <v>52328.45</v>
          </cell>
          <cell r="AZ28">
            <v>0</v>
          </cell>
          <cell r="BA28">
            <v>0</v>
          </cell>
          <cell r="BB28">
            <v>2315592.2799999998</v>
          </cell>
          <cell r="BC28">
            <v>2315592.2799999998</v>
          </cell>
          <cell r="BD28">
            <v>6</v>
          </cell>
          <cell r="BE28">
            <v>52328.45</v>
          </cell>
          <cell r="BF28">
            <v>185619.19</v>
          </cell>
          <cell r="BG28">
            <v>72315.960000000006</v>
          </cell>
          <cell r="BH28">
            <v>104108</v>
          </cell>
          <cell r="BI28">
            <v>125390.28</v>
          </cell>
          <cell r="BJ28">
            <v>816366.81999999983</v>
          </cell>
          <cell r="BK28">
            <v>0</v>
          </cell>
          <cell r="BM28">
            <v>69061.933333333334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180786.47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B29">
            <v>1805441.0899999999</v>
          </cell>
          <cell r="BC29">
            <v>1805441.0899999999</v>
          </cell>
          <cell r="BD29">
            <v>5</v>
          </cell>
          <cell r="BE29">
            <v>0</v>
          </cell>
          <cell r="BF29">
            <v>0</v>
          </cell>
          <cell r="BG29">
            <v>0</v>
          </cell>
          <cell r="BH29">
            <v>9647.69</v>
          </cell>
          <cell r="BI29">
            <v>0</v>
          </cell>
          <cell r="BJ29">
            <v>9647.69</v>
          </cell>
          <cell r="BK29">
            <v>0</v>
          </cell>
          <cell r="BM29">
            <v>1607.9483333333335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41058.120000000003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75240.36</v>
          </cell>
          <cell r="AZ30">
            <v>88710.79</v>
          </cell>
          <cell r="BA30">
            <v>-6533.81</v>
          </cell>
          <cell r="BB30">
            <v>857746.91999999993</v>
          </cell>
          <cell r="BC30">
            <v>775569.94</v>
          </cell>
          <cell r="BD30">
            <v>6</v>
          </cell>
          <cell r="BE30">
            <v>75240.36</v>
          </cell>
          <cell r="BF30">
            <v>115506.87</v>
          </cell>
          <cell r="BG30">
            <v>105342.81</v>
          </cell>
          <cell r="BH30">
            <v>71190.61</v>
          </cell>
          <cell r="BI30">
            <v>0</v>
          </cell>
          <cell r="BJ30">
            <v>734511.82</v>
          </cell>
          <cell r="BK30">
            <v>82176.979999999981</v>
          </cell>
          <cell r="BM30">
            <v>74909.604999999996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92158.31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40359.409999999902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37862.129999999997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42165.48</v>
          </cell>
          <cell r="AZ31">
            <v>17503.3</v>
          </cell>
          <cell r="BA31">
            <v>21559.94</v>
          </cell>
          <cell r="BB31">
            <v>1709725.9499999995</v>
          </cell>
          <cell r="BC31">
            <v>1670662.7099999995</v>
          </cell>
          <cell r="BD31">
            <v>6</v>
          </cell>
          <cell r="BE31">
            <v>42165.48</v>
          </cell>
          <cell r="BF31">
            <v>85052.73</v>
          </cell>
          <cell r="BG31">
            <v>9599.58</v>
          </cell>
          <cell r="BH31">
            <v>86728.39</v>
          </cell>
          <cell r="BI31">
            <v>21560</v>
          </cell>
          <cell r="BJ31">
            <v>294504.25</v>
          </cell>
          <cell r="BK31">
            <v>39063.239999999991</v>
          </cell>
          <cell r="BM31">
            <v>43768.236666666664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否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9367.52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207481.61</v>
          </cell>
          <cell r="AZ32">
            <v>183288.16</v>
          </cell>
          <cell r="BA32">
            <v>144511.66</v>
          </cell>
          <cell r="BB32">
            <v>3430082.99</v>
          </cell>
          <cell r="BC32">
            <v>3102283.17</v>
          </cell>
          <cell r="BD32">
            <v>6</v>
          </cell>
          <cell r="BE32">
            <v>207481.61</v>
          </cell>
          <cell r="BF32">
            <v>238439.03</v>
          </cell>
          <cell r="BG32">
            <v>223782.45</v>
          </cell>
          <cell r="BH32">
            <v>365186.68</v>
          </cell>
          <cell r="BI32">
            <v>220273.69</v>
          </cell>
          <cell r="BJ32">
            <v>1661477.4899999998</v>
          </cell>
          <cell r="BK32">
            <v>327799.8200000003</v>
          </cell>
          <cell r="BM32">
            <v>227114.93166666664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455206.3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  <cell r="AW33">
            <v>0</v>
          </cell>
          <cell r="AX33">
            <v>0</v>
          </cell>
          <cell r="AY33">
            <v>0</v>
          </cell>
          <cell r="BB33">
            <v>1572743.68</v>
          </cell>
          <cell r="BC33">
            <v>1572743.68</v>
          </cell>
          <cell r="BD33">
            <v>3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M33">
            <v>0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G34">
            <v>0</v>
          </cell>
          <cell r="AH34">
            <v>31903.22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77137.289999999994</v>
          </cell>
          <cell r="AR34">
            <v>67357.009999999995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135262.51999999999</v>
          </cell>
          <cell r="AW34">
            <v>0</v>
          </cell>
          <cell r="AX34">
            <v>140963.25</v>
          </cell>
          <cell r="AY34">
            <v>54820.9</v>
          </cell>
          <cell r="AZ34">
            <v>30781.57</v>
          </cell>
          <cell r="BA34">
            <v>0</v>
          </cell>
          <cell r="BB34">
            <v>1348535.49</v>
          </cell>
          <cell r="BC34">
            <v>1262933.02</v>
          </cell>
          <cell r="BD34">
            <v>6</v>
          </cell>
          <cell r="BE34">
            <v>140963.25</v>
          </cell>
          <cell r="BF34">
            <v>0</v>
          </cell>
          <cell r="BG34">
            <v>135262.51999999999</v>
          </cell>
          <cell r="BH34">
            <v>161997.79</v>
          </cell>
          <cell r="BI34">
            <v>52526.87</v>
          </cell>
          <cell r="BJ34">
            <v>490750.43</v>
          </cell>
          <cell r="BK34">
            <v>85602.469999999972</v>
          </cell>
          <cell r="BM34">
            <v>60304.706666666672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  <cell r="AC35">
            <v>0</v>
          </cell>
          <cell r="AD35">
            <v>0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952550.31000000099</v>
          </cell>
          <cell r="AX35">
            <v>450619.81</v>
          </cell>
          <cell r="AY35">
            <v>0</v>
          </cell>
          <cell r="AZ35">
            <v>401574.9</v>
          </cell>
          <cell r="BB35">
            <v>1804745.0200000009</v>
          </cell>
          <cell r="BC35">
            <v>1804745.0200000009</v>
          </cell>
          <cell r="BD35">
            <v>4</v>
          </cell>
          <cell r="BE35">
            <v>0</v>
          </cell>
          <cell r="BF35">
            <v>401574.9</v>
          </cell>
          <cell r="BG35">
            <v>0</v>
          </cell>
          <cell r="BH35">
            <v>450619.81</v>
          </cell>
          <cell r="BI35">
            <v>952550.31000000099</v>
          </cell>
          <cell r="BJ35">
            <v>1804745.0200000009</v>
          </cell>
          <cell r="BK35">
            <v>0</v>
          </cell>
          <cell r="BM35">
            <v>300790.83666666684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  <cell r="AX36">
            <v>7818.16</v>
          </cell>
          <cell r="AY36">
            <v>327052.56</v>
          </cell>
          <cell r="AZ36">
            <v>26957.75</v>
          </cell>
          <cell r="BA36">
            <v>29847.51</v>
          </cell>
          <cell r="BB36">
            <v>391675.98</v>
          </cell>
          <cell r="BC36">
            <v>334870.71999999997</v>
          </cell>
          <cell r="BD36">
            <v>4</v>
          </cell>
          <cell r="BE36">
            <v>327052.56</v>
          </cell>
          <cell r="BF36">
            <v>7818.16</v>
          </cell>
          <cell r="BG36">
            <v>0</v>
          </cell>
          <cell r="BH36">
            <v>0</v>
          </cell>
          <cell r="BI36">
            <v>0</v>
          </cell>
          <cell r="BJ36">
            <v>334870.71999999997</v>
          </cell>
          <cell r="BK36">
            <v>56805.260000000009</v>
          </cell>
          <cell r="BM36">
            <v>65279.329999999994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D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334845.69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201989.76000000001</v>
          </cell>
          <cell r="AY37">
            <v>0</v>
          </cell>
          <cell r="AZ37">
            <v>100994.88</v>
          </cell>
          <cell r="BA37">
            <v>201989.76000000001</v>
          </cell>
          <cell r="BB37">
            <v>1546784.2499999998</v>
          </cell>
          <cell r="BC37">
            <v>1243799.6099999999</v>
          </cell>
          <cell r="BD37">
            <v>6</v>
          </cell>
          <cell r="BE37">
            <v>0</v>
          </cell>
          <cell r="BF37">
            <v>201989.76000000001</v>
          </cell>
          <cell r="BG37">
            <v>504974.4</v>
          </cell>
          <cell r="BH37">
            <v>100994.88</v>
          </cell>
          <cell r="BI37">
            <v>0</v>
          </cell>
          <cell r="BJ37">
            <v>807959.04000000004</v>
          </cell>
          <cell r="BK37">
            <v>302984.6399999999</v>
          </cell>
          <cell r="BM37">
            <v>185157.28000000003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90435.82</v>
          </cell>
          <cell r="AL38">
            <v>0</v>
          </cell>
          <cell r="AM38">
            <v>311154.09000000003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0</v>
          </cell>
          <cell r="BB38">
            <v>1593671.3000000003</v>
          </cell>
          <cell r="BC38">
            <v>1593671.3000000003</v>
          </cell>
          <cell r="BD38">
            <v>4</v>
          </cell>
          <cell r="BE38">
            <v>55566.62</v>
          </cell>
          <cell r="BF38">
            <v>21060.84</v>
          </cell>
          <cell r="BG38">
            <v>75145.41</v>
          </cell>
          <cell r="BH38">
            <v>144815.85</v>
          </cell>
          <cell r="BI38">
            <v>0</v>
          </cell>
          <cell r="BJ38">
            <v>296588.72000000003</v>
          </cell>
          <cell r="BK38">
            <v>0</v>
          </cell>
          <cell r="BM38">
            <v>25295.478333333333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I39">
            <v>0</v>
          </cell>
          <cell r="AN39">
            <v>0</v>
          </cell>
          <cell r="AP39">
            <v>0</v>
          </cell>
          <cell r="AS39">
            <v>358346.22</v>
          </cell>
          <cell r="AT39">
            <v>0</v>
          </cell>
          <cell r="AU39">
            <v>285452.59999999998</v>
          </cell>
          <cell r="AW39">
            <v>32420.83</v>
          </cell>
          <cell r="AX39">
            <v>349766.64</v>
          </cell>
          <cell r="AY39">
            <v>267275.51</v>
          </cell>
          <cell r="AZ39">
            <v>0</v>
          </cell>
          <cell r="BA39">
            <v>140730.4</v>
          </cell>
          <cell r="BB39">
            <v>1433992.1999999997</v>
          </cell>
          <cell r="BC39">
            <v>1025986.2899999998</v>
          </cell>
          <cell r="BD39">
            <v>5</v>
          </cell>
          <cell r="BE39">
            <v>349766.64</v>
          </cell>
          <cell r="BF39">
            <v>32420.83</v>
          </cell>
          <cell r="BG39">
            <v>0</v>
          </cell>
          <cell r="BH39">
            <v>285452.59999999998</v>
          </cell>
          <cell r="BI39">
            <v>0</v>
          </cell>
          <cell r="BJ39">
            <v>1025986.2899999999</v>
          </cell>
          <cell r="BK39">
            <v>408005.90999999992</v>
          </cell>
          <cell r="BM39">
            <v>131698.89666666667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102666.63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0</v>
          </cell>
          <cell r="BB40">
            <v>786630.84</v>
          </cell>
          <cell r="BC40">
            <v>786630.84</v>
          </cell>
          <cell r="BD40">
            <v>3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M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>
            <v>0</v>
          </cell>
          <cell r="AR41">
            <v>11571.09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0</v>
          </cell>
          <cell r="AZ41">
            <v>51443.25</v>
          </cell>
          <cell r="BB41">
            <v>1092098.0100000002</v>
          </cell>
          <cell r="BC41">
            <v>1040654.7600000002</v>
          </cell>
          <cell r="BD41">
            <v>5</v>
          </cell>
          <cell r="BE41">
            <v>0</v>
          </cell>
          <cell r="BF41">
            <v>33080.75</v>
          </cell>
          <cell r="BG41">
            <v>186978.84</v>
          </cell>
          <cell r="BH41">
            <v>213981.32</v>
          </cell>
          <cell r="BI41">
            <v>171745.31</v>
          </cell>
          <cell r="BJ41">
            <v>812762.11</v>
          </cell>
          <cell r="BK41">
            <v>51443.25</v>
          </cell>
          <cell r="BM41">
            <v>80914.026666666672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Q42">
            <v>0</v>
          </cell>
          <cell r="AR42">
            <v>32321.86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38487.910000000003</v>
          </cell>
          <cell r="AZ42">
            <v>7469.31</v>
          </cell>
          <cell r="BA42">
            <v>0</v>
          </cell>
          <cell r="BB42">
            <v>1997616.5999999999</v>
          </cell>
          <cell r="BC42">
            <v>1990147.2899999998</v>
          </cell>
          <cell r="BD42">
            <v>6</v>
          </cell>
          <cell r="BE42">
            <v>38487.910000000003</v>
          </cell>
          <cell r="BF42">
            <v>194183.49</v>
          </cell>
          <cell r="BG42">
            <v>239833.74</v>
          </cell>
          <cell r="BH42">
            <v>520798.5</v>
          </cell>
          <cell r="BI42">
            <v>234670.04</v>
          </cell>
          <cell r="BJ42">
            <v>1828890.17</v>
          </cell>
          <cell r="BK42">
            <v>7469.3100000000559</v>
          </cell>
          <cell r="BM42">
            <v>166795.49166666667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C43">
            <v>227338.56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0</v>
          </cell>
          <cell r="BA43">
            <v>0</v>
          </cell>
          <cell r="BB43">
            <v>227338.56</v>
          </cell>
          <cell r="BC43">
            <v>227338.56</v>
          </cell>
          <cell r="BD43">
            <v>4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BB44">
            <v>594732.59</v>
          </cell>
          <cell r="BC44">
            <v>594732.59</v>
          </cell>
          <cell r="BD44">
            <v>3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M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P45">
            <v>0</v>
          </cell>
          <cell r="AQ45">
            <v>0</v>
          </cell>
          <cell r="AS45">
            <v>0</v>
          </cell>
          <cell r="AT45">
            <v>207106.61</v>
          </cell>
          <cell r="AU45">
            <v>158299.70000000001</v>
          </cell>
          <cell r="AV45">
            <v>437642.97</v>
          </cell>
          <cell r="AW45">
            <v>278504.71999999997</v>
          </cell>
          <cell r="AX45">
            <v>0</v>
          </cell>
          <cell r="AY45">
            <v>189345.06</v>
          </cell>
          <cell r="AZ45">
            <v>173552.41</v>
          </cell>
          <cell r="BA45">
            <v>0</v>
          </cell>
          <cell r="BB45">
            <v>1444451.47</v>
          </cell>
          <cell r="BC45">
            <v>1081554</v>
          </cell>
          <cell r="BD45">
            <v>6</v>
          </cell>
          <cell r="BE45">
            <v>0</v>
          </cell>
          <cell r="BF45">
            <v>278504.71999999997</v>
          </cell>
          <cell r="BG45">
            <v>437642.97</v>
          </cell>
          <cell r="BH45">
            <v>158299.70000000001</v>
          </cell>
          <cell r="BI45">
            <v>207106.61</v>
          </cell>
          <cell r="BJ45">
            <v>1081554</v>
          </cell>
          <cell r="BK45">
            <v>362897.47</v>
          </cell>
          <cell r="BM45">
            <v>179840.86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71209.490000000005</v>
          </cell>
          <cell r="AK46">
            <v>45180.06</v>
          </cell>
          <cell r="AL46">
            <v>102833.86</v>
          </cell>
          <cell r="AM46">
            <v>74741.320000000007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39953.839999999997</v>
          </cell>
          <cell r="AY46">
            <v>665.95</v>
          </cell>
          <cell r="AZ46">
            <v>26816.45</v>
          </cell>
          <cell r="BB46">
            <v>1040977.9699999999</v>
          </cell>
          <cell r="BC46">
            <v>1014161.5199999999</v>
          </cell>
          <cell r="BD46">
            <v>5</v>
          </cell>
          <cell r="BE46">
            <v>665.95</v>
          </cell>
          <cell r="BF46">
            <v>39953.839999999997</v>
          </cell>
          <cell r="BG46">
            <v>104450.84</v>
          </cell>
          <cell r="BH46">
            <v>131554.62</v>
          </cell>
          <cell r="BI46">
            <v>0</v>
          </cell>
          <cell r="BJ46">
            <v>289310.8</v>
          </cell>
          <cell r="BK46">
            <v>26816.449999999953</v>
          </cell>
          <cell r="BM46">
            <v>50573.616666666669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BB47">
            <v>0</v>
          </cell>
          <cell r="BC47">
            <v>0</v>
          </cell>
          <cell r="BD47">
            <v>3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否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BB48">
            <v>0</v>
          </cell>
          <cell r="BC48">
            <v>0</v>
          </cell>
          <cell r="BD48">
            <v>3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1360433.06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289205.65999999997</v>
          </cell>
          <cell r="AZ49">
            <v>182394.51</v>
          </cell>
          <cell r="BB49">
            <v>5994639.4299999997</v>
          </cell>
          <cell r="BC49">
            <v>5523039.2599999998</v>
          </cell>
          <cell r="BD49">
            <v>5</v>
          </cell>
          <cell r="BE49">
            <v>303136.17</v>
          </cell>
          <cell r="BF49">
            <v>424300.31</v>
          </cell>
          <cell r="BG49">
            <v>731857.32</v>
          </cell>
          <cell r="BH49">
            <v>1943731.72</v>
          </cell>
          <cell r="BI49">
            <v>0</v>
          </cell>
          <cell r="BJ49">
            <v>3403025.52</v>
          </cell>
          <cell r="BK49">
            <v>471600.16999999993</v>
          </cell>
          <cell r="BM49">
            <v>321815.66166666662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56094.65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BB50">
            <v>130686.65</v>
          </cell>
          <cell r="BC50">
            <v>130686.65</v>
          </cell>
          <cell r="BD50">
            <v>3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218241.73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0</v>
          </cell>
          <cell r="AZ51">
            <v>0</v>
          </cell>
          <cell r="BA51">
            <v>369705.28</v>
          </cell>
          <cell r="BB51">
            <v>2435034.63</v>
          </cell>
          <cell r="BC51">
            <v>2065329.3499999999</v>
          </cell>
          <cell r="BD51">
            <v>6</v>
          </cell>
          <cell r="BE51">
            <v>0</v>
          </cell>
          <cell r="BF51">
            <v>460103.74</v>
          </cell>
          <cell r="BG51">
            <v>406031.42</v>
          </cell>
          <cell r="BH51">
            <v>689636.32</v>
          </cell>
          <cell r="BI51">
            <v>291316.14</v>
          </cell>
          <cell r="BJ51">
            <v>2065329.3499999999</v>
          </cell>
          <cell r="BK51">
            <v>369705.28</v>
          </cell>
          <cell r="BM51">
            <v>320912.79333333333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BB52">
            <v>0</v>
          </cell>
          <cell r="BC52">
            <v>0</v>
          </cell>
          <cell r="BD52">
            <v>3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M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BB53">
            <v>470027</v>
          </cell>
          <cell r="BC53">
            <v>470027</v>
          </cell>
          <cell r="BD53">
            <v>3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否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97430.71</v>
          </cell>
          <cell r="AX54">
            <v>111466.48</v>
          </cell>
          <cell r="AY54">
            <v>50522.19</v>
          </cell>
          <cell r="AZ54">
            <v>126873.58</v>
          </cell>
          <cell r="BB54">
            <v>386292.96</v>
          </cell>
          <cell r="BC54">
            <v>208897.19</v>
          </cell>
          <cell r="BD54">
            <v>4</v>
          </cell>
          <cell r="BE54">
            <v>111466.48</v>
          </cell>
          <cell r="BF54">
            <v>97430.71</v>
          </cell>
          <cell r="BG54">
            <v>0</v>
          </cell>
          <cell r="BH54">
            <v>0</v>
          </cell>
          <cell r="BI54">
            <v>0</v>
          </cell>
          <cell r="BJ54">
            <v>208897.19</v>
          </cell>
          <cell r="BK54">
            <v>177395.77000000002</v>
          </cell>
          <cell r="BM54">
            <v>64382.16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1226739.1000000001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498859.07</v>
          </cell>
          <cell r="AZ55">
            <v>561777.13</v>
          </cell>
          <cell r="BA55">
            <v>375534.86</v>
          </cell>
          <cell r="BB55">
            <v>5894363.4600000009</v>
          </cell>
          <cell r="BC55">
            <v>4957051.4700000007</v>
          </cell>
          <cell r="BD55">
            <v>6</v>
          </cell>
          <cell r="BE55">
            <v>498859.07</v>
          </cell>
          <cell r="BF55">
            <v>722625.9</v>
          </cell>
          <cell r="BG55">
            <v>509297.24</v>
          </cell>
          <cell r="BH55">
            <v>1127828</v>
          </cell>
          <cell r="BI55">
            <v>871702.16</v>
          </cell>
          <cell r="BJ55">
            <v>4957051.4700000007</v>
          </cell>
          <cell r="BK55">
            <v>937311.99000000022</v>
          </cell>
          <cell r="BM55">
            <v>632653.69999999995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BB56">
            <v>526700</v>
          </cell>
          <cell r="BC56">
            <v>526700</v>
          </cell>
          <cell r="BD56">
            <v>3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BB57">
            <v>236900</v>
          </cell>
          <cell r="BC57">
            <v>236900</v>
          </cell>
          <cell r="BD57">
            <v>3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264354.28000000003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BB58">
            <v>632354.28</v>
          </cell>
          <cell r="BC58">
            <v>632354.28</v>
          </cell>
          <cell r="BD58">
            <v>3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83925.31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74722.740000000005</v>
          </cell>
          <cell r="AJ59">
            <v>0</v>
          </cell>
          <cell r="AK59">
            <v>0</v>
          </cell>
          <cell r="AL59">
            <v>0</v>
          </cell>
          <cell r="AM59">
            <v>133483.42000000001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74609.929999999993</v>
          </cell>
          <cell r="AV59">
            <v>40908.050000000003</v>
          </cell>
          <cell r="AW59">
            <v>43787.68</v>
          </cell>
          <cell r="AX59">
            <v>32137.45</v>
          </cell>
          <cell r="AY59">
            <v>18175.48</v>
          </cell>
          <cell r="AZ59">
            <v>11089.3</v>
          </cell>
          <cell r="BB59">
            <v>902955.27000000014</v>
          </cell>
          <cell r="BC59">
            <v>891865.97000000009</v>
          </cell>
          <cell r="BD59">
            <v>5</v>
          </cell>
          <cell r="BE59">
            <v>18175.48</v>
          </cell>
          <cell r="BF59">
            <v>32137.45</v>
          </cell>
          <cell r="BG59">
            <v>43787.68</v>
          </cell>
          <cell r="BH59">
            <v>40908.050000000003</v>
          </cell>
          <cell r="BI59">
            <v>74609.929999999993</v>
          </cell>
          <cell r="BJ59">
            <v>209618.59000000003</v>
          </cell>
          <cell r="BK59">
            <v>11089.300000000047</v>
          </cell>
          <cell r="BM59">
            <v>24349.66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30397.47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67923.960000000006</v>
          </cell>
          <cell r="AK60">
            <v>56994.879999999997</v>
          </cell>
          <cell r="AL60">
            <v>56144.639999999999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25666.080000000002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55898.64</v>
          </cell>
          <cell r="AZ60">
            <v>49922.96</v>
          </cell>
          <cell r="BA60">
            <v>1022.76</v>
          </cell>
          <cell r="BB60">
            <v>866983.84999999986</v>
          </cell>
          <cell r="BC60">
            <v>760139.48999999987</v>
          </cell>
          <cell r="BD60">
            <v>6</v>
          </cell>
          <cell r="BE60">
            <v>36246.32</v>
          </cell>
          <cell r="BF60">
            <v>0</v>
          </cell>
          <cell r="BG60">
            <v>54605.88</v>
          </cell>
          <cell r="BH60">
            <v>42989.99</v>
          </cell>
          <cell r="BI60">
            <v>0</v>
          </cell>
          <cell r="BJ60">
            <v>159508.27000000002</v>
          </cell>
          <cell r="BK60">
            <v>106844.35999999999</v>
          </cell>
          <cell r="BM60">
            <v>32949.426666666666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725073.28</v>
          </cell>
          <cell r="AV61">
            <v>679356</v>
          </cell>
          <cell r="AW61">
            <v>676097.08</v>
          </cell>
          <cell r="AX61">
            <v>0</v>
          </cell>
          <cell r="AY61">
            <v>0</v>
          </cell>
          <cell r="BB61">
            <v>2080526.3599999999</v>
          </cell>
          <cell r="BC61">
            <v>2080526.3599999999</v>
          </cell>
          <cell r="BD61">
            <v>4</v>
          </cell>
          <cell r="BE61">
            <v>0</v>
          </cell>
          <cell r="BF61">
            <v>0</v>
          </cell>
          <cell r="BG61">
            <v>676097.08</v>
          </cell>
          <cell r="BH61">
            <v>679356</v>
          </cell>
          <cell r="BI61">
            <v>725073.28</v>
          </cell>
          <cell r="BJ61">
            <v>2080526.3599999999</v>
          </cell>
          <cell r="BK61">
            <v>0</v>
          </cell>
          <cell r="BM61">
            <v>225908.84666666668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35029.769999999997</v>
          </cell>
          <cell r="AF62">
            <v>0</v>
          </cell>
          <cell r="AG62">
            <v>156100.04999999999</v>
          </cell>
          <cell r="AH62">
            <v>26790.04</v>
          </cell>
          <cell r="AI62">
            <v>60885.41</v>
          </cell>
          <cell r="AJ62">
            <v>165910.82999999999</v>
          </cell>
          <cell r="AK62">
            <v>33628.800000000003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58567.14</v>
          </cell>
          <cell r="AZ62">
            <v>157539.59</v>
          </cell>
          <cell r="BB62">
            <v>1573468.63</v>
          </cell>
          <cell r="BC62">
            <v>1357361.9</v>
          </cell>
          <cell r="BD62">
            <v>5</v>
          </cell>
          <cell r="BE62">
            <v>65455.93</v>
          </cell>
          <cell r="BF62">
            <v>63059.24</v>
          </cell>
          <cell r="BG62">
            <v>85355.12</v>
          </cell>
          <cell r="BH62">
            <v>0</v>
          </cell>
          <cell r="BI62">
            <v>97168.7</v>
          </cell>
          <cell r="BJ62">
            <v>675451.37</v>
          </cell>
          <cell r="BK62">
            <v>216106.72999999998</v>
          </cell>
          <cell r="BM62">
            <v>71662.83666666667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59909.99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BB63">
            <v>59909.99</v>
          </cell>
          <cell r="BC63">
            <v>59909.99</v>
          </cell>
          <cell r="BD63">
            <v>3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M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61869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  <cell r="AW64">
            <v>0</v>
          </cell>
          <cell r="AX64">
            <v>0</v>
          </cell>
          <cell r="AY64">
            <v>0</v>
          </cell>
          <cell r="AZ64">
            <v>1687.5</v>
          </cell>
          <cell r="BA64">
            <v>34000</v>
          </cell>
          <cell r="BB64">
            <v>334000</v>
          </cell>
          <cell r="BC64">
            <v>334000</v>
          </cell>
          <cell r="BD64">
            <v>5</v>
          </cell>
          <cell r="BE64">
            <v>34000</v>
          </cell>
          <cell r="BF64">
            <v>1687.5</v>
          </cell>
          <cell r="BG64">
            <v>0</v>
          </cell>
          <cell r="BH64">
            <v>0</v>
          </cell>
          <cell r="BI64">
            <v>0</v>
          </cell>
          <cell r="BJ64">
            <v>35687.5</v>
          </cell>
          <cell r="BK64">
            <v>0</v>
          </cell>
          <cell r="BM64">
            <v>5947.916666666667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R65">
            <v>0</v>
          </cell>
          <cell r="AS65">
            <v>111969.82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0</v>
          </cell>
          <cell r="AZ65">
            <v>333984</v>
          </cell>
          <cell r="BA65">
            <v>327600</v>
          </cell>
          <cell r="BB65">
            <v>4270353.82</v>
          </cell>
          <cell r="BC65">
            <v>3608769.8200000003</v>
          </cell>
          <cell r="BD65">
            <v>6</v>
          </cell>
          <cell r="BE65">
            <v>0</v>
          </cell>
          <cell r="BF65">
            <v>326760</v>
          </cell>
          <cell r="BG65">
            <v>659400</v>
          </cell>
          <cell r="BH65">
            <v>869760</v>
          </cell>
          <cell r="BI65">
            <v>962640</v>
          </cell>
          <cell r="BJ65">
            <v>3496800</v>
          </cell>
          <cell r="BK65">
            <v>661584</v>
          </cell>
          <cell r="BM65">
            <v>419584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60079.75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42362.3</v>
          </cell>
          <cell r="AZ66">
            <v>1191.32</v>
          </cell>
          <cell r="BA66">
            <v>2416.5100000000002</v>
          </cell>
          <cell r="BB66">
            <v>346868.06</v>
          </cell>
          <cell r="BC66">
            <v>343260.23</v>
          </cell>
          <cell r="BD66">
            <v>6</v>
          </cell>
          <cell r="BE66">
            <v>42362.3</v>
          </cell>
          <cell r="BF66">
            <v>48153.34</v>
          </cell>
          <cell r="BG66">
            <v>77516.59</v>
          </cell>
          <cell r="BH66">
            <v>87002.92</v>
          </cell>
          <cell r="BI66">
            <v>28145.33</v>
          </cell>
          <cell r="BJ66">
            <v>343260.23</v>
          </cell>
          <cell r="BK66">
            <v>3607.8300000000163</v>
          </cell>
          <cell r="BM66">
            <v>43107.163333333338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BB67">
            <v>294000</v>
          </cell>
          <cell r="BC67">
            <v>294000</v>
          </cell>
          <cell r="BD67">
            <v>3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M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T68">
            <v>84969.57</v>
          </cell>
          <cell r="AU68">
            <v>156597.75</v>
          </cell>
          <cell r="AV68">
            <v>855585.49</v>
          </cell>
          <cell r="AW68">
            <v>560550.06000000006</v>
          </cell>
          <cell r="AX68">
            <v>57743.57</v>
          </cell>
          <cell r="AY68">
            <v>0</v>
          </cell>
          <cell r="AZ68">
            <v>508871.54</v>
          </cell>
          <cell r="BA68">
            <v>550603.80000000005</v>
          </cell>
          <cell r="BB68">
            <v>2774921.7800000003</v>
          </cell>
          <cell r="BC68">
            <v>1715446.4400000004</v>
          </cell>
          <cell r="BD68">
            <v>6</v>
          </cell>
          <cell r="BE68">
            <v>0</v>
          </cell>
          <cell r="BF68">
            <v>57743.57</v>
          </cell>
          <cell r="BG68">
            <v>560550.06000000006</v>
          </cell>
          <cell r="BH68">
            <v>855585.49</v>
          </cell>
          <cell r="BI68">
            <v>156597.75</v>
          </cell>
          <cell r="BJ68">
            <v>1715446.4400000002</v>
          </cell>
          <cell r="BK68">
            <v>1059475.3399999999</v>
          </cell>
          <cell r="BM68">
            <v>422225.74333333335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X69">
            <v>0</v>
          </cell>
          <cell r="AJ69">
            <v>0</v>
          </cell>
          <cell r="AK69">
            <v>0</v>
          </cell>
          <cell r="AM69">
            <v>76973.710000000006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16414.490000000002</v>
          </cell>
          <cell r="AT69">
            <v>0</v>
          </cell>
          <cell r="AU69">
            <v>0</v>
          </cell>
          <cell r="AW69">
            <v>4096.37</v>
          </cell>
          <cell r="AX69">
            <v>1885.35</v>
          </cell>
          <cell r="AY69">
            <v>0</v>
          </cell>
          <cell r="BA69">
            <v>0</v>
          </cell>
          <cell r="BB69">
            <v>208103.05</v>
          </cell>
          <cell r="BC69">
            <v>208103.05</v>
          </cell>
          <cell r="BD69">
            <v>4</v>
          </cell>
          <cell r="BE69">
            <v>0</v>
          </cell>
          <cell r="BF69">
            <v>1885.35</v>
          </cell>
          <cell r="BG69">
            <v>4096.37</v>
          </cell>
          <cell r="BH69">
            <v>0</v>
          </cell>
          <cell r="BI69">
            <v>0</v>
          </cell>
          <cell r="BJ69">
            <v>5981.7199999999993</v>
          </cell>
          <cell r="BK69">
            <v>0</v>
          </cell>
          <cell r="BM69">
            <v>996.95333333333326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107236.83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28633.119999999999</v>
          </cell>
          <cell r="AT70">
            <v>20920.740000000002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41121.550000000003</v>
          </cell>
          <cell r="AZ70">
            <v>43728.66</v>
          </cell>
          <cell r="BA70">
            <v>0</v>
          </cell>
          <cell r="BB70">
            <v>503060.05999999994</v>
          </cell>
          <cell r="BC70">
            <v>418209.84999999992</v>
          </cell>
          <cell r="BD70">
            <v>6</v>
          </cell>
          <cell r="BE70">
            <v>115402.47</v>
          </cell>
          <cell r="BF70">
            <v>0</v>
          </cell>
          <cell r="BG70">
            <v>65364.24</v>
          </cell>
          <cell r="BH70">
            <v>0</v>
          </cell>
          <cell r="BI70">
            <v>20920.740000000002</v>
          </cell>
          <cell r="BJ70">
            <v>230320.57</v>
          </cell>
          <cell r="BK70">
            <v>84850.210000000021</v>
          </cell>
          <cell r="BM70">
            <v>44269.486666666671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否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BB71">
            <v>0</v>
          </cell>
          <cell r="BC71">
            <v>0</v>
          </cell>
          <cell r="BD71">
            <v>3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M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V72">
            <v>0</v>
          </cell>
          <cell r="AX72">
            <v>7572.3399999983103</v>
          </cell>
          <cell r="AY72">
            <v>0</v>
          </cell>
          <cell r="AZ72">
            <v>309984.15000000002</v>
          </cell>
          <cell r="BB72">
            <v>317556.48999999836</v>
          </cell>
          <cell r="BC72">
            <v>317556.48999999836</v>
          </cell>
          <cell r="BD72">
            <v>4</v>
          </cell>
          <cell r="BE72">
            <v>0</v>
          </cell>
          <cell r="BF72">
            <v>309984.15000000002</v>
          </cell>
          <cell r="BG72">
            <v>0</v>
          </cell>
          <cell r="BH72">
            <v>7572.3399999983103</v>
          </cell>
          <cell r="BI72">
            <v>0</v>
          </cell>
          <cell r="BJ72">
            <v>317556.48999999836</v>
          </cell>
          <cell r="BK72">
            <v>0</v>
          </cell>
          <cell r="BM72">
            <v>52926.081666666396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790.23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36863.949999999997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7199.99</v>
          </cell>
          <cell r="AZ73">
            <v>11519.98</v>
          </cell>
          <cell r="BA73">
            <v>0</v>
          </cell>
          <cell r="BB73">
            <v>617853.26</v>
          </cell>
          <cell r="BC73">
            <v>606333.28</v>
          </cell>
          <cell r="BD73">
            <v>6</v>
          </cell>
          <cell r="BE73">
            <v>7199.99</v>
          </cell>
          <cell r="BF73">
            <v>28055.95</v>
          </cell>
          <cell r="BG73">
            <v>14495.98</v>
          </cell>
          <cell r="BH73">
            <v>17255.97</v>
          </cell>
          <cell r="BI73">
            <v>36719.93</v>
          </cell>
          <cell r="BJ73">
            <v>154727.72</v>
          </cell>
          <cell r="BK73">
            <v>11519.979999999981</v>
          </cell>
          <cell r="BM73">
            <v>13087.978333333333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20459.990000000002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  <cell r="AY74">
            <v>0</v>
          </cell>
          <cell r="BB74">
            <v>20459.990000000002</v>
          </cell>
          <cell r="BC74">
            <v>20459.990000000002</v>
          </cell>
          <cell r="BD74">
            <v>3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M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否</v>
          </cell>
          <cell r="H75">
            <v>90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P75">
            <v>57324.55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117158.39999999999</v>
          </cell>
          <cell r="AV75">
            <v>460969.94</v>
          </cell>
          <cell r="AW75">
            <v>0</v>
          </cell>
          <cell r="AX75">
            <v>262494.48</v>
          </cell>
          <cell r="AY75">
            <v>0</v>
          </cell>
          <cell r="AZ75">
            <v>78105.600000000006</v>
          </cell>
          <cell r="BB75">
            <v>1272097.1500000001</v>
          </cell>
          <cell r="BC75">
            <v>1193991.55</v>
          </cell>
          <cell r="BD75">
            <v>5</v>
          </cell>
          <cell r="BE75">
            <v>262494.48</v>
          </cell>
          <cell r="BF75">
            <v>0</v>
          </cell>
          <cell r="BG75">
            <v>460969.94</v>
          </cell>
          <cell r="BH75">
            <v>117158.39999999999</v>
          </cell>
          <cell r="BI75">
            <v>57024.32</v>
          </cell>
          <cell r="BJ75">
            <v>897647.14</v>
          </cell>
          <cell r="BK75">
            <v>78105.600000000093</v>
          </cell>
          <cell r="BM75">
            <v>133595.00333333333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I76">
            <v>122592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  <cell r="AY76">
            <v>0</v>
          </cell>
          <cell r="BB76">
            <v>122592</v>
          </cell>
          <cell r="BC76">
            <v>122592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M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25425</v>
          </cell>
          <cell r="AY77">
            <v>6102</v>
          </cell>
          <cell r="BB77">
            <v>31527</v>
          </cell>
          <cell r="BC77">
            <v>31527</v>
          </cell>
          <cell r="BD77">
            <v>3</v>
          </cell>
          <cell r="BE77">
            <v>6102</v>
          </cell>
          <cell r="BF77">
            <v>25425</v>
          </cell>
          <cell r="BG77">
            <v>0</v>
          </cell>
          <cell r="BH77">
            <v>0</v>
          </cell>
          <cell r="BI77">
            <v>0</v>
          </cell>
          <cell r="BJ77">
            <v>31527</v>
          </cell>
          <cell r="BK77">
            <v>0</v>
          </cell>
          <cell r="BM77">
            <v>5254.5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C78">
            <v>0</v>
          </cell>
          <cell r="AD78">
            <v>0</v>
          </cell>
          <cell r="AE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48664.79</v>
          </cell>
          <cell r="AX78">
            <v>35636.019999999997</v>
          </cell>
          <cell r="AY78">
            <v>82699.38</v>
          </cell>
          <cell r="AZ78">
            <v>14190.77</v>
          </cell>
          <cell r="BA78">
            <v>28388.99</v>
          </cell>
          <cell r="BB78">
            <v>209579.94999999998</v>
          </cell>
          <cell r="BC78">
            <v>84300.81</v>
          </cell>
          <cell r="BD78">
            <v>6</v>
          </cell>
          <cell r="BE78">
            <v>35636.019999999997</v>
          </cell>
          <cell r="BF78">
            <v>48664.79</v>
          </cell>
          <cell r="BG78">
            <v>0</v>
          </cell>
          <cell r="BH78">
            <v>0</v>
          </cell>
          <cell r="BI78">
            <v>0</v>
          </cell>
          <cell r="BJ78">
            <v>84300.81</v>
          </cell>
          <cell r="BK78">
            <v>125279.13999999998</v>
          </cell>
          <cell r="BM78">
            <v>34929.991666666661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0</v>
          </cell>
          <cell r="X79">
            <v>0</v>
          </cell>
          <cell r="Y79">
            <v>2403.21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E79">
            <v>9282.9599999999991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  <cell r="AW79">
            <v>0</v>
          </cell>
          <cell r="AX79">
            <v>16135.92</v>
          </cell>
          <cell r="AY79">
            <v>592</v>
          </cell>
          <cell r="AZ79">
            <v>67815.600000000006</v>
          </cell>
          <cell r="BA79">
            <v>0</v>
          </cell>
          <cell r="BB79">
            <v>305322.44</v>
          </cell>
          <cell r="BC79">
            <v>237506.84</v>
          </cell>
          <cell r="BD79">
            <v>5</v>
          </cell>
          <cell r="BE79">
            <v>592</v>
          </cell>
          <cell r="BF79">
            <v>16135.92</v>
          </cell>
          <cell r="BG79">
            <v>0</v>
          </cell>
          <cell r="BH79">
            <v>0</v>
          </cell>
          <cell r="BI79">
            <v>6458.4</v>
          </cell>
          <cell r="BJ79">
            <v>23186.32</v>
          </cell>
          <cell r="BK79">
            <v>67815.600000000006</v>
          </cell>
          <cell r="BM79">
            <v>14090.586666666668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165042.63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147635.45000000001</v>
          </cell>
          <cell r="AT80">
            <v>175374.06</v>
          </cell>
          <cell r="AU80">
            <v>0</v>
          </cell>
          <cell r="AW80">
            <v>0</v>
          </cell>
          <cell r="AX80">
            <v>29063.41</v>
          </cell>
          <cell r="AY80">
            <v>0</v>
          </cell>
          <cell r="AZ80">
            <v>58789.279999999999</v>
          </cell>
          <cell r="BB80">
            <v>695619.54000000015</v>
          </cell>
          <cell r="BC80">
            <v>636830.26000000013</v>
          </cell>
          <cell r="BD80">
            <v>4</v>
          </cell>
          <cell r="BE80">
            <v>29063.41</v>
          </cell>
          <cell r="BF80">
            <v>0</v>
          </cell>
          <cell r="BG80">
            <v>0</v>
          </cell>
          <cell r="BH80">
            <v>0</v>
          </cell>
          <cell r="BI80">
            <v>175374.06</v>
          </cell>
          <cell r="BJ80">
            <v>352072.92</v>
          </cell>
          <cell r="BK80">
            <v>58789.280000000028</v>
          </cell>
          <cell r="BM80">
            <v>14642.115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否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Q81">
            <v>26760.59</v>
          </cell>
          <cell r="AR81">
            <v>40827.839999999997</v>
          </cell>
          <cell r="AS81">
            <v>37579.050000000003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28399.4</v>
          </cell>
          <cell r="AZ81">
            <v>32691.11</v>
          </cell>
          <cell r="BA81">
            <v>0</v>
          </cell>
          <cell r="BB81">
            <v>299601.53999999998</v>
          </cell>
          <cell r="BC81">
            <v>266910.43</v>
          </cell>
          <cell r="BD81">
            <v>6</v>
          </cell>
          <cell r="BE81">
            <v>28399.4</v>
          </cell>
          <cell r="BF81">
            <v>25485.53</v>
          </cell>
          <cell r="BG81">
            <v>47236.26</v>
          </cell>
          <cell r="BH81">
            <v>21651.16</v>
          </cell>
          <cell r="BI81">
            <v>8419.33</v>
          </cell>
          <cell r="BJ81">
            <v>161742.94999999998</v>
          </cell>
          <cell r="BK81">
            <v>32691.109999999986</v>
          </cell>
          <cell r="BM81">
            <v>25910.576666666671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  <cell r="AE82">
            <v>0</v>
          </cell>
          <cell r="AF82">
            <v>105106.54</v>
          </cell>
          <cell r="AG82">
            <v>8542.7999999999993</v>
          </cell>
          <cell r="AH82">
            <v>0</v>
          </cell>
          <cell r="AI82">
            <v>0</v>
          </cell>
          <cell r="AJ82">
            <v>83088.899999999994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  <cell r="AY82">
            <v>0</v>
          </cell>
          <cell r="BB82">
            <v>196738.24</v>
          </cell>
          <cell r="BC82">
            <v>196738.24</v>
          </cell>
          <cell r="BD82">
            <v>3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M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8957.65</v>
          </cell>
          <cell r="AW83">
            <v>0</v>
          </cell>
          <cell r="AX83">
            <v>98798.16</v>
          </cell>
          <cell r="AY83">
            <v>0</v>
          </cell>
          <cell r="AZ83">
            <v>92913.12</v>
          </cell>
          <cell r="BB83">
            <v>200668.93</v>
          </cell>
          <cell r="BC83">
            <v>200668.93</v>
          </cell>
          <cell r="BD83">
            <v>5</v>
          </cell>
          <cell r="BE83">
            <v>0</v>
          </cell>
          <cell r="BF83">
            <v>92913.12</v>
          </cell>
          <cell r="BG83">
            <v>0</v>
          </cell>
          <cell r="BH83">
            <v>98798.16</v>
          </cell>
          <cell r="BI83">
            <v>0</v>
          </cell>
          <cell r="BJ83">
            <v>200668.93</v>
          </cell>
          <cell r="BK83">
            <v>0</v>
          </cell>
          <cell r="BM83">
            <v>33444.821666666663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4251.0600000000004</v>
          </cell>
          <cell r="AX84">
            <v>0</v>
          </cell>
          <cell r="AY84">
            <v>0</v>
          </cell>
          <cell r="BB84">
            <v>132000</v>
          </cell>
          <cell r="BC84">
            <v>132000</v>
          </cell>
          <cell r="BD84">
            <v>3</v>
          </cell>
          <cell r="BE84">
            <v>0</v>
          </cell>
          <cell r="BF84">
            <v>0</v>
          </cell>
          <cell r="BG84">
            <v>4251.0600000000004</v>
          </cell>
          <cell r="BH84">
            <v>0</v>
          </cell>
          <cell r="BI84">
            <v>0</v>
          </cell>
          <cell r="BJ84">
            <v>4251.0600000000004</v>
          </cell>
          <cell r="BK84">
            <v>0</v>
          </cell>
          <cell r="BM84">
            <v>708.5100000000001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Q85">
            <v>5167.6899999999996</v>
          </cell>
          <cell r="R85">
            <v>8528.5700000000106</v>
          </cell>
          <cell r="S85">
            <v>9497.4500000000098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8333.5300000000007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16400.310000000001</v>
          </cell>
          <cell r="AV85">
            <v>20258.849999999999</v>
          </cell>
          <cell r="AW85">
            <v>12390.03</v>
          </cell>
          <cell r="AX85">
            <v>16626.259999999998</v>
          </cell>
          <cell r="AY85">
            <v>11616.89</v>
          </cell>
          <cell r="AZ85">
            <v>10447.85</v>
          </cell>
          <cell r="BA85">
            <v>9879.18</v>
          </cell>
          <cell r="BB85">
            <v>469465.06999999995</v>
          </cell>
          <cell r="BC85">
            <v>449138.04</v>
          </cell>
          <cell r="BD85">
            <v>6</v>
          </cell>
          <cell r="BE85">
            <v>11616.89</v>
          </cell>
          <cell r="BF85">
            <v>16626.259999999998</v>
          </cell>
          <cell r="BG85">
            <v>12390.03</v>
          </cell>
          <cell r="BH85">
            <v>20258.849999999999</v>
          </cell>
          <cell r="BI85">
            <v>16400.310000000001</v>
          </cell>
          <cell r="BJ85">
            <v>94234.3</v>
          </cell>
          <cell r="BK85">
            <v>20327.02999999997</v>
          </cell>
          <cell r="BM85">
            <v>13536.51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  <cell r="AY86">
            <v>0</v>
          </cell>
          <cell r="BB86">
            <v>0</v>
          </cell>
          <cell r="BC86">
            <v>0</v>
          </cell>
          <cell r="BD86">
            <v>3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M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  <cell r="AY87">
            <v>0</v>
          </cell>
          <cell r="BB87">
            <v>0</v>
          </cell>
          <cell r="BC87">
            <v>0</v>
          </cell>
          <cell r="BD87">
            <v>3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M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358521.59999999998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0</v>
          </cell>
          <cell r="BB88">
            <v>598067.43999999994</v>
          </cell>
          <cell r="BC88">
            <v>598067.43999999994</v>
          </cell>
          <cell r="BD88">
            <v>3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M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  <cell r="AY89">
            <v>0</v>
          </cell>
          <cell r="BB89">
            <v>48042.77</v>
          </cell>
          <cell r="BC89">
            <v>48042.77</v>
          </cell>
          <cell r="BD89">
            <v>3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M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0</v>
          </cell>
          <cell r="BB90">
            <v>3625.92</v>
          </cell>
          <cell r="BC90">
            <v>3625.92</v>
          </cell>
          <cell r="BD90">
            <v>3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0</v>
          </cell>
          <cell r="BB91">
            <v>246020.38</v>
          </cell>
          <cell r="BC91">
            <v>246020.38</v>
          </cell>
          <cell r="BD91">
            <v>3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M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42777.91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34262.76</v>
          </cell>
          <cell r="AZ92">
            <v>164691.29999999999</v>
          </cell>
          <cell r="BB92">
            <v>748489.72</v>
          </cell>
          <cell r="BC92">
            <v>748489.72</v>
          </cell>
          <cell r="BD92">
            <v>5</v>
          </cell>
          <cell r="BE92">
            <v>164691.29999999999</v>
          </cell>
          <cell r="BF92">
            <v>34262.76</v>
          </cell>
          <cell r="BG92">
            <v>78153.33</v>
          </cell>
          <cell r="BH92">
            <v>85509.77</v>
          </cell>
          <cell r="BI92">
            <v>130768.59</v>
          </cell>
          <cell r="BJ92">
            <v>705711.81</v>
          </cell>
          <cell r="BK92">
            <v>0</v>
          </cell>
          <cell r="BM92">
            <v>82230.958333333328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174658.42</v>
          </cell>
          <cell r="BB93">
            <v>209198.99000000002</v>
          </cell>
          <cell r="BC93">
            <v>34540.570000000007</v>
          </cell>
          <cell r="BD93">
            <v>3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174658.42</v>
          </cell>
          <cell r="BM93">
            <v>29109.736666666668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89448.35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  <cell r="AY94">
            <v>0</v>
          </cell>
          <cell r="BB94">
            <v>89448.35</v>
          </cell>
          <cell r="BC94">
            <v>89448.35</v>
          </cell>
          <cell r="BD94">
            <v>3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M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10656.6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20538.689999999999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4126.1499999999996</v>
          </cell>
          <cell r="AZ95">
            <v>1759.87</v>
          </cell>
          <cell r="BA95">
            <v>4451.8900000000003</v>
          </cell>
          <cell r="BB95">
            <v>212712.33000000002</v>
          </cell>
          <cell r="BC95">
            <v>206500.57</v>
          </cell>
          <cell r="BD95">
            <v>6</v>
          </cell>
          <cell r="BE95">
            <v>4126.1499999999996</v>
          </cell>
          <cell r="BF95">
            <v>4692.16</v>
          </cell>
          <cell r="BG95">
            <v>7656.65</v>
          </cell>
          <cell r="BH95">
            <v>11919.23</v>
          </cell>
          <cell r="BI95">
            <v>7247.58</v>
          </cell>
          <cell r="BJ95">
            <v>47960.21</v>
          </cell>
          <cell r="BK95">
            <v>6211.7600000000093</v>
          </cell>
          <cell r="BM95">
            <v>5767.6583333333328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0</v>
          </cell>
          <cell r="BB96">
            <v>215008.44</v>
          </cell>
          <cell r="BC96">
            <v>215008.44</v>
          </cell>
          <cell r="BD96">
            <v>3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M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11534.02</v>
          </cell>
          <cell r="AK97">
            <v>0</v>
          </cell>
          <cell r="AL97">
            <v>61593.82</v>
          </cell>
          <cell r="AM97">
            <v>134237.70000000001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0</v>
          </cell>
          <cell r="BB97">
            <v>666441.1</v>
          </cell>
          <cell r="BC97">
            <v>666441.1</v>
          </cell>
          <cell r="BD97">
            <v>4</v>
          </cell>
          <cell r="BE97">
            <v>0</v>
          </cell>
          <cell r="BF97">
            <v>0</v>
          </cell>
          <cell r="BG97">
            <v>49291.4</v>
          </cell>
          <cell r="BH97">
            <v>0</v>
          </cell>
          <cell r="BI97">
            <v>39472.26</v>
          </cell>
          <cell r="BJ97">
            <v>88763.66</v>
          </cell>
          <cell r="BK97">
            <v>0</v>
          </cell>
          <cell r="BM97">
            <v>8215.2333333333336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  <cell r="I98">
            <v>6192.3999999999896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  <cell r="AY98">
            <v>0</v>
          </cell>
          <cell r="BB98">
            <v>212083.65</v>
          </cell>
          <cell r="BC98">
            <v>212083.65</v>
          </cell>
          <cell r="BD98">
            <v>3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M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3575.1799999999898</v>
          </cell>
          <cell r="AZ99">
            <v>199034.38</v>
          </cell>
          <cell r="BA99">
            <v>80402.789999999994</v>
          </cell>
          <cell r="BB99">
            <v>283012.34999999998</v>
          </cell>
          <cell r="BC99">
            <v>283012.34999999998</v>
          </cell>
          <cell r="BD99">
            <v>5</v>
          </cell>
          <cell r="BE99">
            <v>80402.789999999994</v>
          </cell>
          <cell r="BF99">
            <v>199034.38</v>
          </cell>
          <cell r="BG99">
            <v>3575.1799999999898</v>
          </cell>
          <cell r="BH99">
            <v>0</v>
          </cell>
          <cell r="BI99">
            <v>0</v>
          </cell>
          <cell r="BJ99">
            <v>283012.34999999998</v>
          </cell>
          <cell r="BK99">
            <v>0</v>
          </cell>
          <cell r="BM99">
            <v>47168.724999999999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21480</v>
          </cell>
          <cell r="BB100">
            <v>0</v>
          </cell>
          <cell r="BC100">
            <v>-21480</v>
          </cell>
          <cell r="BD100">
            <v>4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21480</v>
          </cell>
          <cell r="BM100">
            <v>3580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B101">
            <v>0</v>
          </cell>
          <cell r="BC101">
            <v>0</v>
          </cell>
          <cell r="BD101">
            <v>4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M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F102">
            <v>0</v>
          </cell>
          <cell r="AG102">
            <v>27164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65395.14</v>
          </cell>
          <cell r="AZ102">
            <v>36420.47</v>
          </cell>
          <cell r="BA102">
            <v>59785.64</v>
          </cell>
          <cell r="BB102">
            <v>573079.75</v>
          </cell>
          <cell r="BC102">
            <v>476873.64</v>
          </cell>
          <cell r="BD102">
            <v>6</v>
          </cell>
          <cell r="BE102">
            <v>65395.14</v>
          </cell>
          <cell r="BF102">
            <v>0</v>
          </cell>
          <cell r="BG102">
            <v>41211.49</v>
          </cell>
          <cell r="BH102">
            <v>42122.16</v>
          </cell>
          <cell r="BI102">
            <v>0</v>
          </cell>
          <cell r="BJ102">
            <v>232610.49</v>
          </cell>
          <cell r="BK102">
            <v>96206.109999999986</v>
          </cell>
          <cell r="BM102">
            <v>40822.48333333333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BB103">
            <v>0</v>
          </cell>
          <cell r="BC103">
            <v>0</v>
          </cell>
          <cell r="BD103">
            <v>3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M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80414.820000000007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0</v>
          </cell>
          <cell r="AZ104">
            <v>17293.47</v>
          </cell>
          <cell r="BB104">
            <v>388477.42000000004</v>
          </cell>
          <cell r="BC104">
            <v>371183.95000000007</v>
          </cell>
          <cell r="BD104">
            <v>5</v>
          </cell>
          <cell r="BE104">
            <v>26842.02</v>
          </cell>
          <cell r="BF104">
            <v>0</v>
          </cell>
          <cell r="BG104">
            <v>53633.81</v>
          </cell>
          <cell r="BH104">
            <v>15820</v>
          </cell>
          <cell r="BI104">
            <v>80414.820000000007</v>
          </cell>
          <cell r="BJ104">
            <v>176710.65</v>
          </cell>
          <cell r="BK104">
            <v>17293.469999999972</v>
          </cell>
          <cell r="BM104">
            <v>16294.883333333333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69887.929999999993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  <cell r="AY105">
            <v>0</v>
          </cell>
          <cell r="BB105">
            <v>156704.41</v>
          </cell>
          <cell r="BC105">
            <v>156704.41</v>
          </cell>
          <cell r="BD105">
            <v>3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M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33416.480000000003</v>
          </cell>
          <cell r="AY106">
            <v>32010.240000000002</v>
          </cell>
          <cell r="AZ106">
            <v>37516.1</v>
          </cell>
          <cell r="BA106">
            <v>21499.06</v>
          </cell>
          <cell r="BB106">
            <v>266189.83</v>
          </cell>
          <cell r="BC106">
            <v>175164.43000000002</v>
          </cell>
          <cell r="BD106">
            <v>6</v>
          </cell>
          <cell r="BE106">
            <v>33416.480000000003</v>
          </cell>
          <cell r="BF106">
            <v>61620.18</v>
          </cell>
          <cell r="BG106">
            <v>49240.03</v>
          </cell>
          <cell r="BH106">
            <v>10815.62</v>
          </cell>
          <cell r="BI106">
            <v>20072.12</v>
          </cell>
          <cell r="BJ106">
            <v>175164.43</v>
          </cell>
          <cell r="BK106">
            <v>91025.4</v>
          </cell>
          <cell r="BM106">
            <v>39217.014999999999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43445.4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22573</v>
          </cell>
          <cell r="AZ107">
            <v>4700</v>
          </cell>
          <cell r="BB107">
            <v>211757.3</v>
          </cell>
          <cell r="BC107">
            <v>211757.3</v>
          </cell>
          <cell r="BD107">
            <v>5</v>
          </cell>
          <cell r="BE107">
            <v>0</v>
          </cell>
          <cell r="BF107">
            <v>4700</v>
          </cell>
          <cell r="BG107">
            <v>22573</v>
          </cell>
          <cell r="BH107">
            <v>1700</v>
          </cell>
          <cell r="BI107">
            <v>0</v>
          </cell>
          <cell r="BJ107">
            <v>34373</v>
          </cell>
          <cell r="BK107">
            <v>0</v>
          </cell>
          <cell r="BM107">
            <v>5728.833333333333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  <cell r="AY108">
            <v>0</v>
          </cell>
          <cell r="BB108">
            <v>160732.6</v>
          </cell>
          <cell r="BC108">
            <v>160732.6</v>
          </cell>
          <cell r="BD108">
            <v>3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M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12856.68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58091.040000000001</v>
          </cell>
          <cell r="BA109">
            <v>19933.2</v>
          </cell>
          <cell r="BB109">
            <v>166057.56000000003</v>
          </cell>
          <cell r="BC109">
            <v>146124.36000000002</v>
          </cell>
          <cell r="BD109">
            <v>5</v>
          </cell>
          <cell r="BE109">
            <v>58091.040000000001</v>
          </cell>
          <cell r="BF109">
            <v>0</v>
          </cell>
          <cell r="BG109">
            <v>0</v>
          </cell>
          <cell r="BH109">
            <v>42334.32</v>
          </cell>
          <cell r="BI109">
            <v>32842.32</v>
          </cell>
          <cell r="BJ109">
            <v>133267.68</v>
          </cell>
          <cell r="BK109">
            <v>19933.200000000012</v>
          </cell>
          <cell r="BM109">
            <v>20059.759999999998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O110">
            <v>0</v>
          </cell>
          <cell r="AP110">
            <v>63987.77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74387.990000000005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18206.919999999998</v>
          </cell>
          <cell r="AZ110">
            <v>10946.45</v>
          </cell>
          <cell r="BA110">
            <v>0</v>
          </cell>
          <cell r="BB110">
            <v>850058.95999999985</v>
          </cell>
          <cell r="BC110">
            <v>839112.50999999989</v>
          </cell>
          <cell r="BD110">
            <v>6</v>
          </cell>
          <cell r="BE110">
            <v>18206.919999999998</v>
          </cell>
          <cell r="BF110">
            <v>39781.19</v>
          </cell>
          <cell r="BG110">
            <v>94427.35</v>
          </cell>
          <cell r="BH110">
            <v>91730.83</v>
          </cell>
          <cell r="BI110">
            <v>74387.990000000005</v>
          </cell>
          <cell r="BJ110">
            <v>418511.77</v>
          </cell>
          <cell r="BK110">
            <v>10946.449999999953</v>
          </cell>
          <cell r="BM110">
            <v>42515.456666666665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30446.54</v>
          </cell>
          <cell r="BB111">
            <v>30446.54</v>
          </cell>
          <cell r="BC111">
            <v>30446.54</v>
          </cell>
          <cell r="BD111">
            <v>4</v>
          </cell>
          <cell r="BE111">
            <v>30446.54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30446.54</v>
          </cell>
          <cell r="BK111">
            <v>0</v>
          </cell>
          <cell r="BM111">
            <v>5074.4233333333332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35281.050000000003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206103.89</v>
          </cell>
          <cell r="BC112">
            <v>206103.89</v>
          </cell>
          <cell r="BD112">
            <v>4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M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  <cell r="AY113">
            <v>0</v>
          </cell>
          <cell r="BB113">
            <v>0</v>
          </cell>
          <cell r="BC113">
            <v>0</v>
          </cell>
          <cell r="BD113">
            <v>3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M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  <cell r="AY114">
            <v>0</v>
          </cell>
          <cell r="BB114">
            <v>65562.5</v>
          </cell>
          <cell r="BC114">
            <v>65562.5</v>
          </cell>
          <cell r="BD114">
            <v>3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M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8551.91</v>
          </cell>
          <cell r="AW115">
            <v>64030.98</v>
          </cell>
          <cell r="AX115">
            <v>7424.1</v>
          </cell>
          <cell r="AY115">
            <v>15723.28</v>
          </cell>
          <cell r="BA115">
            <v>23584.9</v>
          </cell>
          <cell r="BB115">
            <v>119315.17000000001</v>
          </cell>
          <cell r="BC115">
            <v>95730.270000000019</v>
          </cell>
          <cell r="BD115">
            <v>5</v>
          </cell>
          <cell r="BE115">
            <v>15723.28</v>
          </cell>
          <cell r="BF115">
            <v>7424.1</v>
          </cell>
          <cell r="BG115">
            <v>64030.98</v>
          </cell>
          <cell r="BH115">
            <v>8551.91</v>
          </cell>
          <cell r="BI115">
            <v>0</v>
          </cell>
          <cell r="BJ115">
            <v>95730.27</v>
          </cell>
          <cell r="BK115">
            <v>23584.899999999994</v>
          </cell>
          <cell r="BM115">
            <v>19885.861666666668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  <cell r="AY116">
            <v>0</v>
          </cell>
          <cell r="BB116">
            <v>116683.93</v>
          </cell>
          <cell r="BC116">
            <v>116683.93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12748.22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9721.0499999999993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0</v>
          </cell>
          <cell r="AZ117">
            <v>4141.0200000000004</v>
          </cell>
          <cell r="BA117">
            <v>5848.34</v>
          </cell>
          <cell r="BB117">
            <v>248950.09000000003</v>
          </cell>
          <cell r="BC117">
            <v>238960.73000000004</v>
          </cell>
          <cell r="BD117">
            <v>6</v>
          </cell>
          <cell r="BE117">
            <v>0</v>
          </cell>
          <cell r="BF117">
            <v>9151.07</v>
          </cell>
          <cell r="BG117">
            <v>26177.51</v>
          </cell>
          <cell r="BH117">
            <v>18879.89</v>
          </cell>
          <cell r="BI117">
            <v>28653.91</v>
          </cell>
          <cell r="BJ117">
            <v>82862.38</v>
          </cell>
          <cell r="BK117">
            <v>9989.359999999986</v>
          </cell>
          <cell r="BM117">
            <v>10699.638333333331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AL118">
            <v>0</v>
          </cell>
          <cell r="AM118">
            <v>0</v>
          </cell>
          <cell r="AP118">
            <v>0</v>
          </cell>
          <cell r="AS118">
            <v>84947.43</v>
          </cell>
          <cell r="AT118">
            <v>0</v>
          </cell>
          <cell r="AU118">
            <v>157960.44</v>
          </cell>
          <cell r="AV118">
            <v>136345.79999999999</v>
          </cell>
          <cell r="AW118">
            <v>68172.899999999994</v>
          </cell>
          <cell r="AX118">
            <v>90897.2</v>
          </cell>
          <cell r="AY118">
            <v>0</v>
          </cell>
          <cell r="BB118">
            <v>538323.7699999999</v>
          </cell>
          <cell r="BC118">
            <v>538323.7699999999</v>
          </cell>
          <cell r="BD118">
            <v>4</v>
          </cell>
          <cell r="BE118">
            <v>0</v>
          </cell>
          <cell r="BF118">
            <v>90897.2</v>
          </cell>
          <cell r="BG118">
            <v>68172.899999999994</v>
          </cell>
          <cell r="BH118">
            <v>136345.79999999999</v>
          </cell>
          <cell r="BI118">
            <v>157960.44</v>
          </cell>
          <cell r="BJ118">
            <v>453376.34</v>
          </cell>
          <cell r="BK118">
            <v>0</v>
          </cell>
          <cell r="BM118">
            <v>49235.98333333333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AE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8285.9699999999993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6035.29</v>
          </cell>
          <cell r="AZ119">
            <v>13355.7</v>
          </cell>
          <cell r="BA119">
            <v>13355.7</v>
          </cell>
          <cell r="BB119">
            <v>245053.74000000002</v>
          </cell>
          <cell r="BC119">
            <v>212307.05</v>
          </cell>
          <cell r="BD119">
            <v>6</v>
          </cell>
          <cell r="BE119">
            <v>17035.88</v>
          </cell>
          <cell r="BF119">
            <v>33228.42</v>
          </cell>
          <cell r="BG119">
            <v>34923.56</v>
          </cell>
          <cell r="BH119">
            <v>0</v>
          </cell>
          <cell r="BI119">
            <v>25553.82</v>
          </cell>
          <cell r="BJ119">
            <v>129481.14</v>
          </cell>
          <cell r="BK119">
            <v>32746.690000000031</v>
          </cell>
          <cell r="BM119">
            <v>19655.758333333331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28801.439999999999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18000.900000000001</v>
          </cell>
          <cell r="AS120">
            <v>6915.6</v>
          </cell>
          <cell r="AT120">
            <v>24204.6</v>
          </cell>
          <cell r="AU120">
            <v>27662.400000000001</v>
          </cell>
          <cell r="AV120">
            <v>34578</v>
          </cell>
          <cell r="AW120">
            <v>0</v>
          </cell>
          <cell r="AX120">
            <v>0</v>
          </cell>
          <cell r="AY120">
            <v>0</v>
          </cell>
          <cell r="BB120">
            <v>218188.19</v>
          </cell>
          <cell r="BC120">
            <v>218188.19</v>
          </cell>
          <cell r="BD120">
            <v>4</v>
          </cell>
          <cell r="BE120">
            <v>0</v>
          </cell>
          <cell r="BF120">
            <v>0</v>
          </cell>
          <cell r="BG120">
            <v>0</v>
          </cell>
          <cell r="BH120">
            <v>34578</v>
          </cell>
          <cell r="BI120">
            <v>27662.400000000001</v>
          </cell>
          <cell r="BJ120">
            <v>86445</v>
          </cell>
          <cell r="BK120">
            <v>0</v>
          </cell>
          <cell r="BM120">
            <v>5763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  <cell r="AY121">
            <v>0</v>
          </cell>
          <cell r="BB121">
            <v>0</v>
          </cell>
          <cell r="BC121">
            <v>0</v>
          </cell>
          <cell r="BD121">
            <v>3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M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否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R122">
            <v>21142.23</v>
          </cell>
          <cell r="AS122">
            <v>0</v>
          </cell>
          <cell r="AT122">
            <v>0</v>
          </cell>
          <cell r="AU122">
            <v>18392.86</v>
          </cell>
          <cell r="AV122">
            <v>20621.810000000001</v>
          </cell>
          <cell r="AW122">
            <v>14443.71</v>
          </cell>
          <cell r="AX122">
            <v>0</v>
          </cell>
          <cell r="AY122">
            <v>0</v>
          </cell>
          <cell r="AZ122">
            <v>0</v>
          </cell>
          <cell r="BA122">
            <v>23590.43</v>
          </cell>
          <cell r="BB122">
            <v>98191.039999999979</v>
          </cell>
          <cell r="BC122">
            <v>74600.609999999986</v>
          </cell>
          <cell r="BD122">
            <v>6</v>
          </cell>
          <cell r="BE122">
            <v>0</v>
          </cell>
          <cell r="BF122">
            <v>0</v>
          </cell>
          <cell r="BG122">
            <v>14443.71</v>
          </cell>
          <cell r="BH122">
            <v>20621.810000000001</v>
          </cell>
          <cell r="BI122">
            <v>18392.86</v>
          </cell>
          <cell r="BJ122">
            <v>53458.38</v>
          </cell>
          <cell r="BK122">
            <v>23590.429999999993</v>
          </cell>
          <cell r="BM122">
            <v>9775.9916666666668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AE123">
            <v>0</v>
          </cell>
          <cell r="AF123">
            <v>0</v>
          </cell>
          <cell r="AG123">
            <v>0</v>
          </cell>
          <cell r="AJ123">
            <v>0</v>
          </cell>
          <cell r="AQ123">
            <v>9409.81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12331.12</v>
          </cell>
          <cell r="AZ123">
            <v>7292.21</v>
          </cell>
          <cell r="BA123">
            <v>0</v>
          </cell>
          <cell r="BB123">
            <v>165533.32999999999</v>
          </cell>
          <cell r="BC123">
            <v>158241.12</v>
          </cell>
          <cell r="BD123">
            <v>6</v>
          </cell>
          <cell r="BE123">
            <v>12331.12</v>
          </cell>
          <cell r="BF123">
            <v>33520.5</v>
          </cell>
          <cell r="BG123">
            <v>0</v>
          </cell>
          <cell r="BH123">
            <v>28009.35</v>
          </cell>
          <cell r="BI123">
            <v>6938.45</v>
          </cell>
          <cell r="BJ123">
            <v>106084.15</v>
          </cell>
          <cell r="BK123">
            <v>7292.2099999999919</v>
          </cell>
          <cell r="BM123">
            <v>13525.53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  <cell r="AY124">
            <v>0</v>
          </cell>
          <cell r="BB124">
            <v>20800</v>
          </cell>
          <cell r="BC124">
            <v>20800</v>
          </cell>
          <cell r="BD124">
            <v>3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  <cell r="AY125">
            <v>0</v>
          </cell>
          <cell r="BB125">
            <v>5856.78</v>
          </cell>
          <cell r="BC125">
            <v>5856.78</v>
          </cell>
          <cell r="BD125">
            <v>3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M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  <cell r="AY126">
            <v>0</v>
          </cell>
          <cell r="BB126">
            <v>44000</v>
          </cell>
          <cell r="BC126">
            <v>44000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  <cell r="AY127">
            <v>0</v>
          </cell>
          <cell r="BB127">
            <v>0</v>
          </cell>
          <cell r="BC127">
            <v>0</v>
          </cell>
          <cell r="BD127">
            <v>3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M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341023.06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0</v>
          </cell>
          <cell r="BA128">
            <v>0</v>
          </cell>
          <cell r="BB128">
            <v>3077619.2</v>
          </cell>
          <cell r="BC128">
            <v>3077619.2</v>
          </cell>
          <cell r="BD128">
            <v>5</v>
          </cell>
          <cell r="BE128">
            <v>0</v>
          </cell>
          <cell r="BF128">
            <v>352906.49</v>
          </cell>
          <cell r="BG128">
            <v>197100.75</v>
          </cell>
          <cell r="BH128">
            <v>241111.92</v>
          </cell>
          <cell r="BI128">
            <v>446772.98</v>
          </cell>
          <cell r="BJ128">
            <v>1237892.1400000001</v>
          </cell>
          <cell r="BK128">
            <v>0</v>
          </cell>
          <cell r="BM128">
            <v>131853.19333333333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5384.3</v>
          </cell>
          <cell r="AM129">
            <v>8180.91</v>
          </cell>
          <cell r="AN129">
            <v>9885.0300000000007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9200.7099999999991</v>
          </cell>
          <cell r="AU129">
            <v>7985.05</v>
          </cell>
          <cell r="AW129">
            <v>25863.4</v>
          </cell>
          <cell r="AX129">
            <v>4531.87</v>
          </cell>
          <cell r="AY129">
            <v>4919.26</v>
          </cell>
          <cell r="BB129">
            <v>116087.61</v>
          </cell>
          <cell r="BC129">
            <v>116087.61</v>
          </cell>
          <cell r="BD129">
            <v>3</v>
          </cell>
          <cell r="BE129">
            <v>4919.26</v>
          </cell>
          <cell r="BF129">
            <v>4531.87</v>
          </cell>
          <cell r="BG129">
            <v>25863.4</v>
          </cell>
          <cell r="BH129">
            <v>0</v>
          </cell>
          <cell r="BI129">
            <v>7985.05</v>
          </cell>
          <cell r="BJ129">
            <v>52500.290000000008</v>
          </cell>
          <cell r="BK129">
            <v>0</v>
          </cell>
          <cell r="BM129">
            <v>5885.7550000000001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T130">
            <v>0</v>
          </cell>
          <cell r="AU130">
            <v>0</v>
          </cell>
          <cell r="AW130">
            <v>39838.97</v>
          </cell>
          <cell r="AX130">
            <v>0</v>
          </cell>
          <cell r="AY130">
            <v>0</v>
          </cell>
          <cell r="AZ130">
            <v>403244.4</v>
          </cell>
          <cell r="BB130">
            <v>443083.37</v>
          </cell>
          <cell r="BC130">
            <v>443083.37</v>
          </cell>
          <cell r="BD130">
            <v>4</v>
          </cell>
          <cell r="BE130">
            <v>0</v>
          </cell>
          <cell r="BF130">
            <v>403244.4</v>
          </cell>
          <cell r="BG130">
            <v>0</v>
          </cell>
          <cell r="BH130">
            <v>0</v>
          </cell>
          <cell r="BI130">
            <v>39838.97</v>
          </cell>
          <cell r="BJ130">
            <v>443083.37</v>
          </cell>
          <cell r="BK130">
            <v>0</v>
          </cell>
          <cell r="BM130">
            <v>73847.228333333333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0</v>
          </cell>
          <cell r="BB131">
            <v>86500</v>
          </cell>
          <cell r="BC131">
            <v>86500</v>
          </cell>
          <cell r="BD131">
            <v>4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35000</v>
          </cell>
          <cell r="BK131">
            <v>0</v>
          </cell>
          <cell r="BM131">
            <v>5833.333333333333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BB132">
            <v>0</v>
          </cell>
          <cell r="BC132">
            <v>0</v>
          </cell>
          <cell r="BD132">
            <v>3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M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15500</v>
          </cell>
          <cell r="BB133">
            <v>97692</v>
          </cell>
          <cell r="BC133">
            <v>97692</v>
          </cell>
          <cell r="BD133">
            <v>3</v>
          </cell>
          <cell r="BE133">
            <v>0</v>
          </cell>
          <cell r="BF133">
            <v>0</v>
          </cell>
          <cell r="BG133">
            <v>15500</v>
          </cell>
          <cell r="BH133">
            <v>0</v>
          </cell>
          <cell r="BI133">
            <v>0</v>
          </cell>
          <cell r="BJ133">
            <v>15500</v>
          </cell>
          <cell r="BK133">
            <v>0</v>
          </cell>
          <cell r="BM133">
            <v>2583.3333333333335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W134">
            <v>51666.31</v>
          </cell>
          <cell r="AX134">
            <v>92914.35</v>
          </cell>
          <cell r="AY134">
            <v>51545.95</v>
          </cell>
          <cell r="AZ134">
            <v>97088.34</v>
          </cell>
          <cell r="BB134">
            <v>293214.94999999995</v>
          </cell>
          <cell r="BC134">
            <v>293214.94999999995</v>
          </cell>
          <cell r="BD134">
            <v>4</v>
          </cell>
          <cell r="BE134">
            <v>97088.34</v>
          </cell>
          <cell r="BF134">
            <v>51545.95</v>
          </cell>
          <cell r="BG134">
            <v>92914.35</v>
          </cell>
          <cell r="BH134">
            <v>51666.31</v>
          </cell>
          <cell r="BI134">
            <v>0</v>
          </cell>
          <cell r="BJ134">
            <v>293214.94999999995</v>
          </cell>
          <cell r="BK134">
            <v>0</v>
          </cell>
          <cell r="BM134">
            <v>48869.158333333326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否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148315.22</v>
          </cell>
          <cell r="BB135">
            <v>148315.22</v>
          </cell>
          <cell r="BC135">
            <v>0</v>
          </cell>
          <cell r="BD135">
            <v>3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148315.22</v>
          </cell>
          <cell r="BM135">
            <v>24719.203333333335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  <cell r="AY136">
            <v>0</v>
          </cell>
          <cell r="BB136">
            <v>44064.5</v>
          </cell>
          <cell r="BC136">
            <v>44064.5</v>
          </cell>
          <cell r="BD136">
            <v>3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M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  <cell r="AY137">
            <v>0</v>
          </cell>
          <cell r="BB137">
            <v>75884.62</v>
          </cell>
          <cell r="BC137">
            <v>75884.62</v>
          </cell>
          <cell r="BD137">
            <v>3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M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N138">
            <v>1454.98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0</v>
          </cell>
          <cell r="BA138">
            <v>4505.3100000000004</v>
          </cell>
          <cell r="BB138">
            <v>137611.16</v>
          </cell>
          <cell r="BC138">
            <v>133105.85</v>
          </cell>
          <cell r="BD138">
            <v>5</v>
          </cell>
          <cell r="BE138">
            <v>0</v>
          </cell>
          <cell r="BF138">
            <v>11936.31</v>
          </cell>
          <cell r="BG138">
            <v>0</v>
          </cell>
          <cell r="BH138">
            <v>22857.48</v>
          </cell>
          <cell r="BI138">
            <v>2964.38</v>
          </cell>
          <cell r="BJ138">
            <v>68678.64</v>
          </cell>
          <cell r="BK138">
            <v>4505.3099999999977</v>
          </cell>
          <cell r="BM138">
            <v>6549.8499999999995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Y139">
            <v>0</v>
          </cell>
          <cell r="AZ139">
            <v>45764.44</v>
          </cell>
          <cell r="BA139">
            <v>954.85</v>
          </cell>
          <cell r="BB139">
            <v>46719.29</v>
          </cell>
          <cell r="BC139">
            <v>0</v>
          </cell>
          <cell r="BD139">
            <v>3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46719.29</v>
          </cell>
          <cell r="BM139">
            <v>7786.5483333333332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12790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  <cell r="AY140">
            <v>0</v>
          </cell>
          <cell r="BB140">
            <v>59130</v>
          </cell>
          <cell r="BC140">
            <v>59130</v>
          </cell>
          <cell r="BD140">
            <v>3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M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W141">
            <v>17136</v>
          </cell>
          <cell r="AX141">
            <v>0</v>
          </cell>
          <cell r="AY141">
            <v>0</v>
          </cell>
          <cell r="AZ141">
            <v>0</v>
          </cell>
          <cell r="BA141">
            <v>35324</v>
          </cell>
          <cell r="BB141">
            <v>52460</v>
          </cell>
          <cell r="BC141">
            <v>52460</v>
          </cell>
          <cell r="BD141">
            <v>5</v>
          </cell>
          <cell r="BE141">
            <v>35324</v>
          </cell>
          <cell r="BF141">
            <v>0</v>
          </cell>
          <cell r="BG141">
            <v>0</v>
          </cell>
          <cell r="BH141">
            <v>0</v>
          </cell>
          <cell r="BI141">
            <v>17136</v>
          </cell>
          <cell r="BJ141">
            <v>52460</v>
          </cell>
          <cell r="BK141">
            <v>0</v>
          </cell>
          <cell r="BM141">
            <v>8743.3333333333339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否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27499.94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0</v>
          </cell>
          <cell r="BB142">
            <v>148199.80000000002</v>
          </cell>
          <cell r="BC142">
            <v>148199.80000000002</v>
          </cell>
          <cell r="BD142">
            <v>4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41309.26</v>
          </cell>
          <cell r="BJ142">
            <v>95649.99</v>
          </cell>
          <cell r="BK142">
            <v>0</v>
          </cell>
          <cell r="BM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63343.040000000001</v>
          </cell>
          <cell r="AO143">
            <v>87100</v>
          </cell>
          <cell r="AP143">
            <v>123800</v>
          </cell>
          <cell r="AQ143">
            <v>147379.10999999999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268000.53999999998</v>
          </cell>
          <cell r="AW143">
            <v>199166.89</v>
          </cell>
          <cell r="AX143">
            <v>141020.24</v>
          </cell>
          <cell r="AY143">
            <v>112762.3</v>
          </cell>
          <cell r="AZ143">
            <v>155020.46</v>
          </cell>
          <cell r="BA143">
            <v>140414.14000000001</v>
          </cell>
          <cell r="BB143">
            <v>2009113.17</v>
          </cell>
          <cell r="BC143">
            <v>1713678.5699999998</v>
          </cell>
          <cell r="BD143">
            <v>6</v>
          </cell>
          <cell r="BE143">
            <v>112762.3</v>
          </cell>
          <cell r="BF143">
            <v>141020.24</v>
          </cell>
          <cell r="BG143">
            <v>199166.89</v>
          </cell>
          <cell r="BH143">
            <v>268000.53999999998</v>
          </cell>
          <cell r="BI143">
            <v>50311.82</v>
          </cell>
          <cell r="BJ143">
            <v>926694.78</v>
          </cell>
          <cell r="BK143">
            <v>295434.60000000009</v>
          </cell>
          <cell r="BM143">
            <v>169397.42833333332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90</v>
          </cell>
          <cell r="G144" t="str">
            <v>否</v>
          </cell>
          <cell r="H144">
            <v>90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U144">
            <v>61813.53</v>
          </cell>
          <cell r="AV144">
            <v>191335.1</v>
          </cell>
          <cell r="AW144">
            <v>0</v>
          </cell>
          <cell r="AX144">
            <v>100026.21</v>
          </cell>
          <cell r="AY144">
            <v>0</v>
          </cell>
          <cell r="AZ144">
            <v>56133.89</v>
          </cell>
          <cell r="BA144">
            <v>0</v>
          </cell>
          <cell r="BB144">
            <v>409308.73000000004</v>
          </cell>
          <cell r="BC144">
            <v>353174.84</v>
          </cell>
          <cell r="BD144">
            <v>6</v>
          </cell>
          <cell r="BE144">
            <v>100026.21</v>
          </cell>
          <cell r="BF144">
            <v>0</v>
          </cell>
          <cell r="BG144">
            <v>191335.1</v>
          </cell>
          <cell r="BH144">
            <v>61813.53</v>
          </cell>
          <cell r="BI144">
            <v>0</v>
          </cell>
          <cell r="BJ144">
            <v>353174.84</v>
          </cell>
          <cell r="BK144">
            <v>56133.890000000014</v>
          </cell>
          <cell r="BM144">
            <v>57915.866666666669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297290.89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0</v>
          </cell>
          <cell r="AZ145">
            <v>36675.129999999997</v>
          </cell>
          <cell r="BA145">
            <v>164261.29999999999</v>
          </cell>
          <cell r="BB145">
            <v>1347824.7299999997</v>
          </cell>
          <cell r="BC145">
            <v>1347824.7299999997</v>
          </cell>
          <cell r="BD145">
            <v>6</v>
          </cell>
          <cell r="BE145">
            <v>164261.29999999999</v>
          </cell>
          <cell r="BF145">
            <v>36675.129999999997</v>
          </cell>
          <cell r="BG145">
            <v>0</v>
          </cell>
          <cell r="BH145">
            <v>1854.99</v>
          </cell>
          <cell r="BI145">
            <v>33798.26</v>
          </cell>
          <cell r="BJ145">
            <v>280118.84999999998</v>
          </cell>
          <cell r="BK145">
            <v>0</v>
          </cell>
          <cell r="BM145">
            <v>46686.474999999999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AK146">
            <v>0</v>
          </cell>
          <cell r="AL146">
            <v>0</v>
          </cell>
          <cell r="AM146">
            <v>0</v>
          </cell>
          <cell r="AP146">
            <v>90723.02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57414.8</v>
          </cell>
          <cell r="BA146">
            <v>0</v>
          </cell>
          <cell r="BB146">
            <v>1632146.96</v>
          </cell>
          <cell r="BC146">
            <v>1632146.96</v>
          </cell>
          <cell r="BD146">
            <v>5</v>
          </cell>
          <cell r="BE146">
            <v>57414.8</v>
          </cell>
          <cell r="BF146">
            <v>104132.96</v>
          </cell>
          <cell r="BG146">
            <v>121727.74</v>
          </cell>
          <cell r="BH146">
            <v>178344.26</v>
          </cell>
          <cell r="BI146">
            <v>191333.54</v>
          </cell>
          <cell r="BJ146">
            <v>1125717.5</v>
          </cell>
          <cell r="BK146">
            <v>0</v>
          </cell>
          <cell r="BM146">
            <v>76936.626666666663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  <cell r="AW147">
            <v>0</v>
          </cell>
          <cell r="AX147">
            <v>0</v>
          </cell>
          <cell r="AY147">
            <v>0</v>
          </cell>
          <cell r="BB147">
            <v>458630.26</v>
          </cell>
          <cell r="BC147">
            <v>458630.26</v>
          </cell>
          <cell r="BD147">
            <v>3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M147">
            <v>0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  <cell r="AY148">
            <v>0</v>
          </cell>
          <cell r="BB148">
            <v>62319</v>
          </cell>
          <cell r="BC148">
            <v>62319</v>
          </cell>
          <cell r="BD148">
            <v>3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M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否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3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M149">
            <v>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  <cell r="AY150">
            <v>0</v>
          </cell>
          <cell r="BB150">
            <v>40450</v>
          </cell>
          <cell r="BC150">
            <v>40450</v>
          </cell>
          <cell r="BD150">
            <v>3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M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否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F151">
            <v>0</v>
          </cell>
          <cell r="AG151">
            <v>0</v>
          </cell>
          <cell r="AH151">
            <v>0</v>
          </cell>
          <cell r="AL151">
            <v>0</v>
          </cell>
          <cell r="AR151">
            <v>10604.95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17989.599999999999</v>
          </cell>
          <cell r="AX151">
            <v>29315.200000000001</v>
          </cell>
          <cell r="AY151">
            <v>0</v>
          </cell>
          <cell r="BA151">
            <v>6348.34</v>
          </cell>
          <cell r="BB151">
            <v>119487.34999999999</v>
          </cell>
          <cell r="BC151">
            <v>113139.01</v>
          </cell>
          <cell r="BD151">
            <v>5</v>
          </cell>
          <cell r="BE151">
            <v>29315.200000000001</v>
          </cell>
          <cell r="BF151">
            <v>17989.599999999999</v>
          </cell>
          <cell r="BG151">
            <v>4714.17</v>
          </cell>
          <cell r="BH151">
            <v>26868.01</v>
          </cell>
          <cell r="BI151">
            <v>0</v>
          </cell>
          <cell r="BJ151">
            <v>102534.05999999998</v>
          </cell>
          <cell r="BK151">
            <v>6348.3399999999965</v>
          </cell>
          <cell r="BM151">
            <v>9727.8850000000002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  <cell r="AY152">
            <v>0</v>
          </cell>
          <cell r="BB152">
            <v>58519.74</v>
          </cell>
          <cell r="BC152">
            <v>58519.74</v>
          </cell>
          <cell r="BD152">
            <v>3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M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W153">
            <v>0</v>
          </cell>
          <cell r="AX153">
            <v>0</v>
          </cell>
          <cell r="AY153">
            <v>0</v>
          </cell>
          <cell r="BB153">
            <v>0</v>
          </cell>
          <cell r="BC153">
            <v>0</v>
          </cell>
          <cell r="BD153">
            <v>3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M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2435.4699999999998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  <cell r="AW154">
            <v>14355.52</v>
          </cell>
          <cell r="AX154">
            <v>5505.36</v>
          </cell>
          <cell r="AY154">
            <v>393243.51</v>
          </cell>
          <cell r="BB154">
            <v>561434.03</v>
          </cell>
          <cell r="BC154">
            <v>561434.03</v>
          </cell>
          <cell r="BD154">
            <v>3</v>
          </cell>
          <cell r="BE154">
            <v>393243.51</v>
          </cell>
          <cell r="BF154">
            <v>5505.36</v>
          </cell>
          <cell r="BG154">
            <v>14355.52</v>
          </cell>
          <cell r="BH154">
            <v>0</v>
          </cell>
          <cell r="BI154">
            <v>0</v>
          </cell>
          <cell r="BJ154">
            <v>413104.39</v>
          </cell>
          <cell r="BK154">
            <v>0</v>
          </cell>
          <cell r="BM154">
            <v>68850.731666666674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>
            <v>0</v>
          </cell>
          <cell r="AC155">
            <v>0</v>
          </cell>
          <cell r="AD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  <cell r="AY155">
            <v>0</v>
          </cell>
          <cell r="BB155">
            <v>0</v>
          </cell>
          <cell r="BC155">
            <v>0</v>
          </cell>
          <cell r="BD155">
            <v>3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M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AI156">
            <v>0</v>
          </cell>
          <cell r="AJ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15253.9</v>
          </cell>
          <cell r="BA156">
            <v>0</v>
          </cell>
          <cell r="BB156">
            <v>958094.34000000008</v>
          </cell>
          <cell r="BC156">
            <v>958094.34000000008</v>
          </cell>
          <cell r="BD156">
            <v>5</v>
          </cell>
          <cell r="BE156">
            <v>15253.9</v>
          </cell>
          <cell r="BF156">
            <v>42714.67</v>
          </cell>
          <cell r="BG156">
            <v>88769.74</v>
          </cell>
          <cell r="BH156">
            <v>197045.51</v>
          </cell>
          <cell r="BI156">
            <v>108143.16</v>
          </cell>
          <cell r="BJ156">
            <v>583695.04</v>
          </cell>
          <cell r="BK156">
            <v>0</v>
          </cell>
          <cell r="BM156">
            <v>57297.303333333337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  <cell r="AY157">
            <v>0</v>
          </cell>
          <cell r="BB157">
            <v>0</v>
          </cell>
          <cell r="BC157">
            <v>0</v>
          </cell>
          <cell r="BD157">
            <v>3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M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  <cell r="AY158">
            <v>0</v>
          </cell>
          <cell r="BB158">
            <v>13740</v>
          </cell>
          <cell r="BC158">
            <v>13740</v>
          </cell>
          <cell r="BD158">
            <v>3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M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  <cell r="AH159">
            <v>0</v>
          </cell>
          <cell r="AJ159">
            <v>131330.89000000001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0</v>
          </cell>
          <cell r="AX159">
            <v>0</v>
          </cell>
          <cell r="AY159">
            <v>0</v>
          </cell>
          <cell r="BB159">
            <v>131330.89000000001</v>
          </cell>
          <cell r="BC159">
            <v>131330.89000000001</v>
          </cell>
          <cell r="BD159">
            <v>3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0</v>
          </cell>
          <cell r="AX160">
            <v>0</v>
          </cell>
          <cell r="AY160">
            <v>0</v>
          </cell>
          <cell r="BB160">
            <v>0</v>
          </cell>
          <cell r="BC160">
            <v>0</v>
          </cell>
          <cell r="BD160">
            <v>3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M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F161">
            <v>0</v>
          </cell>
          <cell r="G161" t="str">
            <v>否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11158.98</v>
          </cell>
          <cell r="BB161">
            <v>11158.98</v>
          </cell>
          <cell r="BC161">
            <v>11158.98</v>
          </cell>
          <cell r="BD161">
            <v>4</v>
          </cell>
          <cell r="BE161">
            <v>11158.98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11158.98</v>
          </cell>
          <cell r="BK161">
            <v>0</v>
          </cell>
          <cell r="BM161">
            <v>1859.83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  <cell r="AY162">
            <v>0</v>
          </cell>
          <cell r="BB162">
            <v>51725.38</v>
          </cell>
          <cell r="BC162">
            <v>51725.38</v>
          </cell>
          <cell r="BD162">
            <v>3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M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M163">
            <v>2535.5500000000002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9303.9699999999993</v>
          </cell>
          <cell r="AW163">
            <v>17492.400000000001</v>
          </cell>
          <cell r="AX163">
            <v>5247.72</v>
          </cell>
          <cell r="AY163">
            <v>6996.96</v>
          </cell>
          <cell r="BB163">
            <v>60817.640000000007</v>
          </cell>
          <cell r="BC163">
            <v>60817.640000000007</v>
          </cell>
          <cell r="BD163">
            <v>4</v>
          </cell>
          <cell r="BE163">
            <v>6996.96</v>
          </cell>
          <cell r="BF163">
            <v>5247.72</v>
          </cell>
          <cell r="BG163">
            <v>17492.400000000001</v>
          </cell>
          <cell r="BH163">
            <v>9303.9699999999993</v>
          </cell>
          <cell r="BI163">
            <v>0</v>
          </cell>
          <cell r="BJ163">
            <v>40790.29</v>
          </cell>
          <cell r="BK163">
            <v>0</v>
          </cell>
          <cell r="BM163">
            <v>6506.8416666666672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BB164">
            <v>48800</v>
          </cell>
          <cell r="BC164">
            <v>48800</v>
          </cell>
          <cell r="BD164">
            <v>3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M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D165">
            <v>0</v>
          </cell>
          <cell r="AF165">
            <v>0</v>
          </cell>
          <cell r="AI165">
            <v>0</v>
          </cell>
          <cell r="AM165">
            <v>0</v>
          </cell>
          <cell r="AQ165">
            <v>34522.68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39048.050000000003</v>
          </cell>
          <cell r="AY165">
            <v>18976.02</v>
          </cell>
          <cell r="BA165">
            <v>19429.8</v>
          </cell>
          <cell r="BB165">
            <v>516934.86</v>
          </cell>
          <cell r="BC165">
            <v>497505.06</v>
          </cell>
          <cell r="BD165">
            <v>5</v>
          </cell>
          <cell r="BE165">
            <v>18976.02</v>
          </cell>
          <cell r="BF165">
            <v>39048.050000000003</v>
          </cell>
          <cell r="BG165">
            <v>10272</v>
          </cell>
          <cell r="BH165">
            <v>197842.34</v>
          </cell>
          <cell r="BI165">
            <v>63921.61</v>
          </cell>
          <cell r="BJ165">
            <v>387827.12</v>
          </cell>
          <cell r="BK165">
            <v>19429.799999999988</v>
          </cell>
          <cell r="BM165">
            <v>47594.701666666668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M166">
            <v>0</v>
          </cell>
          <cell r="AN166">
            <v>0</v>
          </cell>
          <cell r="AO166">
            <v>20734.189999999999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0</v>
          </cell>
          <cell r="BA166">
            <v>18000</v>
          </cell>
          <cell r="BB166">
            <v>163095.57</v>
          </cell>
          <cell r="BC166">
            <v>163095.57</v>
          </cell>
          <cell r="BD166">
            <v>5</v>
          </cell>
          <cell r="BE166">
            <v>18000</v>
          </cell>
          <cell r="BF166">
            <v>0</v>
          </cell>
          <cell r="BG166">
            <v>0</v>
          </cell>
          <cell r="BH166">
            <v>15000</v>
          </cell>
          <cell r="BI166">
            <v>4576.5</v>
          </cell>
          <cell r="BJ166">
            <v>55576.5</v>
          </cell>
          <cell r="BK166">
            <v>0</v>
          </cell>
          <cell r="BM166">
            <v>9262.75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9858.82</v>
          </cell>
          <cell r="O167">
            <v>8207.3700000000008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0</v>
          </cell>
          <cell r="BB167">
            <v>18066.190000000002</v>
          </cell>
          <cell r="BC167">
            <v>18066.190000000002</v>
          </cell>
          <cell r="BD167">
            <v>3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M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AF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  <cell r="AY168">
            <v>0</v>
          </cell>
          <cell r="BB168">
            <v>0</v>
          </cell>
          <cell r="BC168">
            <v>0</v>
          </cell>
          <cell r="BD168">
            <v>3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M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0</v>
          </cell>
          <cell r="BB169">
            <v>46895.05</v>
          </cell>
          <cell r="BC169">
            <v>46895.05</v>
          </cell>
          <cell r="BD169">
            <v>3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  <cell r="AG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152.15999999994801</v>
          </cell>
          <cell r="AX170">
            <v>0</v>
          </cell>
          <cell r="AY170">
            <v>0</v>
          </cell>
          <cell r="AZ170">
            <v>5989.25</v>
          </cell>
          <cell r="BA170">
            <v>25504.14</v>
          </cell>
          <cell r="BB170">
            <v>31645.549999999948</v>
          </cell>
          <cell r="BC170">
            <v>31645.549999999948</v>
          </cell>
          <cell r="BD170">
            <v>6</v>
          </cell>
          <cell r="BE170">
            <v>25504.14</v>
          </cell>
          <cell r="BF170">
            <v>5989.25</v>
          </cell>
          <cell r="BG170">
            <v>0</v>
          </cell>
          <cell r="BH170">
            <v>0</v>
          </cell>
          <cell r="BI170">
            <v>152.15999999994801</v>
          </cell>
          <cell r="BJ170">
            <v>31645.549999999948</v>
          </cell>
          <cell r="BK170">
            <v>0</v>
          </cell>
          <cell r="BM170">
            <v>5274.258333333325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AF171">
            <v>0</v>
          </cell>
          <cell r="AH171">
            <v>0</v>
          </cell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25503.5</v>
          </cell>
          <cell r="BA171">
            <v>4096.5</v>
          </cell>
          <cell r="BB171">
            <v>194627.4</v>
          </cell>
          <cell r="BC171">
            <v>190530.9</v>
          </cell>
          <cell r="BD171">
            <v>5</v>
          </cell>
          <cell r="BE171">
            <v>0</v>
          </cell>
          <cell r="BF171">
            <v>25503.5</v>
          </cell>
          <cell r="BG171">
            <v>0</v>
          </cell>
          <cell r="BH171">
            <v>6418</v>
          </cell>
          <cell r="BI171">
            <v>52729</v>
          </cell>
          <cell r="BJ171">
            <v>84650.5</v>
          </cell>
          <cell r="BK171">
            <v>4096.5</v>
          </cell>
          <cell r="BM171">
            <v>14791.166666666666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  <cell r="AY172">
            <v>0</v>
          </cell>
          <cell r="BB172">
            <v>0</v>
          </cell>
          <cell r="BC172">
            <v>0</v>
          </cell>
          <cell r="BD172">
            <v>3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M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8301.57</v>
          </cell>
          <cell r="AL173">
            <v>12113.31</v>
          </cell>
          <cell r="AM173">
            <v>6056.67</v>
          </cell>
          <cell r="AN173">
            <v>1058.5999999999999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  <cell r="AW173">
            <v>1058.5999999999999</v>
          </cell>
          <cell r="AX173">
            <v>0</v>
          </cell>
          <cell r="AY173">
            <v>1058.5999999999999</v>
          </cell>
          <cell r="BB173">
            <v>36653.959999999992</v>
          </cell>
          <cell r="BC173">
            <v>36653.959999999992</v>
          </cell>
          <cell r="BD173">
            <v>3</v>
          </cell>
          <cell r="BE173">
            <v>1058.5999999999999</v>
          </cell>
          <cell r="BF173">
            <v>0</v>
          </cell>
          <cell r="BG173">
            <v>1058.5999999999999</v>
          </cell>
          <cell r="BH173">
            <v>0</v>
          </cell>
          <cell r="BI173">
            <v>2876.2</v>
          </cell>
          <cell r="BJ173">
            <v>4993.3999999999996</v>
          </cell>
          <cell r="BK173">
            <v>0</v>
          </cell>
          <cell r="BM173">
            <v>352.86666666666662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5541.76</v>
          </cell>
          <cell r="AS174">
            <v>5230</v>
          </cell>
          <cell r="AT174">
            <v>0</v>
          </cell>
          <cell r="AU174">
            <v>0</v>
          </cell>
          <cell r="AW174">
            <v>0</v>
          </cell>
          <cell r="AX174">
            <v>4680</v>
          </cell>
          <cell r="AY174">
            <v>0</v>
          </cell>
          <cell r="AZ174">
            <v>13841.21</v>
          </cell>
          <cell r="BB174">
            <v>29292.97</v>
          </cell>
          <cell r="BC174">
            <v>15451.760000000002</v>
          </cell>
          <cell r="BD174">
            <v>4</v>
          </cell>
          <cell r="BE174">
            <v>0</v>
          </cell>
          <cell r="BF174">
            <v>4680</v>
          </cell>
          <cell r="BG174">
            <v>0</v>
          </cell>
          <cell r="BH174">
            <v>0</v>
          </cell>
          <cell r="BI174">
            <v>0</v>
          </cell>
          <cell r="BJ174">
            <v>4680</v>
          </cell>
          <cell r="BK174">
            <v>13841.21</v>
          </cell>
          <cell r="BM174">
            <v>3086.8683333333333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0</v>
          </cell>
          <cell r="BB175">
            <v>26000</v>
          </cell>
          <cell r="BC175">
            <v>26000</v>
          </cell>
          <cell r="BD175">
            <v>3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M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W176">
            <v>0</v>
          </cell>
          <cell r="AX176">
            <v>0</v>
          </cell>
          <cell r="AY176">
            <v>0</v>
          </cell>
          <cell r="BB176">
            <v>32000</v>
          </cell>
          <cell r="BC176">
            <v>32000</v>
          </cell>
          <cell r="BD176">
            <v>3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  <cell r="AG177">
            <v>16400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14300</v>
          </cell>
          <cell r="BB177">
            <v>30700</v>
          </cell>
          <cell r="BC177">
            <v>30700</v>
          </cell>
          <cell r="BD177">
            <v>4</v>
          </cell>
          <cell r="BE177">
            <v>0</v>
          </cell>
          <cell r="BF177">
            <v>14300</v>
          </cell>
          <cell r="BG177">
            <v>0</v>
          </cell>
          <cell r="BH177">
            <v>0</v>
          </cell>
          <cell r="BI177">
            <v>0</v>
          </cell>
          <cell r="BJ177">
            <v>14300</v>
          </cell>
          <cell r="BK177">
            <v>0</v>
          </cell>
          <cell r="BM177">
            <v>2383.3333333333335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  <cell r="AY178">
            <v>14252.35</v>
          </cell>
          <cell r="AZ178">
            <v>14464</v>
          </cell>
          <cell r="BB178">
            <v>28716.35</v>
          </cell>
          <cell r="BC178">
            <v>0</v>
          </cell>
          <cell r="BD178">
            <v>4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28716.35</v>
          </cell>
          <cell r="BM178">
            <v>4786.0583333333334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5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M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F180">
            <v>0</v>
          </cell>
          <cell r="G180" t="str">
            <v>否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  <cell r="AY180">
            <v>0</v>
          </cell>
          <cell r="BB180">
            <v>0</v>
          </cell>
          <cell r="BC180">
            <v>0</v>
          </cell>
          <cell r="BD180">
            <v>3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AI181">
            <v>0</v>
          </cell>
          <cell r="AJ181">
            <v>0</v>
          </cell>
          <cell r="AK181">
            <v>3880.86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  <cell r="AW181">
            <v>0</v>
          </cell>
          <cell r="AX181">
            <v>0</v>
          </cell>
          <cell r="AY181">
            <v>0</v>
          </cell>
          <cell r="BB181">
            <v>136943.17000000001</v>
          </cell>
          <cell r="BC181">
            <v>136943.17000000001</v>
          </cell>
          <cell r="BD181">
            <v>3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7856.19</v>
          </cell>
          <cell r="BJ181">
            <v>31885.119999999999</v>
          </cell>
          <cell r="BK181">
            <v>0</v>
          </cell>
          <cell r="BM181">
            <v>0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35451.040000000001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  <cell r="AY182">
            <v>0</v>
          </cell>
          <cell r="BB182">
            <v>35451.040000000001</v>
          </cell>
          <cell r="BC182">
            <v>35451.040000000001</v>
          </cell>
          <cell r="BD182">
            <v>3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M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0</v>
          </cell>
          <cell r="AX183">
            <v>0</v>
          </cell>
          <cell r="AY183">
            <v>0</v>
          </cell>
          <cell r="BB183">
            <v>55300.45</v>
          </cell>
          <cell r="BC183">
            <v>55300.45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M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F184">
            <v>90</v>
          </cell>
          <cell r="G184" t="str">
            <v>否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  <cell r="AY184">
            <v>0</v>
          </cell>
          <cell r="BB184">
            <v>0</v>
          </cell>
          <cell r="BC184">
            <v>0</v>
          </cell>
          <cell r="BD184">
            <v>3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M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W185">
            <v>0</v>
          </cell>
          <cell r="AY185">
            <v>0</v>
          </cell>
          <cell r="BA185">
            <v>24521</v>
          </cell>
          <cell r="BB185">
            <v>24521</v>
          </cell>
          <cell r="BC185">
            <v>0</v>
          </cell>
          <cell r="BD185">
            <v>3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24521</v>
          </cell>
          <cell r="BM185">
            <v>4086.8333333333335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  <cell r="AY186">
            <v>0</v>
          </cell>
          <cell r="BB186">
            <v>0</v>
          </cell>
          <cell r="BC186">
            <v>0</v>
          </cell>
          <cell r="BD186">
            <v>3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M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69959.78</v>
          </cell>
          <cell r="AW187">
            <v>110107.83</v>
          </cell>
          <cell r="AX187">
            <v>126220.15</v>
          </cell>
          <cell r="AY187">
            <v>64589.11</v>
          </cell>
          <cell r="AZ187">
            <v>93284.27</v>
          </cell>
          <cell r="BA187">
            <v>70520.710000000006</v>
          </cell>
          <cell r="BB187">
            <v>534681.85</v>
          </cell>
          <cell r="BC187">
            <v>370876.86999999994</v>
          </cell>
          <cell r="BD187">
            <v>6</v>
          </cell>
          <cell r="BE187">
            <v>64589.11</v>
          </cell>
          <cell r="BF187">
            <v>126220.15</v>
          </cell>
          <cell r="BG187">
            <v>110107.83</v>
          </cell>
          <cell r="BH187">
            <v>69959.78</v>
          </cell>
          <cell r="BI187">
            <v>0</v>
          </cell>
          <cell r="BJ187">
            <v>370876.87</v>
          </cell>
          <cell r="BK187">
            <v>163804.98000000004</v>
          </cell>
          <cell r="BM187">
            <v>89113.641666666663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Z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W188">
            <v>131061.38</v>
          </cell>
          <cell r="AX188">
            <v>30917.65</v>
          </cell>
          <cell r="AY188">
            <v>32888.17</v>
          </cell>
          <cell r="AZ188">
            <v>15406.04</v>
          </cell>
          <cell r="BA188">
            <v>6006.4</v>
          </cell>
          <cell r="BB188">
            <v>216279.64</v>
          </cell>
          <cell r="BC188">
            <v>161979.03000000003</v>
          </cell>
          <cell r="BD188">
            <v>5</v>
          </cell>
          <cell r="BE188">
            <v>30917.65</v>
          </cell>
          <cell r="BF188">
            <v>131061.38</v>
          </cell>
          <cell r="BG188">
            <v>0</v>
          </cell>
          <cell r="BH188">
            <v>0</v>
          </cell>
          <cell r="BI188">
            <v>0</v>
          </cell>
          <cell r="BJ188">
            <v>161979.03</v>
          </cell>
          <cell r="BK188">
            <v>54300.609999999986</v>
          </cell>
          <cell r="BM188">
            <v>36046.606666666667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16972.89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  <cell r="AY189">
            <v>0</v>
          </cell>
          <cell r="BB189">
            <v>33699.800000000003</v>
          </cell>
          <cell r="BC189">
            <v>33699.800000000003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M189">
            <v>0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Y190">
            <v>0</v>
          </cell>
          <cell r="BB190">
            <v>0</v>
          </cell>
          <cell r="BC190">
            <v>0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M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N191">
            <v>0</v>
          </cell>
          <cell r="AQ191">
            <v>95916.39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70373.429999999993</v>
          </cell>
          <cell r="AV191">
            <v>110744.22</v>
          </cell>
          <cell r="AW191">
            <v>25437.68</v>
          </cell>
          <cell r="AX191">
            <v>30538.240000000002</v>
          </cell>
          <cell r="AY191">
            <v>34062.53</v>
          </cell>
          <cell r="AZ191">
            <v>3813.25</v>
          </cell>
          <cell r="BB191">
            <v>697696.14000000013</v>
          </cell>
          <cell r="BC191">
            <v>693882.89000000013</v>
          </cell>
          <cell r="BD191">
            <v>5</v>
          </cell>
          <cell r="BE191">
            <v>34062.53</v>
          </cell>
          <cell r="BF191">
            <v>30538.240000000002</v>
          </cell>
          <cell r="BG191">
            <v>25437.68</v>
          </cell>
          <cell r="BH191">
            <v>110744.22</v>
          </cell>
          <cell r="BI191">
            <v>70373.429999999993</v>
          </cell>
          <cell r="BJ191">
            <v>402994.01</v>
          </cell>
          <cell r="BK191">
            <v>3813.25</v>
          </cell>
          <cell r="BM191">
            <v>34099.32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W192">
            <v>0</v>
          </cell>
          <cell r="AX192">
            <v>0</v>
          </cell>
          <cell r="AY192">
            <v>0</v>
          </cell>
          <cell r="BB192">
            <v>29924.39</v>
          </cell>
          <cell r="BC192">
            <v>29924.39</v>
          </cell>
          <cell r="BD192">
            <v>3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M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W193">
            <v>0</v>
          </cell>
          <cell r="AX193">
            <v>0</v>
          </cell>
          <cell r="AY193">
            <v>0</v>
          </cell>
          <cell r="BB193">
            <v>28888.81</v>
          </cell>
          <cell r="BC193">
            <v>28888.81</v>
          </cell>
          <cell r="BD193">
            <v>3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M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  <cell r="AW194">
            <v>15785</v>
          </cell>
          <cell r="AX194">
            <v>0</v>
          </cell>
          <cell r="AY194">
            <v>0</v>
          </cell>
          <cell r="BA194">
            <v>29555</v>
          </cell>
          <cell r="BB194">
            <v>75314.95</v>
          </cell>
          <cell r="BC194">
            <v>75314.95</v>
          </cell>
          <cell r="BD194">
            <v>4</v>
          </cell>
          <cell r="BE194">
            <v>29555</v>
          </cell>
          <cell r="BF194">
            <v>0</v>
          </cell>
          <cell r="BG194">
            <v>0</v>
          </cell>
          <cell r="BH194">
            <v>0</v>
          </cell>
          <cell r="BI194">
            <v>15785</v>
          </cell>
          <cell r="BJ194">
            <v>45340</v>
          </cell>
          <cell r="BK194">
            <v>0</v>
          </cell>
          <cell r="BM194">
            <v>7556.666666666667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  <cell r="AY195">
            <v>0</v>
          </cell>
          <cell r="BB195">
            <v>82560</v>
          </cell>
          <cell r="BC195">
            <v>82560</v>
          </cell>
          <cell r="BD195">
            <v>3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M195">
            <v>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否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118850.86</v>
          </cell>
          <cell r="AP196">
            <v>78100</v>
          </cell>
          <cell r="AQ196">
            <v>39195.440000000002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30992.639999999999</v>
          </cell>
          <cell r="AZ196">
            <v>31927.61</v>
          </cell>
          <cell r="BA196">
            <v>0</v>
          </cell>
          <cell r="BB196">
            <v>640672.56000000006</v>
          </cell>
          <cell r="BC196">
            <v>577752.31000000006</v>
          </cell>
          <cell r="BD196">
            <v>6</v>
          </cell>
          <cell r="BE196">
            <v>1836.39</v>
          </cell>
          <cell r="BF196">
            <v>36594.51</v>
          </cell>
          <cell r="BG196">
            <v>138913.28</v>
          </cell>
          <cell r="BH196">
            <v>54528.87</v>
          </cell>
          <cell r="BI196">
            <v>46289.2</v>
          </cell>
          <cell r="BJ196">
            <v>317311.01</v>
          </cell>
          <cell r="BK196">
            <v>62920.25</v>
          </cell>
          <cell r="BM196">
            <v>40044.071666666663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5184</v>
          </cell>
          <cell r="BA197">
            <v>6187.5</v>
          </cell>
          <cell r="BB197">
            <v>11371.5</v>
          </cell>
          <cell r="BC197">
            <v>11371.5</v>
          </cell>
          <cell r="BD197">
            <v>6</v>
          </cell>
          <cell r="BE197">
            <v>6187.5</v>
          </cell>
          <cell r="BF197">
            <v>5184</v>
          </cell>
          <cell r="BG197">
            <v>0</v>
          </cell>
          <cell r="BH197">
            <v>0</v>
          </cell>
          <cell r="BI197">
            <v>0</v>
          </cell>
          <cell r="BJ197">
            <v>11371.5</v>
          </cell>
          <cell r="BK197">
            <v>0</v>
          </cell>
          <cell r="BM197">
            <v>1895.25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否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S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B198">
            <v>0</v>
          </cell>
          <cell r="BC198">
            <v>0</v>
          </cell>
          <cell r="BD198">
            <v>4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M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BB199">
            <v>0</v>
          </cell>
          <cell r="BC199">
            <v>0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M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F200">
            <v>90</v>
          </cell>
          <cell r="G200" t="str">
            <v>否</v>
          </cell>
          <cell r="I200">
            <v>0</v>
          </cell>
          <cell r="J200">
            <v>0</v>
          </cell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BB200">
            <v>0</v>
          </cell>
          <cell r="BC200">
            <v>0</v>
          </cell>
          <cell r="BD200">
            <v>3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M200">
            <v>0</v>
          </cell>
        </row>
        <row r="201">
          <cell r="B201" t="str">
            <v>S413016</v>
          </cell>
          <cell r="C201" t="str">
            <v xml:space="preserve">河北聚福家用电器有限公司 </v>
          </cell>
          <cell r="D201" t="str">
            <v>后视镜</v>
          </cell>
          <cell r="F201">
            <v>30</v>
          </cell>
          <cell r="G201" t="str">
            <v>否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23937.599999999999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0</v>
          </cell>
          <cell r="BB201">
            <v>23937.599999999999</v>
          </cell>
          <cell r="BC201">
            <v>23937.599999999999</v>
          </cell>
          <cell r="BD201">
            <v>3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M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0</v>
          </cell>
          <cell r="BB202">
            <v>21800</v>
          </cell>
          <cell r="BC202">
            <v>21800</v>
          </cell>
          <cell r="BD202">
            <v>3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M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BB203">
            <v>0</v>
          </cell>
          <cell r="BC203">
            <v>0</v>
          </cell>
          <cell r="BD203">
            <v>3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M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W204">
            <v>0</v>
          </cell>
          <cell r="AX204">
            <v>0</v>
          </cell>
          <cell r="AY204">
            <v>0</v>
          </cell>
          <cell r="BB204">
            <v>22760</v>
          </cell>
          <cell r="BC204">
            <v>22760</v>
          </cell>
          <cell r="BD204">
            <v>3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M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F205">
            <v>0</v>
          </cell>
          <cell r="G205" t="str">
            <v>否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0</v>
          </cell>
          <cell r="BA205">
            <v>32906</v>
          </cell>
          <cell r="BB205">
            <v>34326</v>
          </cell>
          <cell r="BC205">
            <v>34326</v>
          </cell>
          <cell r="BD205">
            <v>5</v>
          </cell>
          <cell r="BE205">
            <v>32906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34326</v>
          </cell>
          <cell r="BK205">
            <v>0</v>
          </cell>
          <cell r="BM205">
            <v>5721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W206">
            <v>0</v>
          </cell>
          <cell r="AX206">
            <v>0</v>
          </cell>
          <cell r="AY206">
            <v>0</v>
          </cell>
          <cell r="BB206">
            <v>19500</v>
          </cell>
          <cell r="BC206">
            <v>19500</v>
          </cell>
          <cell r="BD206">
            <v>3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M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BB207">
            <v>0</v>
          </cell>
          <cell r="BC207">
            <v>0</v>
          </cell>
          <cell r="BD207">
            <v>3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M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W208">
            <v>0</v>
          </cell>
          <cell r="AX208">
            <v>0</v>
          </cell>
          <cell r="AY208">
            <v>0</v>
          </cell>
          <cell r="BB208">
            <v>19045</v>
          </cell>
          <cell r="BC208">
            <v>19045</v>
          </cell>
          <cell r="BD208">
            <v>3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M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W209">
            <v>0</v>
          </cell>
          <cell r="AX209">
            <v>0</v>
          </cell>
          <cell r="AY209">
            <v>0</v>
          </cell>
          <cell r="BB209">
            <v>19000</v>
          </cell>
          <cell r="BC209">
            <v>19000</v>
          </cell>
          <cell r="BD209">
            <v>3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M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W210">
            <v>0</v>
          </cell>
          <cell r="AX210">
            <v>0</v>
          </cell>
          <cell r="AY210">
            <v>0</v>
          </cell>
          <cell r="BB210">
            <v>18714.75</v>
          </cell>
          <cell r="BC210">
            <v>18714.75</v>
          </cell>
          <cell r="BD210">
            <v>3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M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B211">
            <v>0</v>
          </cell>
          <cell r="BC211">
            <v>0</v>
          </cell>
          <cell r="BD211">
            <v>4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M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81605.350000000006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W212">
            <v>0</v>
          </cell>
          <cell r="AX212">
            <v>0</v>
          </cell>
          <cell r="AY212">
            <v>0</v>
          </cell>
          <cell r="BB212">
            <v>81605.350000000006</v>
          </cell>
          <cell r="BC212">
            <v>81605.350000000006</v>
          </cell>
          <cell r="BD212">
            <v>3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M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6328</v>
          </cell>
          <cell r="AY213">
            <v>0</v>
          </cell>
          <cell r="BB213">
            <v>6328</v>
          </cell>
          <cell r="BC213">
            <v>6328</v>
          </cell>
          <cell r="BD213">
            <v>3</v>
          </cell>
          <cell r="BE213">
            <v>0</v>
          </cell>
          <cell r="BF213">
            <v>6328</v>
          </cell>
          <cell r="BG213">
            <v>0</v>
          </cell>
          <cell r="BH213">
            <v>0</v>
          </cell>
          <cell r="BI213">
            <v>0</v>
          </cell>
          <cell r="BJ213">
            <v>6328</v>
          </cell>
          <cell r="BK213">
            <v>0</v>
          </cell>
          <cell r="BM213">
            <v>1054.6666666666667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  <cell r="AY214">
            <v>0</v>
          </cell>
          <cell r="BB214">
            <v>17456.5</v>
          </cell>
          <cell r="BC214">
            <v>17456.5</v>
          </cell>
          <cell r="BD214">
            <v>3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M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BB215">
            <v>0</v>
          </cell>
          <cell r="BC215">
            <v>0</v>
          </cell>
          <cell r="BD215">
            <v>3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M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W216">
            <v>0</v>
          </cell>
          <cell r="AX216">
            <v>0</v>
          </cell>
          <cell r="AY216">
            <v>0</v>
          </cell>
          <cell r="BB216">
            <v>6531</v>
          </cell>
          <cell r="BC216">
            <v>6531</v>
          </cell>
          <cell r="BD216">
            <v>3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M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  <cell r="I217">
            <v>17243.919999999998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W217">
            <v>0</v>
          </cell>
          <cell r="AX217">
            <v>0</v>
          </cell>
          <cell r="AY217">
            <v>0</v>
          </cell>
          <cell r="BB217">
            <v>17243.919999999998</v>
          </cell>
          <cell r="BC217">
            <v>17243.919999999998</v>
          </cell>
          <cell r="BD217">
            <v>3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M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0</v>
          </cell>
          <cell r="AX218">
            <v>0</v>
          </cell>
          <cell r="AY218">
            <v>0</v>
          </cell>
          <cell r="BB218">
            <v>0</v>
          </cell>
          <cell r="BC218">
            <v>0</v>
          </cell>
          <cell r="BD218">
            <v>3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M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10294.75</v>
          </cell>
          <cell r="BA219">
            <v>10294.75</v>
          </cell>
          <cell r="BB219">
            <v>51704.18</v>
          </cell>
          <cell r="BC219">
            <v>41409.43</v>
          </cell>
          <cell r="BD219">
            <v>5</v>
          </cell>
          <cell r="BE219">
            <v>10294.75</v>
          </cell>
          <cell r="BF219">
            <v>0</v>
          </cell>
          <cell r="BG219">
            <v>10294.75</v>
          </cell>
          <cell r="BH219">
            <v>10294.76</v>
          </cell>
          <cell r="BI219">
            <v>10294.76</v>
          </cell>
          <cell r="BJ219">
            <v>41179.020000000004</v>
          </cell>
          <cell r="BK219">
            <v>10294.75</v>
          </cell>
          <cell r="BM219">
            <v>6863.168333333334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W220">
            <v>0</v>
          </cell>
          <cell r="AX220">
            <v>0</v>
          </cell>
          <cell r="AY220">
            <v>0</v>
          </cell>
          <cell r="BB220">
            <v>0</v>
          </cell>
          <cell r="BC220">
            <v>0</v>
          </cell>
          <cell r="BD220">
            <v>3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M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W221">
            <v>0</v>
          </cell>
          <cell r="AX221">
            <v>0</v>
          </cell>
          <cell r="AY221">
            <v>0</v>
          </cell>
          <cell r="BB221">
            <v>16470.66</v>
          </cell>
          <cell r="BC221">
            <v>16470.66</v>
          </cell>
          <cell r="BD221">
            <v>3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M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W222">
            <v>0</v>
          </cell>
          <cell r="AX222">
            <v>0</v>
          </cell>
          <cell r="AY222">
            <v>0</v>
          </cell>
          <cell r="BB222">
            <v>0</v>
          </cell>
          <cell r="BC222">
            <v>0</v>
          </cell>
          <cell r="BD222">
            <v>3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M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W223">
            <v>0</v>
          </cell>
          <cell r="AX223">
            <v>0</v>
          </cell>
          <cell r="AY223">
            <v>0</v>
          </cell>
          <cell r="BB223">
            <v>14336</v>
          </cell>
          <cell r="BC223">
            <v>14336</v>
          </cell>
          <cell r="BD223">
            <v>3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M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W224">
            <v>0</v>
          </cell>
          <cell r="AX224">
            <v>0</v>
          </cell>
          <cell r="AY224">
            <v>0</v>
          </cell>
          <cell r="BB224">
            <v>0</v>
          </cell>
          <cell r="BC224">
            <v>0</v>
          </cell>
          <cell r="BD224">
            <v>3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M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79687.679999999993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  <cell r="AY225">
            <v>0</v>
          </cell>
          <cell r="BB225">
            <v>79687.679999999993</v>
          </cell>
          <cell r="BC225">
            <v>79687.679999999993</v>
          </cell>
          <cell r="BD225">
            <v>3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M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>
            <v>0</v>
          </cell>
          <cell r="AY226">
            <v>34029.06</v>
          </cell>
          <cell r="AZ226">
            <v>1177.98</v>
          </cell>
          <cell r="BB226">
            <v>35207.040000000001</v>
          </cell>
          <cell r="BC226">
            <v>35207.040000000001</v>
          </cell>
          <cell r="BD226">
            <v>4</v>
          </cell>
          <cell r="BE226">
            <v>1177.98</v>
          </cell>
          <cell r="BF226">
            <v>34029.06</v>
          </cell>
          <cell r="BG226">
            <v>0</v>
          </cell>
          <cell r="BH226">
            <v>0</v>
          </cell>
          <cell r="BI226">
            <v>0</v>
          </cell>
          <cell r="BJ226">
            <v>35207.040000000001</v>
          </cell>
          <cell r="BK226">
            <v>0</v>
          </cell>
          <cell r="BM226">
            <v>5867.84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  <cell r="AW227">
            <v>0</v>
          </cell>
          <cell r="AX227">
            <v>0</v>
          </cell>
          <cell r="AY227">
            <v>0</v>
          </cell>
          <cell r="BB227">
            <v>6975.8899999999994</v>
          </cell>
          <cell r="BC227">
            <v>6975.8899999999994</v>
          </cell>
          <cell r="BD227">
            <v>3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4712.16</v>
          </cell>
          <cell r="BJ227">
            <v>4712.16</v>
          </cell>
          <cell r="BK227">
            <v>0</v>
          </cell>
          <cell r="BM227">
            <v>0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W228">
            <v>0</v>
          </cell>
          <cell r="AX228">
            <v>0</v>
          </cell>
          <cell r="AY228">
            <v>0</v>
          </cell>
          <cell r="BB228">
            <v>11220.07</v>
          </cell>
          <cell r="BC228">
            <v>11220.07</v>
          </cell>
          <cell r="BD228">
            <v>3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M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W229">
            <v>0</v>
          </cell>
          <cell r="AX229">
            <v>0</v>
          </cell>
          <cell r="AY229">
            <v>0</v>
          </cell>
          <cell r="BB229">
            <v>11050</v>
          </cell>
          <cell r="BC229">
            <v>11050</v>
          </cell>
          <cell r="BD229">
            <v>3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M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  <cell r="AW230">
            <v>0</v>
          </cell>
          <cell r="AX230">
            <v>0</v>
          </cell>
          <cell r="AY230">
            <v>55542</v>
          </cell>
          <cell r="AZ230">
            <v>30554.2</v>
          </cell>
          <cell r="BB230">
            <v>91547.4</v>
          </cell>
          <cell r="BC230">
            <v>91547.4</v>
          </cell>
          <cell r="BD230">
            <v>4</v>
          </cell>
          <cell r="BE230">
            <v>0</v>
          </cell>
          <cell r="BF230">
            <v>30554.2</v>
          </cell>
          <cell r="BG230">
            <v>55542</v>
          </cell>
          <cell r="BH230">
            <v>0</v>
          </cell>
          <cell r="BI230">
            <v>0</v>
          </cell>
          <cell r="BJ230">
            <v>86096.2</v>
          </cell>
          <cell r="BK230">
            <v>0</v>
          </cell>
          <cell r="BM230">
            <v>14349.366666666667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  <cell r="AY231">
            <v>0</v>
          </cell>
          <cell r="BB231">
            <v>10976</v>
          </cell>
          <cell r="BC231">
            <v>10976</v>
          </cell>
          <cell r="BD231">
            <v>3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M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  <cell r="AY232">
            <v>0</v>
          </cell>
          <cell r="BB232">
            <v>9435.25</v>
          </cell>
          <cell r="BC232">
            <v>9435.25</v>
          </cell>
          <cell r="BD232">
            <v>3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M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  <cell r="AY233">
            <v>0</v>
          </cell>
          <cell r="BB233">
            <v>9178.84</v>
          </cell>
          <cell r="BC233">
            <v>9178.84</v>
          </cell>
          <cell r="BD233">
            <v>3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M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  <cell r="AW234">
            <v>0</v>
          </cell>
          <cell r="AX234">
            <v>0</v>
          </cell>
          <cell r="AY234">
            <v>0</v>
          </cell>
          <cell r="BB234">
            <v>24645</v>
          </cell>
          <cell r="BC234">
            <v>24645</v>
          </cell>
          <cell r="BD234">
            <v>3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0</v>
          </cell>
          <cell r="BB235">
            <v>8536.41</v>
          </cell>
          <cell r="BC235">
            <v>8536.41</v>
          </cell>
          <cell r="BD235">
            <v>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M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458</v>
          </cell>
          <cell r="AX236">
            <v>0</v>
          </cell>
          <cell r="AY236">
            <v>0</v>
          </cell>
          <cell r="BB236">
            <v>458</v>
          </cell>
          <cell r="BC236">
            <v>458</v>
          </cell>
          <cell r="BD236">
            <v>3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458</v>
          </cell>
          <cell r="BJ236">
            <v>458</v>
          </cell>
          <cell r="BK236">
            <v>0</v>
          </cell>
          <cell r="BM236">
            <v>76.333333333333329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  <cell r="AW237">
            <v>0</v>
          </cell>
          <cell r="AX237">
            <v>0</v>
          </cell>
          <cell r="AY237">
            <v>0</v>
          </cell>
          <cell r="BB237">
            <v>11121.07</v>
          </cell>
          <cell r="BC237">
            <v>11121.07</v>
          </cell>
          <cell r="BD237">
            <v>3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M237">
            <v>0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0</v>
          </cell>
          <cell r="BB238">
            <v>5100</v>
          </cell>
          <cell r="BC238">
            <v>5100</v>
          </cell>
          <cell r="BD238">
            <v>3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M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0</v>
          </cell>
          <cell r="BB239">
            <v>1525.47</v>
          </cell>
          <cell r="BC239">
            <v>1525.47</v>
          </cell>
          <cell r="BD239">
            <v>3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M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W240">
            <v>0</v>
          </cell>
          <cell r="AX240">
            <v>0</v>
          </cell>
          <cell r="AY240">
            <v>0</v>
          </cell>
          <cell r="BB240">
            <v>0</v>
          </cell>
          <cell r="BC240">
            <v>0</v>
          </cell>
          <cell r="BD240">
            <v>3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F241">
            <v>0</v>
          </cell>
          <cell r="G241" t="str">
            <v>否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BB241">
            <v>0</v>
          </cell>
          <cell r="BC241">
            <v>0</v>
          </cell>
          <cell r="BD241">
            <v>3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W242">
            <v>0</v>
          </cell>
          <cell r="AX242">
            <v>0</v>
          </cell>
          <cell r="AY242">
            <v>0</v>
          </cell>
          <cell r="BB242">
            <v>6350</v>
          </cell>
          <cell r="BC242">
            <v>6350</v>
          </cell>
          <cell r="BD242">
            <v>3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M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W243">
            <v>0</v>
          </cell>
          <cell r="AX243">
            <v>0</v>
          </cell>
          <cell r="AY243">
            <v>0</v>
          </cell>
          <cell r="BB243">
            <v>6048.4</v>
          </cell>
          <cell r="BC243">
            <v>6048.4</v>
          </cell>
          <cell r="BD243">
            <v>3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M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W244">
            <v>0</v>
          </cell>
          <cell r="AX244">
            <v>0</v>
          </cell>
          <cell r="AY244">
            <v>0</v>
          </cell>
          <cell r="BB244">
            <v>5600</v>
          </cell>
          <cell r="BC244">
            <v>5600</v>
          </cell>
          <cell r="BD244">
            <v>3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M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W245">
            <v>0</v>
          </cell>
          <cell r="AX245">
            <v>0</v>
          </cell>
          <cell r="AY245">
            <v>0</v>
          </cell>
          <cell r="BB245">
            <v>5579.03</v>
          </cell>
          <cell r="BC245">
            <v>5579.03</v>
          </cell>
          <cell r="BD245">
            <v>3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M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W246">
            <v>0</v>
          </cell>
          <cell r="AX246">
            <v>0</v>
          </cell>
          <cell r="AY246">
            <v>0</v>
          </cell>
          <cell r="BB246">
            <v>0</v>
          </cell>
          <cell r="BC246">
            <v>0</v>
          </cell>
          <cell r="BD246">
            <v>3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M246">
            <v>0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0</v>
          </cell>
          <cell r="BB247">
            <v>5134</v>
          </cell>
          <cell r="BC247">
            <v>5134</v>
          </cell>
          <cell r="BD247">
            <v>3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M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  <cell r="AW248">
            <v>0</v>
          </cell>
          <cell r="AX248">
            <v>0</v>
          </cell>
          <cell r="AY248">
            <v>0</v>
          </cell>
          <cell r="BB248">
            <v>233149.1</v>
          </cell>
          <cell r="BC248">
            <v>233149.1</v>
          </cell>
          <cell r="BD248">
            <v>3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M248">
            <v>0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W249">
            <v>0</v>
          </cell>
          <cell r="AY249">
            <v>0</v>
          </cell>
          <cell r="BB249">
            <v>0</v>
          </cell>
          <cell r="BC249">
            <v>0</v>
          </cell>
          <cell r="BD249">
            <v>2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M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W250">
            <v>0</v>
          </cell>
          <cell r="AX250">
            <v>0</v>
          </cell>
          <cell r="AY250">
            <v>0</v>
          </cell>
          <cell r="BB250">
            <v>5000</v>
          </cell>
          <cell r="BC250">
            <v>5000</v>
          </cell>
          <cell r="BD250">
            <v>3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M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0</v>
          </cell>
          <cell r="BB251">
            <v>5000</v>
          </cell>
          <cell r="BC251">
            <v>5000</v>
          </cell>
          <cell r="BD251">
            <v>3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M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6288.45</v>
          </cell>
          <cell r="BB252">
            <v>6754.3899999999994</v>
          </cell>
          <cell r="BC252">
            <v>6754.3899999999994</v>
          </cell>
          <cell r="BD252">
            <v>4</v>
          </cell>
          <cell r="BE252">
            <v>6288.45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6288.45</v>
          </cell>
          <cell r="BK252">
            <v>0</v>
          </cell>
          <cell r="BM252">
            <v>1048.075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  <cell r="AY253">
            <v>0</v>
          </cell>
          <cell r="BB253">
            <v>4500</v>
          </cell>
          <cell r="BC253">
            <v>4500</v>
          </cell>
          <cell r="BD253">
            <v>3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M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  <cell r="AY254">
            <v>0</v>
          </cell>
          <cell r="BB254">
            <v>4352</v>
          </cell>
          <cell r="BC254">
            <v>4352</v>
          </cell>
          <cell r="BD254">
            <v>3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M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4067.2600000000102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0</v>
          </cell>
          <cell r="AX255">
            <v>0</v>
          </cell>
          <cell r="AY255">
            <v>0</v>
          </cell>
          <cell r="BB255">
            <v>4067.2600000000102</v>
          </cell>
          <cell r="BC255">
            <v>4067.2600000000102</v>
          </cell>
          <cell r="BD255">
            <v>3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M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W256">
            <v>0</v>
          </cell>
          <cell r="AX256">
            <v>0</v>
          </cell>
          <cell r="AY256">
            <v>0</v>
          </cell>
          <cell r="BB256">
            <v>4053.14</v>
          </cell>
          <cell r="BC256">
            <v>4053.14</v>
          </cell>
          <cell r="BD256">
            <v>3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M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F257">
            <v>0</v>
          </cell>
          <cell r="G257" t="str">
            <v>否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W257">
            <v>0</v>
          </cell>
          <cell r="AX257">
            <v>0</v>
          </cell>
          <cell r="AY257">
            <v>0</v>
          </cell>
          <cell r="BB257">
            <v>37850</v>
          </cell>
          <cell r="BC257">
            <v>37850</v>
          </cell>
          <cell r="BD257">
            <v>3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M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W258">
            <v>0</v>
          </cell>
          <cell r="AX258">
            <v>0</v>
          </cell>
          <cell r="AY258">
            <v>0</v>
          </cell>
          <cell r="BB258">
            <v>3826</v>
          </cell>
          <cell r="BC258">
            <v>3826</v>
          </cell>
          <cell r="BD258">
            <v>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M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W259">
            <v>0</v>
          </cell>
          <cell r="AX259">
            <v>0</v>
          </cell>
          <cell r="AY259">
            <v>0</v>
          </cell>
          <cell r="BB259">
            <v>3646.55</v>
          </cell>
          <cell r="BC259">
            <v>3646.55</v>
          </cell>
          <cell r="BD259">
            <v>3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M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W260">
            <v>0</v>
          </cell>
          <cell r="AX260">
            <v>0</v>
          </cell>
          <cell r="AY260">
            <v>0</v>
          </cell>
          <cell r="BB260">
            <v>3606.64</v>
          </cell>
          <cell r="BC260">
            <v>3606.64</v>
          </cell>
          <cell r="BD260">
            <v>3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M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W261">
            <v>0</v>
          </cell>
          <cell r="AX261">
            <v>0</v>
          </cell>
          <cell r="AY261">
            <v>0</v>
          </cell>
          <cell r="BB261">
            <v>3374.75</v>
          </cell>
          <cell r="BC261">
            <v>3374.75</v>
          </cell>
          <cell r="BD261">
            <v>3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M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F262">
            <v>30</v>
          </cell>
          <cell r="G262" t="str">
            <v>否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W262">
            <v>0</v>
          </cell>
          <cell r="AX262">
            <v>0</v>
          </cell>
          <cell r="AY262">
            <v>0</v>
          </cell>
          <cell r="BB262">
            <v>0</v>
          </cell>
          <cell r="BC262">
            <v>0</v>
          </cell>
          <cell r="BD262">
            <v>3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M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W263">
            <v>0</v>
          </cell>
          <cell r="AX263">
            <v>0</v>
          </cell>
          <cell r="AY263">
            <v>0</v>
          </cell>
          <cell r="BB263">
            <v>3200</v>
          </cell>
          <cell r="BC263">
            <v>3200</v>
          </cell>
          <cell r="BD263">
            <v>3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M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W264">
            <v>0</v>
          </cell>
          <cell r="AX264">
            <v>0</v>
          </cell>
          <cell r="AY264">
            <v>0</v>
          </cell>
          <cell r="BB264">
            <v>3000</v>
          </cell>
          <cell r="BC264">
            <v>3000</v>
          </cell>
          <cell r="BD264">
            <v>3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M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W265">
            <v>0</v>
          </cell>
          <cell r="AX265">
            <v>0</v>
          </cell>
          <cell r="AY265">
            <v>0</v>
          </cell>
          <cell r="BB265">
            <v>2727.36</v>
          </cell>
          <cell r="BC265">
            <v>2727.36</v>
          </cell>
          <cell r="BD265">
            <v>3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M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W266">
            <v>0</v>
          </cell>
          <cell r="AX266">
            <v>0</v>
          </cell>
          <cell r="AY266">
            <v>0</v>
          </cell>
          <cell r="BB266">
            <v>2450</v>
          </cell>
          <cell r="BC266">
            <v>2450</v>
          </cell>
          <cell r="BD266">
            <v>3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M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W267">
            <v>0</v>
          </cell>
          <cell r="AX267">
            <v>0</v>
          </cell>
          <cell r="AY267">
            <v>0</v>
          </cell>
          <cell r="BB267">
            <v>2369.86</v>
          </cell>
          <cell r="BC267">
            <v>2369.86</v>
          </cell>
          <cell r="BD267">
            <v>3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M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W268">
            <v>0</v>
          </cell>
          <cell r="AX268">
            <v>0</v>
          </cell>
          <cell r="AY268">
            <v>0</v>
          </cell>
          <cell r="BB268">
            <v>0</v>
          </cell>
          <cell r="BC268">
            <v>0</v>
          </cell>
          <cell r="BD268">
            <v>3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M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W269">
            <v>0</v>
          </cell>
          <cell r="AX269">
            <v>0</v>
          </cell>
          <cell r="AY269">
            <v>0</v>
          </cell>
          <cell r="BB269">
            <v>0</v>
          </cell>
          <cell r="BC269">
            <v>0</v>
          </cell>
          <cell r="BD269">
            <v>3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M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  <cell r="AY270">
            <v>0</v>
          </cell>
          <cell r="BB270">
            <v>2000</v>
          </cell>
          <cell r="BC270">
            <v>2000</v>
          </cell>
          <cell r="BD270">
            <v>3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M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0</v>
          </cell>
          <cell r="BB271">
            <v>1980</v>
          </cell>
          <cell r="BC271">
            <v>1980</v>
          </cell>
          <cell r="BD271">
            <v>3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M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0</v>
          </cell>
          <cell r="BB272">
            <v>1950</v>
          </cell>
          <cell r="BC272">
            <v>1950</v>
          </cell>
          <cell r="BD272">
            <v>3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M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0</v>
          </cell>
          <cell r="BB273">
            <v>1700</v>
          </cell>
          <cell r="BC273">
            <v>1700</v>
          </cell>
          <cell r="BD273">
            <v>3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M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0</v>
          </cell>
          <cell r="BB274">
            <v>1615.32</v>
          </cell>
          <cell r="BC274">
            <v>1615.32</v>
          </cell>
          <cell r="BD274">
            <v>3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M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0</v>
          </cell>
          <cell r="BB275">
            <v>1497.75</v>
          </cell>
          <cell r="BC275">
            <v>1497.75</v>
          </cell>
          <cell r="BD275">
            <v>3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M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W276">
            <v>0</v>
          </cell>
          <cell r="AX276">
            <v>0</v>
          </cell>
          <cell r="AY276">
            <v>0</v>
          </cell>
          <cell r="BB276">
            <v>1386.48</v>
          </cell>
          <cell r="BC276">
            <v>1386.48</v>
          </cell>
          <cell r="BD276">
            <v>3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M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0</v>
          </cell>
          <cell r="BB277">
            <v>1163</v>
          </cell>
          <cell r="BC277">
            <v>1163</v>
          </cell>
          <cell r="BD277">
            <v>3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M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F278">
            <v>60</v>
          </cell>
          <cell r="G278" t="str">
            <v>否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W278">
            <v>0</v>
          </cell>
          <cell r="AX278">
            <v>0</v>
          </cell>
          <cell r="AY278">
            <v>0</v>
          </cell>
          <cell r="BB278">
            <v>0</v>
          </cell>
          <cell r="BC278">
            <v>0</v>
          </cell>
          <cell r="BD278">
            <v>3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M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  <cell r="AY279">
            <v>0</v>
          </cell>
          <cell r="BB279">
            <v>1000</v>
          </cell>
          <cell r="BC279">
            <v>1000</v>
          </cell>
          <cell r="BD279">
            <v>3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M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W280">
            <v>0</v>
          </cell>
          <cell r="AX280">
            <v>0</v>
          </cell>
          <cell r="AY280">
            <v>0</v>
          </cell>
          <cell r="BB280">
            <v>900</v>
          </cell>
          <cell r="BC280">
            <v>900</v>
          </cell>
          <cell r="BD280">
            <v>3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M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  <cell r="AY281">
            <v>0</v>
          </cell>
          <cell r="BB281">
            <v>900</v>
          </cell>
          <cell r="BC281">
            <v>900</v>
          </cell>
          <cell r="BD281">
            <v>3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M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  <cell r="AY282">
            <v>0</v>
          </cell>
          <cell r="BB282">
            <v>720</v>
          </cell>
          <cell r="BC282">
            <v>720</v>
          </cell>
          <cell r="BD282">
            <v>3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M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T283">
            <v>143688.35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28504.77</v>
          </cell>
          <cell r="BA283">
            <v>5654.52</v>
          </cell>
          <cell r="BB283">
            <v>568156.08000000007</v>
          </cell>
          <cell r="BC283">
            <v>562501.56000000006</v>
          </cell>
          <cell r="BD283">
            <v>5</v>
          </cell>
          <cell r="BE283">
            <v>28504.77</v>
          </cell>
          <cell r="BF283">
            <v>0</v>
          </cell>
          <cell r="BG283">
            <v>0</v>
          </cell>
          <cell r="BH283">
            <v>185206.84</v>
          </cell>
          <cell r="BI283">
            <v>205101.6</v>
          </cell>
          <cell r="BJ283">
            <v>562501.56000000006</v>
          </cell>
          <cell r="BK283">
            <v>5654.5200000000186</v>
          </cell>
          <cell r="BM283">
            <v>36561.02166666666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  <cell r="AY284">
            <v>0</v>
          </cell>
          <cell r="BB284">
            <v>426</v>
          </cell>
          <cell r="BC284">
            <v>426</v>
          </cell>
          <cell r="BD284">
            <v>3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M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  <cell r="AY285">
            <v>0</v>
          </cell>
          <cell r="BB285">
            <v>400</v>
          </cell>
          <cell r="BC285">
            <v>400</v>
          </cell>
          <cell r="BD285">
            <v>3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M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W286">
            <v>0</v>
          </cell>
          <cell r="AX286">
            <v>0</v>
          </cell>
          <cell r="AY286">
            <v>0</v>
          </cell>
          <cell r="BB286">
            <v>360</v>
          </cell>
          <cell r="BC286">
            <v>360</v>
          </cell>
          <cell r="BD286">
            <v>3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M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  <cell r="I287">
            <v>314.60000000000002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0</v>
          </cell>
          <cell r="BB287">
            <v>314.60000000000002</v>
          </cell>
          <cell r="BC287">
            <v>314.60000000000002</v>
          </cell>
          <cell r="BD287">
            <v>3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M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W288">
            <v>0</v>
          </cell>
          <cell r="AX288">
            <v>0</v>
          </cell>
          <cell r="AY288">
            <v>0</v>
          </cell>
          <cell r="BB288">
            <v>312</v>
          </cell>
          <cell r="BC288">
            <v>312</v>
          </cell>
          <cell r="BD288">
            <v>3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M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W289">
            <v>0</v>
          </cell>
          <cell r="AX289">
            <v>0</v>
          </cell>
          <cell r="AY289">
            <v>0</v>
          </cell>
          <cell r="BB289">
            <v>214</v>
          </cell>
          <cell r="BC289">
            <v>214</v>
          </cell>
          <cell r="BD289">
            <v>3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M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0</v>
          </cell>
          <cell r="AX290">
            <v>0</v>
          </cell>
          <cell r="AY290">
            <v>0</v>
          </cell>
          <cell r="BB290">
            <v>202.36</v>
          </cell>
          <cell r="BC290">
            <v>202.36</v>
          </cell>
          <cell r="BD290">
            <v>3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M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>
            <v>0</v>
          </cell>
          <cell r="AY291">
            <v>0</v>
          </cell>
          <cell r="BB291">
            <v>65.09</v>
          </cell>
          <cell r="BC291">
            <v>65.09</v>
          </cell>
          <cell r="BD291">
            <v>3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M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否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W292">
            <v>0</v>
          </cell>
          <cell r="AX292">
            <v>1528.11</v>
          </cell>
          <cell r="AY292">
            <v>0</v>
          </cell>
          <cell r="BA292">
            <v>25425</v>
          </cell>
          <cell r="BB292">
            <v>26953.11</v>
          </cell>
          <cell r="BC292">
            <v>1528.1100000000006</v>
          </cell>
          <cell r="BD292">
            <v>4</v>
          </cell>
          <cell r="BE292">
            <v>1528.11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1528.11</v>
          </cell>
          <cell r="BK292">
            <v>25425</v>
          </cell>
          <cell r="BM292">
            <v>4492.1850000000004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F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W293">
            <v>0</v>
          </cell>
          <cell r="AX293">
            <v>804.87</v>
          </cell>
          <cell r="AY293">
            <v>0</v>
          </cell>
          <cell r="AZ293">
            <v>5102.09</v>
          </cell>
          <cell r="BB293">
            <v>5906.96</v>
          </cell>
          <cell r="BC293">
            <v>5906.96</v>
          </cell>
          <cell r="BD293">
            <v>4</v>
          </cell>
          <cell r="BE293">
            <v>5102.09</v>
          </cell>
          <cell r="BF293">
            <v>0</v>
          </cell>
          <cell r="BG293">
            <v>804.87</v>
          </cell>
          <cell r="BH293">
            <v>0</v>
          </cell>
          <cell r="BI293">
            <v>0</v>
          </cell>
          <cell r="BJ293">
            <v>5906.96</v>
          </cell>
          <cell r="BK293">
            <v>0</v>
          </cell>
          <cell r="BM293">
            <v>984.49333333333334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BB294">
            <v>1</v>
          </cell>
          <cell r="BC294">
            <v>1</v>
          </cell>
          <cell r="BD294">
            <v>4</v>
          </cell>
          <cell r="BE294">
            <v>0</v>
          </cell>
          <cell r="BF294">
            <v>1</v>
          </cell>
          <cell r="BG294">
            <v>0</v>
          </cell>
          <cell r="BH294">
            <v>0</v>
          </cell>
          <cell r="BI294">
            <v>0</v>
          </cell>
          <cell r="BJ294">
            <v>1</v>
          </cell>
          <cell r="BK294">
            <v>0</v>
          </cell>
          <cell r="BM294">
            <v>0.16666666666666666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BB295">
            <v>0.8</v>
          </cell>
          <cell r="BC295">
            <v>0.8</v>
          </cell>
          <cell r="BD295">
            <v>4</v>
          </cell>
          <cell r="BE295">
            <v>0</v>
          </cell>
          <cell r="BF295">
            <v>0.8</v>
          </cell>
          <cell r="BG295">
            <v>0</v>
          </cell>
          <cell r="BH295">
            <v>0</v>
          </cell>
          <cell r="BI295">
            <v>0</v>
          </cell>
          <cell r="BJ295">
            <v>0.8</v>
          </cell>
          <cell r="BK295">
            <v>0</v>
          </cell>
          <cell r="BM295">
            <v>0.13333333333333333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W296">
            <v>0</v>
          </cell>
          <cell r="AX296">
            <v>0</v>
          </cell>
          <cell r="AY296">
            <v>0</v>
          </cell>
          <cell r="BB296">
            <v>0.02</v>
          </cell>
          <cell r="BC296">
            <v>0.02</v>
          </cell>
          <cell r="BD296">
            <v>3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M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3.6379788070917097E-11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W297">
            <v>0</v>
          </cell>
          <cell r="AX297">
            <v>35688.230000000003</v>
          </cell>
          <cell r="AY297">
            <v>117374.8</v>
          </cell>
          <cell r="AZ297">
            <v>60024.76</v>
          </cell>
          <cell r="BB297">
            <v>213087.79000000004</v>
          </cell>
          <cell r="BC297">
            <v>213087.79000000004</v>
          </cell>
          <cell r="BD297">
            <v>4</v>
          </cell>
          <cell r="BE297">
            <v>60024.76</v>
          </cell>
          <cell r="BF297">
            <v>117374.8</v>
          </cell>
          <cell r="BG297">
            <v>35688.230000000003</v>
          </cell>
          <cell r="BH297">
            <v>0</v>
          </cell>
          <cell r="BI297">
            <v>0</v>
          </cell>
          <cell r="BJ297">
            <v>213087.79</v>
          </cell>
          <cell r="BK297">
            <v>0</v>
          </cell>
          <cell r="BM297">
            <v>35514.631666666668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B298">
            <v>0</v>
          </cell>
          <cell r="BC298">
            <v>0</v>
          </cell>
          <cell r="BD298">
            <v>4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M298">
            <v>0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F299">
            <v>0</v>
          </cell>
          <cell r="G299" t="str">
            <v>否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W299">
            <v>0</v>
          </cell>
          <cell r="AX299">
            <v>0</v>
          </cell>
          <cell r="AY299">
            <v>0</v>
          </cell>
          <cell r="BB299">
            <v>0</v>
          </cell>
          <cell r="BC299">
            <v>0</v>
          </cell>
          <cell r="BD299">
            <v>3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M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  <cell r="I300">
            <v>0</v>
          </cell>
          <cell r="J300">
            <v>0</v>
          </cell>
          <cell r="K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H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BA300">
            <v>490.7</v>
          </cell>
          <cell r="BB300">
            <v>490.7</v>
          </cell>
          <cell r="BC300">
            <v>490.7</v>
          </cell>
          <cell r="BD300">
            <v>5</v>
          </cell>
          <cell r="BE300">
            <v>490.7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490.7</v>
          </cell>
          <cell r="BK300">
            <v>0</v>
          </cell>
          <cell r="BM300">
            <v>81.783333333333331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F301">
            <v>0</v>
          </cell>
          <cell r="G301" t="str">
            <v>否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W301">
            <v>0</v>
          </cell>
          <cell r="AX301">
            <v>0</v>
          </cell>
          <cell r="AY301">
            <v>0</v>
          </cell>
          <cell r="BB301">
            <v>0</v>
          </cell>
          <cell r="BC301">
            <v>0</v>
          </cell>
          <cell r="BD301">
            <v>3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M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W302">
            <v>16908.5</v>
          </cell>
          <cell r="AX302">
            <v>0</v>
          </cell>
          <cell r="AY302">
            <v>0</v>
          </cell>
          <cell r="BB302">
            <v>16908.5</v>
          </cell>
          <cell r="BC302">
            <v>16908.5</v>
          </cell>
          <cell r="BD302">
            <v>3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16908.5</v>
          </cell>
          <cell r="BJ302">
            <v>16908.5</v>
          </cell>
          <cell r="BK302">
            <v>0</v>
          </cell>
          <cell r="BM302">
            <v>2818.0833333333335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F303">
            <v>0</v>
          </cell>
          <cell r="G303" t="str">
            <v>否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AY303">
            <v>0</v>
          </cell>
          <cell r="BB303">
            <v>1662170</v>
          </cell>
          <cell r="BC303">
            <v>1662170</v>
          </cell>
          <cell r="BD303">
            <v>3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M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F304">
            <v>0</v>
          </cell>
          <cell r="G304" t="str">
            <v>否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W304">
            <v>0</v>
          </cell>
          <cell r="AX304">
            <v>0</v>
          </cell>
          <cell r="AY304">
            <v>0</v>
          </cell>
          <cell r="BB304">
            <v>0</v>
          </cell>
          <cell r="BC304">
            <v>0</v>
          </cell>
          <cell r="BD304">
            <v>3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M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W305">
            <v>0</v>
          </cell>
          <cell r="AX305">
            <v>0</v>
          </cell>
          <cell r="AY305">
            <v>0</v>
          </cell>
          <cell r="BA305">
            <v>11207</v>
          </cell>
          <cell r="BB305">
            <v>11207</v>
          </cell>
          <cell r="BC305">
            <v>11207</v>
          </cell>
          <cell r="BD305">
            <v>4</v>
          </cell>
          <cell r="BE305">
            <v>11207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11207</v>
          </cell>
          <cell r="BK305">
            <v>0</v>
          </cell>
          <cell r="BM305">
            <v>1867.8333333333333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U306">
            <v>0</v>
          </cell>
          <cell r="AW306">
            <v>0</v>
          </cell>
          <cell r="AX306">
            <v>6527.4</v>
          </cell>
          <cell r="AY306">
            <v>3477.01</v>
          </cell>
          <cell r="AZ306">
            <v>8979.82</v>
          </cell>
          <cell r="BB306">
            <v>18984.23</v>
          </cell>
          <cell r="BC306">
            <v>18984.23</v>
          </cell>
          <cell r="BD306">
            <v>4</v>
          </cell>
          <cell r="BE306">
            <v>8979.82</v>
          </cell>
          <cell r="BF306">
            <v>3477.01</v>
          </cell>
          <cell r="BG306">
            <v>6527.4</v>
          </cell>
          <cell r="BH306">
            <v>0</v>
          </cell>
          <cell r="BI306">
            <v>0</v>
          </cell>
          <cell r="BJ306">
            <v>18984.23</v>
          </cell>
          <cell r="BK306">
            <v>0</v>
          </cell>
          <cell r="BM306">
            <v>3164.0383333333334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  <cell r="AY307">
            <v>0</v>
          </cell>
          <cell r="BB307">
            <v>0</v>
          </cell>
          <cell r="BC307">
            <v>0</v>
          </cell>
          <cell r="BD307">
            <v>3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M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F308">
            <v>60</v>
          </cell>
          <cell r="G308" t="str">
            <v>否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BB308">
            <v>0</v>
          </cell>
          <cell r="BC308">
            <v>0</v>
          </cell>
          <cell r="BD308">
            <v>3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M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F309">
            <v>0</v>
          </cell>
          <cell r="G309" t="str">
            <v>否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BB309">
            <v>0</v>
          </cell>
          <cell r="BC309">
            <v>0</v>
          </cell>
          <cell r="BD309">
            <v>3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M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Q310">
            <v>0</v>
          </cell>
          <cell r="AR310">
            <v>61976.44</v>
          </cell>
          <cell r="AS310">
            <v>186822.11</v>
          </cell>
          <cell r="AT310">
            <v>55443.45</v>
          </cell>
          <cell r="AU310">
            <v>96331.37</v>
          </cell>
          <cell r="AW310">
            <v>0</v>
          </cell>
          <cell r="AX310">
            <v>60823.02</v>
          </cell>
          <cell r="AY310">
            <v>2305.1999999999998</v>
          </cell>
          <cell r="BA310">
            <v>45945.8</v>
          </cell>
          <cell r="BB310">
            <v>509647.39</v>
          </cell>
          <cell r="BC310">
            <v>463701.59</v>
          </cell>
          <cell r="BD310">
            <v>4</v>
          </cell>
          <cell r="BE310">
            <v>2305.1999999999998</v>
          </cell>
          <cell r="BF310">
            <v>60823.02</v>
          </cell>
          <cell r="BG310">
            <v>0</v>
          </cell>
          <cell r="BH310">
            <v>0</v>
          </cell>
          <cell r="BI310">
            <v>96331.37</v>
          </cell>
          <cell r="BJ310">
            <v>214903.04000000001</v>
          </cell>
          <cell r="BK310">
            <v>45945.799999999988</v>
          </cell>
          <cell r="BM310">
            <v>18179.00333333333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F311">
            <v>0</v>
          </cell>
          <cell r="G311" t="str">
            <v>否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BB311">
            <v>0</v>
          </cell>
          <cell r="BC311">
            <v>0</v>
          </cell>
          <cell r="BD311">
            <v>3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M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  <cell r="I312">
            <v>0</v>
          </cell>
          <cell r="J312">
            <v>0</v>
          </cell>
          <cell r="K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H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BB312">
            <v>0</v>
          </cell>
          <cell r="BC312">
            <v>0</v>
          </cell>
          <cell r="BD312">
            <v>4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M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AH313">
            <v>0</v>
          </cell>
          <cell r="AJ313">
            <v>0</v>
          </cell>
          <cell r="AK313">
            <v>0</v>
          </cell>
          <cell r="AN313">
            <v>0</v>
          </cell>
          <cell r="AQ313">
            <v>16283.77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  <cell r="AW313">
            <v>357332.64</v>
          </cell>
          <cell r="AX313">
            <v>0</v>
          </cell>
          <cell r="AY313">
            <v>0</v>
          </cell>
          <cell r="BA313">
            <v>174583.95</v>
          </cell>
          <cell r="BB313">
            <v>685383.52</v>
          </cell>
          <cell r="BC313">
            <v>510799.57</v>
          </cell>
          <cell r="BD313">
            <v>4</v>
          </cell>
          <cell r="BE313">
            <v>0</v>
          </cell>
          <cell r="BF313">
            <v>0</v>
          </cell>
          <cell r="BG313">
            <v>357332.64</v>
          </cell>
          <cell r="BH313">
            <v>0</v>
          </cell>
          <cell r="BI313">
            <v>0</v>
          </cell>
          <cell r="BJ313">
            <v>357332.64</v>
          </cell>
          <cell r="BK313">
            <v>174583.95</v>
          </cell>
          <cell r="BM313">
            <v>88652.765000000014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W314">
            <v>0</v>
          </cell>
          <cell r="AX314">
            <v>6500</v>
          </cell>
          <cell r="AY314">
            <v>0</v>
          </cell>
          <cell r="BB314">
            <v>6500</v>
          </cell>
          <cell r="BC314">
            <v>6500</v>
          </cell>
          <cell r="BD314">
            <v>3</v>
          </cell>
          <cell r="BE314">
            <v>6500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6500</v>
          </cell>
          <cell r="BK314">
            <v>0</v>
          </cell>
          <cell r="BM314">
            <v>1083.3333333333333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AE315">
            <v>0</v>
          </cell>
          <cell r="AK315">
            <v>0</v>
          </cell>
          <cell r="AL315">
            <v>0</v>
          </cell>
          <cell r="AO315">
            <v>0</v>
          </cell>
          <cell r="AP315">
            <v>0</v>
          </cell>
          <cell r="AS315">
            <v>0</v>
          </cell>
          <cell r="AT315">
            <v>0</v>
          </cell>
          <cell r="AW315">
            <v>0</v>
          </cell>
          <cell r="AX315">
            <v>2117.63</v>
          </cell>
          <cell r="AY315">
            <v>4392.3100000000004</v>
          </cell>
          <cell r="BA315">
            <v>0</v>
          </cell>
          <cell r="BB315">
            <v>6509.9400000000005</v>
          </cell>
          <cell r="BC315">
            <v>6509.9400000000005</v>
          </cell>
          <cell r="BD315">
            <v>4</v>
          </cell>
          <cell r="BE315">
            <v>4392.3100000000004</v>
          </cell>
          <cell r="BF315">
            <v>2117.63</v>
          </cell>
          <cell r="BG315">
            <v>0</v>
          </cell>
          <cell r="BH315">
            <v>0</v>
          </cell>
          <cell r="BI315">
            <v>0</v>
          </cell>
          <cell r="BJ315">
            <v>6509.9400000000005</v>
          </cell>
          <cell r="BK315">
            <v>0</v>
          </cell>
          <cell r="BM315">
            <v>1084.99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F316">
            <v>0</v>
          </cell>
          <cell r="G316" t="str">
            <v>否</v>
          </cell>
          <cell r="I316">
            <v>0</v>
          </cell>
          <cell r="J316">
            <v>0</v>
          </cell>
          <cell r="K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H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BB316">
            <v>0</v>
          </cell>
          <cell r="BC316">
            <v>0</v>
          </cell>
          <cell r="BD316">
            <v>3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M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F317">
            <v>0</v>
          </cell>
          <cell r="G317" t="str">
            <v>否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H317">
            <v>0</v>
          </cell>
          <cell r="AI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W317">
            <v>0</v>
          </cell>
          <cell r="AX317">
            <v>0</v>
          </cell>
          <cell r="AZ317">
            <v>61505</v>
          </cell>
          <cell r="BA317">
            <v>288000</v>
          </cell>
          <cell r="BB317">
            <v>349505</v>
          </cell>
          <cell r="BC317">
            <v>349505</v>
          </cell>
          <cell r="BD317">
            <v>4</v>
          </cell>
          <cell r="BE317">
            <v>288000</v>
          </cell>
          <cell r="BF317">
            <v>61505</v>
          </cell>
          <cell r="BG317">
            <v>0</v>
          </cell>
          <cell r="BH317">
            <v>0</v>
          </cell>
          <cell r="BI317">
            <v>0</v>
          </cell>
          <cell r="BJ317">
            <v>349505</v>
          </cell>
          <cell r="BK317">
            <v>0</v>
          </cell>
          <cell r="BM317">
            <v>58250.833333333336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F318">
            <v>0</v>
          </cell>
          <cell r="G318" t="str">
            <v>否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BB318">
            <v>0</v>
          </cell>
          <cell r="BC318">
            <v>0</v>
          </cell>
          <cell r="BD318">
            <v>3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M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F319">
            <v>0</v>
          </cell>
          <cell r="G319" t="str">
            <v>否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BB319">
            <v>0</v>
          </cell>
          <cell r="BC319">
            <v>0</v>
          </cell>
          <cell r="BD319">
            <v>3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M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F320">
            <v>0</v>
          </cell>
          <cell r="G320" t="str">
            <v>否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U320">
            <v>0</v>
          </cell>
          <cell r="AW320">
            <v>0</v>
          </cell>
          <cell r="AX320">
            <v>0</v>
          </cell>
          <cell r="AY320">
            <v>0</v>
          </cell>
          <cell r="BA320">
            <v>22500</v>
          </cell>
          <cell r="BB320">
            <v>22500</v>
          </cell>
          <cell r="BC320">
            <v>22500</v>
          </cell>
          <cell r="BD320">
            <v>4</v>
          </cell>
          <cell r="BE320">
            <v>22500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22500</v>
          </cell>
          <cell r="BK320">
            <v>0</v>
          </cell>
          <cell r="BM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F321">
            <v>30</v>
          </cell>
          <cell r="G321" t="str">
            <v>否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W321">
            <v>0</v>
          </cell>
          <cell r="AX321">
            <v>0</v>
          </cell>
          <cell r="AY321">
            <v>0</v>
          </cell>
          <cell r="BB321">
            <v>0</v>
          </cell>
          <cell r="BC321">
            <v>0</v>
          </cell>
          <cell r="BD321">
            <v>3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M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F322">
            <v>0</v>
          </cell>
          <cell r="G322" t="str">
            <v>否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W322">
            <v>0</v>
          </cell>
          <cell r="AX322">
            <v>0</v>
          </cell>
          <cell r="AY322">
            <v>0</v>
          </cell>
          <cell r="BB322">
            <v>0</v>
          </cell>
          <cell r="BC322">
            <v>0</v>
          </cell>
          <cell r="BD322">
            <v>3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M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F323">
            <v>60</v>
          </cell>
          <cell r="G323" t="str">
            <v>否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B323">
            <v>0</v>
          </cell>
          <cell r="BC323">
            <v>0</v>
          </cell>
          <cell r="BD323">
            <v>4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M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F324">
            <v>30</v>
          </cell>
          <cell r="G324" t="str">
            <v>否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  <cell r="AY324">
            <v>0</v>
          </cell>
          <cell r="BB324">
            <v>0</v>
          </cell>
          <cell r="BC324">
            <v>0</v>
          </cell>
          <cell r="BD324">
            <v>3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M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F325">
            <v>0</v>
          </cell>
          <cell r="G325" t="str">
            <v>否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H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W325">
            <v>0</v>
          </cell>
          <cell r="AX325">
            <v>0</v>
          </cell>
          <cell r="AY325">
            <v>0</v>
          </cell>
          <cell r="BB325">
            <v>0</v>
          </cell>
          <cell r="BC325">
            <v>0</v>
          </cell>
          <cell r="BD325">
            <v>3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M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F326">
            <v>0</v>
          </cell>
          <cell r="G326" t="str">
            <v>是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1968.78</v>
          </cell>
          <cell r="AG326">
            <v>1553.61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5108.47</v>
          </cell>
          <cell r="AX326">
            <v>0</v>
          </cell>
          <cell r="AY326">
            <v>0</v>
          </cell>
          <cell r="BB326">
            <v>8630.86</v>
          </cell>
          <cell r="BC326">
            <v>8630.86</v>
          </cell>
          <cell r="BD326">
            <v>3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5108.47</v>
          </cell>
          <cell r="BJ326">
            <v>5108.47</v>
          </cell>
          <cell r="BK326">
            <v>0</v>
          </cell>
          <cell r="BM326">
            <v>851.41166666666675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2.0463630789890902E-12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0</v>
          </cell>
          <cell r="BB327">
            <v>19331.830000000002</v>
          </cell>
          <cell r="BC327">
            <v>19331.830000000002</v>
          </cell>
          <cell r="BD327">
            <v>4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9172.93</v>
          </cell>
          <cell r="BJ327">
            <v>9172.93</v>
          </cell>
          <cell r="BK327">
            <v>0</v>
          </cell>
          <cell r="BM327">
            <v>1528.8216666666667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F328">
            <v>0</v>
          </cell>
          <cell r="G328" t="str">
            <v>否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W328">
            <v>0</v>
          </cell>
          <cell r="AX328">
            <v>0</v>
          </cell>
          <cell r="AY328">
            <v>0</v>
          </cell>
          <cell r="BB328">
            <v>0</v>
          </cell>
          <cell r="BC328">
            <v>0</v>
          </cell>
          <cell r="BD328">
            <v>3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M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86001.07</v>
          </cell>
          <cell r="AW329">
            <v>323943.28000000003</v>
          </cell>
          <cell r="AX329">
            <v>137312.23000000001</v>
          </cell>
          <cell r="AY329">
            <v>113882.99</v>
          </cell>
          <cell r="AZ329">
            <v>107319.08</v>
          </cell>
          <cell r="BA329">
            <v>0</v>
          </cell>
          <cell r="BB329">
            <v>768458.65</v>
          </cell>
          <cell r="BC329">
            <v>661139.57000000007</v>
          </cell>
          <cell r="BD329">
            <v>6</v>
          </cell>
          <cell r="BE329">
            <v>113882.99</v>
          </cell>
          <cell r="BF329">
            <v>137312.23000000001</v>
          </cell>
          <cell r="BG329">
            <v>323943.28000000003</v>
          </cell>
          <cell r="BH329">
            <v>86001.07</v>
          </cell>
          <cell r="BI329">
            <v>0</v>
          </cell>
          <cell r="BJ329">
            <v>661139.57000000007</v>
          </cell>
          <cell r="BK329">
            <v>107319.07999999996</v>
          </cell>
          <cell r="BM329">
            <v>128076.44166666667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AF330">
            <v>36044.980000000003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  <cell r="AY330">
            <v>0</v>
          </cell>
          <cell r="BB330">
            <v>36044.980000000003</v>
          </cell>
          <cell r="BC330">
            <v>36044.980000000003</v>
          </cell>
          <cell r="BD330">
            <v>3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M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24652.080000000002</v>
          </cell>
          <cell r="AW331">
            <v>23716.44</v>
          </cell>
          <cell r="AX331">
            <v>0</v>
          </cell>
          <cell r="AY331">
            <v>24652.080000000002</v>
          </cell>
          <cell r="BB331">
            <v>117802.63</v>
          </cell>
          <cell r="BC331">
            <v>93150.55</v>
          </cell>
          <cell r="BD331">
            <v>4</v>
          </cell>
          <cell r="BE331">
            <v>0</v>
          </cell>
          <cell r="BF331">
            <v>23716.44</v>
          </cell>
          <cell r="BG331">
            <v>24652.080000000002</v>
          </cell>
          <cell r="BH331">
            <v>16434.72</v>
          </cell>
          <cell r="BI331">
            <v>12364.92</v>
          </cell>
          <cell r="BJ331">
            <v>77168.160000000003</v>
          </cell>
          <cell r="BK331">
            <v>24652.080000000002</v>
          </cell>
          <cell r="BM331">
            <v>12170.1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Q332">
            <v>82822.14</v>
          </cell>
          <cell r="AR332">
            <v>37000.160000000003</v>
          </cell>
          <cell r="AS332">
            <v>0</v>
          </cell>
          <cell r="AT332">
            <v>74000.31</v>
          </cell>
          <cell r="AU332">
            <v>0</v>
          </cell>
          <cell r="AW332">
            <v>0</v>
          </cell>
          <cell r="AX332">
            <v>40700.18</v>
          </cell>
          <cell r="AY332">
            <v>0</v>
          </cell>
          <cell r="AZ332">
            <v>29600.12</v>
          </cell>
          <cell r="BB332">
            <v>264122.90999999997</v>
          </cell>
          <cell r="BC332">
            <v>264122.90999999997</v>
          </cell>
          <cell r="BD332">
            <v>4</v>
          </cell>
          <cell r="BE332">
            <v>29600.12</v>
          </cell>
          <cell r="BF332">
            <v>0</v>
          </cell>
          <cell r="BG332">
            <v>40700.18</v>
          </cell>
          <cell r="BH332">
            <v>0</v>
          </cell>
          <cell r="BI332">
            <v>0</v>
          </cell>
          <cell r="BJ332">
            <v>70300.3</v>
          </cell>
          <cell r="BK332">
            <v>0</v>
          </cell>
          <cell r="BM332">
            <v>11716.716666666667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F333">
            <v>90</v>
          </cell>
          <cell r="G333" t="str">
            <v>否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5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M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286366.19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34137.300000000003</v>
          </cell>
          <cell r="AY334">
            <v>97101.48</v>
          </cell>
          <cell r="AZ334">
            <v>35410.81</v>
          </cell>
          <cell r="BA334">
            <v>61018.87</v>
          </cell>
          <cell r="BB334">
            <v>2581969.9199999999</v>
          </cell>
          <cell r="BC334">
            <v>2388438.7599999998</v>
          </cell>
          <cell r="BD334">
            <v>6</v>
          </cell>
          <cell r="BE334">
            <v>34137.300000000003</v>
          </cell>
          <cell r="BF334">
            <v>286705.86</v>
          </cell>
          <cell r="BG334">
            <v>55209.77</v>
          </cell>
          <cell r="BH334">
            <v>261100.06</v>
          </cell>
          <cell r="BI334">
            <v>133762.62</v>
          </cell>
          <cell r="BJ334">
            <v>941315.6</v>
          </cell>
          <cell r="BK334">
            <v>193531.16000000015</v>
          </cell>
          <cell r="BM334">
            <v>94930.681666666656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W335">
            <v>0</v>
          </cell>
          <cell r="AX335">
            <v>0</v>
          </cell>
          <cell r="AY335">
            <v>0</v>
          </cell>
          <cell r="BB335">
            <v>0</v>
          </cell>
          <cell r="BC335">
            <v>0</v>
          </cell>
          <cell r="BD335">
            <v>3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M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F336">
            <v>0</v>
          </cell>
          <cell r="G336" t="str">
            <v>否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H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BB336">
            <v>0</v>
          </cell>
          <cell r="BC336">
            <v>0</v>
          </cell>
          <cell r="BD336">
            <v>3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M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A337">
            <v>9763</v>
          </cell>
          <cell r="BB337">
            <v>9763</v>
          </cell>
          <cell r="BC337">
            <v>9763</v>
          </cell>
          <cell r="BD337">
            <v>5</v>
          </cell>
          <cell r="BE337">
            <v>9763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9763</v>
          </cell>
          <cell r="BK337">
            <v>0</v>
          </cell>
          <cell r="BM337">
            <v>1627.1666666666667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F338">
            <v>0</v>
          </cell>
          <cell r="G338" t="str">
            <v>否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W338">
            <v>0</v>
          </cell>
          <cell r="AX338">
            <v>0</v>
          </cell>
          <cell r="AY338">
            <v>0</v>
          </cell>
          <cell r="BB338">
            <v>0</v>
          </cell>
          <cell r="BC338">
            <v>0</v>
          </cell>
          <cell r="BD338">
            <v>3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M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F339" t="str">
            <v>预付</v>
          </cell>
          <cell r="G339" t="str">
            <v>否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AY339">
            <v>0</v>
          </cell>
          <cell r="BB339">
            <v>0</v>
          </cell>
          <cell r="BC339">
            <v>0</v>
          </cell>
          <cell r="BD339">
            <v>3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M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F340">
            <v>0</v>
          </cell>
          <cell r="G340" t="str">
            <v>否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B340">
            <v>0</v>
          </cell>
          <cell r="BC340">
            <v>0</v>
          </cell>
          <cell r="BD340">
            <v>4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M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F341">
            <v>30</v>
          </cell>
          <cell r="G341" t="str">
            <v>否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M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0</v>
          </cell>
          <cell r="BB342">
            <v>25462.92</v>
          </cell>
          <cell r="BC342">
            <v>25462.92</v>
          </cell>
          <cell r="BD342">
            <v>4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3832</v>
          </cell>
          <cell r="BK342">
            <v>0</v>
          </cell>
          <cell r="BM342">
            <v>638.66666666666663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F343">
            <v>0</v>
          </cell>
          <cell r="G343" t="str">
            <v>否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5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M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F344">
            <v>0</v>
          </cell>
          <cell r="G344" t="str">
            <v>否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K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BB344">
            <v>0</v>
          </cell>
          <cell r="BC344">
            <v>0</v>
          </cell>
          <cell r="BD344">
            <v>3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M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F345">
            <v>0</v>
          </cell>
          <cell r="G345" t="str">
            <v>否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K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BB345">
            <v>0</v>
          </cell>
          <cell r="BC345">
            <v>0</v>
          </cell>
          <cell r="BD345">
            <v>3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M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F346">
            <v>0</v>
          </cell>
          <cell r="G346" t="str">
            <v>否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0</v>
          </cell>
          <cell r="AD346">
            <v>0</v>
          </cell>
          <cell r="AH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BB346">
            <v>0</v>
          </cell>
          <cell r="BC346">
            <v>0</v>
          </cell>
          <cell r="BD346">
            <v>3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M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F347">
            <v>0</v>
          </cell>
          <cell r="G347" t="str">
            <v>否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BB347">
            <v>0</v>
          </cell>
          <cell r="BC347">
            <v>0</v>
          </cell>
          <cell r="BD347">
            <v>3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M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F348">
            <v>0</v>
          </cell>
          <cell r="G348" t="str">
            <v>否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W348">
            <v>0</v>
          </cell>
          <cell r="AX348">
            <v>0</v>
          </cell>
          <cell r="AY348">
            <v>0</v>
          </cell>
          <cell r="BB348">
            <v>0</v>
          </cell>
          <cell r="BC348">
            <v>0</v>
          </cell>
          <cell r="BD348">
            <v>3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M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H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BB349">
            <v>0</v>
          </cell>
          <cell r="BC349">
            <v>0</v>
          </cell>
          <cell r="BD349">
            <v>3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M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F350">
            <v>0</v>
          </cell>
          <cell r="G350" t="str">
            <v>否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W350">
            <v>0</v>
          </cell>
          <cell r="AX350">
            <v>0</v>
          </cell>
          <cell r="AY350">
            <v>0</v>
          </cell>
          <cell r="BB350">
            <v>0</v>
          </cell>
          <cell r="BC350">
            <v>0</v>
          </cell>
          <cell r="BD350">
            <v>3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M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F351">
            <v>0</v>
          </cell>
          <cell r="G351" t="str">
            <v>否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B351">
            <v>0</v>
          </cell>
          <cell r="BC351">
            <v>0</v>
          </cell>
          <cell r="BD351">
            <v>4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M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F352">
            <v>0</v>
          </cell>
          <cell r="G352" t="str">
            <v>否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AY352">
            <v>0</v>
          </cell>
          <cell r="BB352">
            <v>0</v>
          </cell>
          <cell r="BC352">
            <v>0</v>
          </cell>
          <cell r="BD352">
            <v>3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M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F353">
            <v>30</v>
          </cell>
          <cell r="G353" t="str">
            <v>否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H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Q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Z353">
            <v>352739.44</v>
          </cell>
          <cell r="BA353">
            <v>340470.19</v>
          </cell>
          <cell r="BB353">
            <v>693209.63</v>
          </cell>
          <cell r="BC353">
            <v>352739.44</v>
          </cell>
          <cell r="BD353">
            <v>5</v>
          </cell>
          <cell r="BE353">
            <v>352739.44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352739.44</v>
          </cell>
          <cell r="BK353">
            <v>340470.19</v>
          </cell>
          <cell r="BM353">
            <v>115534.93833333334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F354">
            <v>30</v>
          </cell>
          <cell r="G354" t="str">
            <v>否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H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4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M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F355">
            <v>0</v>
          </cell>
          <cell r="G355" t="str">
            <v>否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BB355">
            <v>0</v>
          </cell>
          <cell r="BC355">
            <v>0</v>
          </cell>
          <cell r="BD355">
            <v>3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M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H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W356">
            <v>58850</v>
          </cell>
          <cell r="AX356">
            <v>0</v>
          </cell>
          <cell r="AY356">
            <v>0</v>
          </cell>
          <cell r="BA356">
            <v>2240</v>
          </cell>
          <cell r="BB356">
            <v>61090</v>
          </cell>
          <cell r="BC356">
            <v>61090</v>
          </cell>
          <cell r="BD356">
            <v>4</v>
          </cell>
          <cell r="BE356">
            <v>2240</v>
          </cell>
          <cell r="BF356">
            <v>0</v>
          </cell>
          <cell r="BG356">
            <v>0</v>
          </cell>
          <cell r="BH356">
            <v>0</v>
          </cell>
          <cell r="BI356">
            <v>58850</v>
          </cell>
          <cell r="BJ356">
            <v>61090</v>
          </cell>
          <cell r="BK356">
            <v>0</v>
          </cell>
          <cell r="BM356">
            <v>10181.666666666666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F357">
            <v>0</v>
          </cell>
          <cell r="G357" t="str">
            <v>否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W357">
            <v>0</v>
          </cell>
          <cell r="AX357">
            <v>0</v>
          </cell>
          <cell r="AY357">
            <v>0</v>
          </cell>
          <cell r="BB357">
            <v>0</v>
          </cell>
          <cell r="BC357">
            <v>0</v>
          </cell>
          <cell r="BD357">
            <v>3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M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D358">
            <v>0</v>
          </cell>
          <cell r="AE358">
            <v>0</v>
          </cell>
          <cell r="AF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4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M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F359">
            <v>0</v>
          </cell>
          <cell r="G359" t="str">
            <v>否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BB359">
            <v>0</v>
          </cell>
          <cell r="BC359">
            <v>0</v>
          </cell>
          <cell r="BD359">
            <v>3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M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F360">
            <v>0</v>
          </cell>
          <cell r="G360" t="str">
            <v>否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W360">
            <v>0</v>
          </cell>
          <cell r="AX360">
            <v>0</v>
          </cell>
          <cell r="AY360">
            <v>0</v>
          </cell>
          <cell r="BB360">
            <v>0</v>
          </cell>
          <cell r="BC360">
            <v>0</v>
          </cell>
          <cell r="BD360">
            <v>3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M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F361">
            <v>0</v>
          </cell>
          <cell r="G361" t="str">
            <v>否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0.37</v>
          </cell>
          <cell r="BB361">
            <v>0.37</v>
          </cell>
          <cell r="BC361">
            <v>0.37</v>
          </cell>
          <cell r="BD361">
            <v>4</v>
          </cell>
          <cell r="BE361">
            <v>0</v>
          </cell>
          <cell r="BF361">
            <v>0.37</v>
          </cell>
          <cell r="BG361">
            <v>0</v>
          </cell>
          <cell r="BH361">
            <v>0</v>
          </cell>
          <cell r="BI361">
            <v>0</v>
          </cell>
          <cell r="BJ361">
            <v>0.37</v>
          </cell>
          <cell r="BK361">
            <v>0</v>
          </cell>
          <cell r="BM361">
            <v>6.1666666666666668E-2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F362">
            <v>0</v>
          </cell>
          <cell r="G362" t="str">
            <v>否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0</v>
          </cell>
          <cell r="AX362">
            <v>0</v>
          </cell>
          <cell r="AY362">
            <v>0</v>
          </cell>
          <cell r="BB362">
            <v>0</v>
          </cell>
          <cell r="BC362">
            <v>0</v>
          </cell>
          <cell r="BD362">
            <v>3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M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F363">
            <v>0</v>
          </cell>
          <cell r="G363" t="str">
            <v>否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0</v>
          </cell>
          <cell r="AX363">
            <v>0</v>
          </cell>
          <cell r="AY363">
            <v>0</v>
          </cell>
          <cell r="BB363">
            <v>0</v>
          </cell>
          <cell r="BC363">
            <v>0</v>
          </cell>
          <cell r="BD363">
            <v>3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M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F364">
            <v>0</v>
          </cell>
          <cell r="G364" t="str">
            <v>否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H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D364">
            <v>4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M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H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W365">
            <v>0</v>
          </cell>
          <cell r="AX365">
            <v>0</v>
          </cell>
          <cell r="AY365">
            <v>0</v>
          </cell>
          <cell r="BB365">
            <v>0</v>
          </cell>
          <cell r="BC365">
            <v>0</v>
          </cell>
          <cell r="BD365">
            <v>3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M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F366">
            <v>0</v>
          </cell>
          <cell r="G366" t="str">
            <v>否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W366">
            <v>0</v>
          </cell>
          <cell r="AX366">
            <v>0</v>
          </cell>
          <cell r="AY366">
            <v>0</v>
          </cell>
          <cell r="BB366">
            <v>0</v>
          </cell>
          <cell r="BC366">
            <v>0</v>
          </cell>
          <cell r="BD366">
            <v>3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M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F367">
            <v>0</v>
          </cell>
          <cell r="G367" t="str">
            <v>否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K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W367">
            <v>0</v>
          </cell>
          <cell r="AX367">
            <v>0</v>
          </cell>
          <cell r="AY367">
            <v>0</v>
          </cell>
          <cell r="BB367">
            <v>0</v>
          </cell>
          <cell r="BC367">
            <v>0</v>
          </cell>
          <cell r="BD367">
            <v>3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M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F368">
            <v>0</v>
          </cell>
          <cell r="G368" t="str">
            <v>否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7772.59</v>
          </cell>
          <cell r="BA368">
            <v>36576.69</v>
          </cell>
          <cell r="BB368">
            <v>44349.279999999999</v>
          </cell>
          <cell r="BC368">
            <v>44349.279999999999</v>
          </cell>
          <cell r="BD368">
            <v>6</v>
          </cell>
          <cell r="BE368">
            <v>36576.69</v>
          </cell>
          <cell r="BF368">
            <v>7772.59</v>
          </cell>
          <cell r="BG368">
            <v>0</v>
          </cell>
          <cell r="BH368">
            <v>0</v>
          </cell>
          <cell r="BI368">
            <v>0</v>
          </cell>
          <cell r="BJ368">
            <v>44349.279999999999</v>
          </cell>
          <cell r="BK368">
            <v>0</v>
          </cell>
          <cell r="BM368">
            <v>7391.5466666666662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J369">
            <v>0</v>
          </cell>
          <cell r="AL369">
            <v>0</v>
          </cell>
          <cell r="AM369">
            <v>18397.23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0</v>
          </cell>
          <cell r="BB369">
            <v>86230.66</v>
          </cell>
          <cell r="BC369">
            <v>86230.66</v>
          </cell>
          <cell r="BD369">
            <v>4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M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F370">
            <v>30</v>
          </cell>
          <cell r="G370" t="str">
            <v>否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W370">
            <v>0</v>
          </cell>
          <cell r="AX370">
            <v>0</v>
          </cell>
          <cell r="AY370">
            <v>0</v>
          </cell>
          <cell r="BB370">
            <v>0</v>
          </cell>
          <cell r="BC370">
            <v>0</v>
          </cell>
          <cell r="BD370">
            <v>3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M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F371">
            <v>0</v>
          </cell>
          <cell r="G371" t="str">
            <v>否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W371">
            <v>0</v>
          </cell>
          <cell r="AX371">
            <v>0</v>
          </cell>
          <cell r="AY371">
            <v>0</v>
          </cell>
          <cell r="BB371">
            <v>0</v>
          </cell>
          <cell r="BC371">
            <v>0</v>
          </cell>
          <cell r="BD371">
            <v>3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M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F372">
            <v>0</v>
          </cell>
          <cell r="G372" t="str">
            <v>否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BB372">
            <v>0</v>
          </cell>
          <cell r="BC372">
            <v>0</v>
          </cell>
          <cell r="BD372">
            <v>3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M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F373">
            <v>0</v>
          </cell>
          <cell r="G373" t="str">
            <v>否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W373">
            <v>0</v>
          </cell>
          <cell r="AX373">
            <v>0</v>
          </cell>
          <cell r="AY373">
            <v>0</v>
          </cell>
          <cell r="BB373">
            <v>0</v>
          </cell>
          <cell r="BC373">
            <v>0</v>
          </cell>
          <cell r="BD373">
            <v>3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M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AY374">
            <v>0</v>
          </cell>
          <cell r="BB374">
            <v>8100</v>
          </cell>
          <cell r="BC374">
            <v>8100</v>
          </cell>
          <cell r="BD374">
            <v>3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M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F375">
            <v>0</v>
          </cell>
          <cell r="G375" t="str">
            <v>否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AY375">
            <v>0</v>
          </cell>
          <cell r="BB375">
            <v>0</v>
          </cell>
          <cell r="BC375">
            <v>0</v>
          </cell>
          <cell r="BD375">
            <v>3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M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W376">
            <v>0</v>
          </cell>
          <cell r="AX376">
            <v>4520</v>
          </cell>
          <cell r="AY376">
            <v>30736</v>
          </cell>
          <cell r="BA376">
            <v>4520</v>
          </cell>
          <cell r="BB376">
            <v>39776</v>
          </cell>
          <cell r="BC376">
            <v>4520</v>
          </cell>
          <cell r="BD376">
            <v>4</v>
          </cell>
          <cell r="BE376">
            <v>4520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4520</v>
          </cell>
          <cell r="BK376">
            <v>35256</v>
          </cell>
          <cell r="BM376">
            <v>6629.333333333333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F377">
            <v>0</v>
          </cell>
          <cell r="G377" t="str">
            <v>否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F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W377">
            <v>0</v>
          </cell>
          <cell r="AX377">
            <v>0</v>
          </cell>
          <cell r="AY377">
            <v>0</v>
          </cell>
          <cell r="BB377">
            <v>0</v>
          </cell>
          <cell r="BC377">
            <v>0</v>
          </cell>
          <cell r="BD377">
            <v>3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M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  <cell r="AW378">
            <v>0</v>
          </cell>
          <cell r="AX378">
            <v>0</v>
          </cell>
          <cell r="AY378">
            <v>0</v>
          </cell>
          <cell r="BB378">
            <v>4731.88</v>
          </cell>
          <cell r="BC378">
            <v>4731.88</v>
          </cell>
          <cell r="BD378">
            <v>3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M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0</v>
          </cell>
          <cell r="BB379">
            <v>69695.58</v>
          </cell>
          <cell r="BC379">
            <v>69695.58</v>
          </cell>
          <cell r="BD379">
            <v>4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17930.03</v>
          </cell>
          <cell r="BJ379">
            <v>17930.03</v>
          </cell>
          <cell r="BK379">
            <v>0</v>
          </cell>
          <cell r="BM379">
            <v>2988.3383333333331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F380">
            <v>0</v>
          </cell>
          <cell r="G380" t="str">
            <v>否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BA380">
            <v>2970.5</v>
          </cell>
          <cell r="BB380">
            <v>2970.5</v>
          </cell>
          <cell r="BC380">
            <v>2970.5</v>
          </cell>
          <cell r="BD380">
            <v>4</v>
          </cell>
          <cell r="BE380">
            <v>2970.5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2970.5</v>
          </cell>
          <cell r="BK380">
            <v>0</v>
          </cell>
          <cell r="BM380">
            <v>495.08333333333331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BA381">
            <v>4184.8</v>
          </cell>
          <cell r="BB381">
            <v>4184.8</v>
          </cell>
          <cell r="BC381">
            <v>4184.8</v>
          </cell>
          <cell r="BD381">
            <v>5</v>
          </cell>
          <cell r="BE381">
            <v>4184.8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4184.8</v>
          </cell>
          <cell r="BK381">
            <v>0</v>
          </cell>
          <cell r="BM381">
            <v>697.4666666666667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F382">
            <v>0</v>
          </cell>
          <cell r="G382" t="str">
            <v>否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M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F383">
            <v>0</v>
          </cell>
          <cell r="G383" t="str">
            <v>否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BB383">
            <v>0</v>
          </cell>
          <cell r="BC383">
            <v>0</v>
          </cell>
          <cell r="BD383">
            <v>3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M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Y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2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M384">
            <v>0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F385">
            <v>0</v>
          </cell>
          <cell r="G385" t="str">
            <v>否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BB385">
            <v>0</v>
          </cell>
          <cell r="BC385">
            <v>0</v>
          </cell>
          <cell r="BD385">
            <v>3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M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F386">
            <v>0</v>
          </cell>
          <cell r="G386" t="str">
            <v>否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AY386">
            <v>0</v>
          </cell>
          <cell r="BB386">
            <v>0</v>
          </cell>
          <cell r="BC386">
            <v>0</v>
          </cell>
          <cell r="BD386">
            <v>3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M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AY387">
            <v>0</v>
          </cell>
          <cell r="BB387">
            <v>0.46</v>
          </cell>
          <cell r="BC387">
            <v>0.46</v>
          </cell>
          <cell r="BD387">
            <v>3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M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Z388">
            <v>7905.88</v>
          </cell>
          <cell r="BB388">
            <v>7905.88</v>
          </cell>
          <cell r="BC388">
            <v>7905.88</v>
          </cell>
          <cell r="BD388">
            <v>3</v>
          </cell>
          <cell r="BE388">
            <v>0</v>
          </cell>
          <cell r="BF388">
            <v>7905.88</v>
          </cell>
          <cell r="BG388">
            <v>0</v>
          </cell>
          <cell r="BH388">
            <v>0</v>
          </cell>
          <cell r="BI388">
            <v>0</v>
          </cell>
          <cell r="BJ388">
            <v>7905.88</v>
          </cell>
          <cell r="BK388">
            <v>0</v>
          </cell>
          <cell r="BM388">
            <v>1317.6466666666668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F389">
            <v>0</v>
          </cell>
          <cell r="G389" t="str">
            <v>否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AY389">
            <v>0</v>
          </cell>
          <cell r="BB389">
            <v>0</v>
          </cell>
          <cell r="BC389">
            <v>0</v>
          </cell>
          <cell r="BD389">
            <v>3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M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F390">
            <v>30</v>
          </cell>
          <cell r="G390" t="str">
            <v>否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BB390">
            <v>0</v>
          </cell>
          <cell r="BC390">
            <v>0</v>
          </cell>
          <cell r="BD390">
            <v>3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M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F391">
            <v>0</v>
          </cell>
          <cell r="G391" t="str">
            <v>否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BB391">
            <v>0</v>
          </cell>
          <cell r="BC391">
            <v>0</v>
          </cell>
          <cell r="BD391">
            <v>3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M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12500</v>
          </cell>
          <cell r="BB392">
            <v>12500</v>
          </cell>
          <cell r="BC392">
            <v>12500</v>
          </cell>
          <cell r="BD392">
            <v>5</v>
          </cell>
          <cell r="BE392">
            <v>12500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12500</v>
          </cell>
          <cell r="BK392">
            <v>0</v>
          </cell>
          <cell r="BM392">
            <v>2083.3333333333335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F393">
            <v>0</v>
          </cell>
          <cell r="G393" t="str">
            <v>否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W393">
            <v>0</v>
          </cell>
          <cell r="AX393">
            <v>0</v>
          </cell>
          <cell r="AY393">
            <v>0</v>
          </cell>
          <cell r="BB393">
            <v>0</v>
          </cell>
          <cell r="BC393">
            <v>0</v>
          </cell>
          <cell r="BD393">
            <v>3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M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F394">
            <v>0</v>
          </cell>
          <cell r="G394" t="str">
            <v>否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W394">
            <v>0</v>
          </cell>
          <cell r="AX394">
            <v>0</v>
          </cell>
          <cell r="AY394">
            <v>0</v>
          </cell>
          <cell r="BB394">
            <v>0</v>
          </cell>
          <cell r="BC394">
            <v>0</v>
          </cell>
          <cell r="BD394">
            <v>3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M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E395">
            <v>0</v>
          </cell>
          <cell r="AF395">
            <v>0</v>
          </cell>
          <cell r="AI395">
            <v>0</v>
          </cell>
          <cell r="AJ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BB395">
            <v>0</v>
          </cell>
          <cell r="BC395">
            <v>0</v>
          </cell>
          <cell r="BD395">
            <v>3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M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F396">
            <v>0</v>
          </cell>
          <cell r="G396" t="str">
            <v>否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7844</v>
          </cell>
          <cell r="BB396">
            <v>7844</v>
          </cell>
          <cell r="BC396">
            <v>7844</v>
          </cell>
          <cell r="BD396">
            <v>6</v>
          </cell>
          <cell r="BE396">
            <v>7844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7844</v>
          </cell>
          <cell r="BK396">
            <v>0</v>
          </cell>
          <cell r="BM396">
            <v>1307.3333333333333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F397">
            <v>0</v>
          </cell>
          <cell r="G397" t="str">
            <v>否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W397">
            <v>0</v>
          </cell>
          <cell r="AX397">
            <v>0</v>
          </cell>
          <cell r="AY397">
            <v>0</v>
          </cell>
          <cell r="BB397">
            <v>0</v>
          </cell>
          <cell r="BC397">
            <v>0</v>
          </cell>
          <cell r="BD397">
            <v>3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M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F398">
            <v>0</v>
          </cell>
          <cell r="G398" t="str">
            <v>否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0</v>
          </cell>
          <cell r="AX398">
            <v>0</v>
          </cell>
          <cell r="AY398">
            <v>0</v>
          </cell>
          <cell r="BB398">
            <v>0</v>
          </cell>
          <cell r="BC398">
            <v>0</v>
          </cell>
          <cell r="BD398">
            <v>3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M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F399">
            <v>0</v>
          </cell>
          <cell r="G399" t="str">
            <v>否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0</v>
          </cell>
          <cell r="AX399">
            <v>0</v>
          </cell>
          <cell r="AY399">
            <v>0</v>
          </cell>
          <cell r="BB399">
            <v>0</v>
          </cell>
          <cell r="BC399">
            <v>0</v>
          </cell>
          <cell r="BD399">
            <v>3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M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F400">
            <v>0</v>
          </cell>
          <cell r="G400" t="str">
            <v>否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W400">
            <v>0</v>
          </cell>
          <cell r="AX400">
            <v>0</v>
          </cell>
          <cell r="AY400">
            <v>0</v>
          </cell>
          <cell r="BB400">
            <v>0</v>
          </cell>
          <cell r="BC400">
            <v>0</v>
          </cell>
          <cell r="BD400">
            <v>3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M400">
            <v>0</v>
          </cell>
        </row>
        <row r="401">
          <cell r="B401" t="str">
            <v>S537005</v>
          </cell>
          <cell r="C401" t="str">
            <v xml:space="preserve">滨州齐德化工有限公司 </v>
          </cell>
          <cell r="D401">
            <v>0</v>
          </cell>
          <cell r="F401">
            <v>0</v>
          </cell>
          <cell r="G401" t="str">
            <v>否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W401">
            <v>0</v>
          </cell>
          <cell r="AX401">
            <v>0</v>
          </cell>
          <cell r="AY401">
            <v>0</v>
          </cell>
          <cell r="BB401">
            <v>0</v>
          </cell>
          <cell r="BC401">
            <v>0</v>
          </cell>
          <cell r="BD401">
            <v>3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M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F402">
            <v>0</v>
          </cell>
          <cell r="G402" t="str">
            <v>否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W402">
            <v>0</v>
          </cell>
          <cell r="AX402">
            <v>0</v>
          </cell>
          <cell r="AY402">
            <v>0</v>
          </cell>
          <cell r="BB402">
            <v>0</v>
          </cell>
          <cell r="BC402">
            <v>0</v>
          </cell>
          <cell r="BD402">
            <v>3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M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F403">
            <v>0</v>
          </cell>
          <cell r="G403" t="str">
            <v>否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W403">
            <v>0</v>
          </cell>
          <cell r="AX403">
            <v>0</v>
          </cell>
          <cell r="AY403">
            <v>0</v>
          </cell>
          <cell r="BB403">
            <v>0</v>
          </cell>
          <cell r="BC403">
            <v>0</v>
          </cell>
          <cell r="BD403">
            <v>3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M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F404">
            <v>0</v>
          </cell>
          <cell r="G404" t="str">
            <v>否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W404">
            <v>0</v>
          </cell>
          <cell r="AX404">
            <v>0</v>
          </cell>
          <cell r="AY404">
            <v>0</v>
          </cell>
          <cell r="BB404">
            <v>0</v>
          </cell>
          <cell r="BC404">
            <v>0</v>
          </cell>
          <cell r="BD404">
            <v>3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M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F405">
            <v>0</v>
          </cell>
          <cell r="G405" t="str">
            <v>否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W405">
            <v>0</v>
          </cell>
          <cell r="AX405">
            <v>0</v>
          </cell>
          <cell r="AY405">
            <v>0</v>
          </cell>
          <cell r="BB405">
            <v>0</v>
          </cell>
          <cell r="BC405">
            <v>0</v>
          </cell>
          <cell r="BD405">
            <v>3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M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F406">
            <v>0</v>
          </cell>
          <cell r="G406" t="str">
            <v>否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W406">
            <v>0</v>
          </cell>
          <cell r="AX406">
            <v>0</v>
          </cell>
          <cell r="AY406">
            <v>0</v>
          </cell>
          <cell r="BB406">
            <v>0</v>
          </cell>
          <cell r="BC406">
            <v>0</v>
          </cell>
          <cell r="BD406">
            <v>3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M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F407">
            <v>0</v>
          </cell>
          <cell r="G407" t="str">
            <v>否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W407">
            <v>0</v>
          </cell>
          <cell r="AX407">
            <v>0</v>
          </cell>
          <cell r="AY407">
            <v>0</v>
          </cell>
          <cell r="BB407">
            <v>0</v>
          </cell>
          <cell r="BC407">
            <v>0</v>
          </cell>
          <cell r="BD407">
            <v>3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M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F408">
            <v>0</v>
          </cell>
          <cell r="G408" t="str">
            <v>否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BB408">
            <v>0</v>
          </cell>
          <cell r="BC408">
            <v>0</v>
          </cell>
          <cell r="BD408">
            <v>4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M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F409">
            <v>0</v>
          </cell>
          <cell r="G409" t="str">
            <v>否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AY409">
            <v>0</v>
          </cell>
          <cell r="BB409">
            <v>0</v>
          </cell>
          <cell r="BC409">
            <v>0</v>
          </cell>
          <cell r="BD409">
            <v>3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M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F410">
            <v>0</v>
          </cell>
          <cell r="G410" t="str">
            <v>否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W410">
            <v>0</v>
          </cell>
          <cell r="AX410">
            <v>0</v>
          </cell>
          <cell r="AY410">
            <v>0</v>
          </cell>
          <cell r="BB410">
            <v>0</v>
          </cell>
          <cell r="BC410">
            <v>0</v>
          </cell>
          <cell r="BD410">
            <v>3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M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F411">
            <v>0</v>
          </cell>
          <cell r="G411" t="str">
            <v>否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W411">
            <v>0</v>
          </cell>
          <cell r="AX411">
            <v>0</v>
          </cell>
          <cell r="AY411">
            <v>0</v>
          </cell>
          <cell r="BB411">
            <v>0</v>
          </cell>
          <cell r="BC411">
            <v>0</v>
          </cell>
          <cell r="BD411">
            <v>3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M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F412">
            <v>0</v>
          </cell>
          <cell r="G412" t="str">
            <v>否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W412">
            <v>0</v>
          </cell>
          <cell r="AX412">
            <v>0</v>
          </cell>
          <cell r="AY412">
            <v>0</v>
          </cell>
          <cell r="BB412">
            <v>0</v>
          </cell>
          <cell r="BC412">
            <v>0</v>
          </cell>
          <cell r="BD412">
            <v>3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M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F413">
            <v>0</v>
          </cell>
          <cell r="G413" t="str">
            <v>否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W413">
            <v>0</v>
          </cell>
          <cell r="AX413">
            <v>0</v>
          </cell>
          <cell r="AY413">
            <v>0</v>
          </cell>
          <cell r="BB413">
            <v>0</v>
          </cell>
          <cell r="BC413">
            <v>0</v>
          </cell>
          <cell r="BD413">
            <v>3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M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F414">
            <v>0</v>
          </cell>
          <cell r="G414" t="str">
            <v>否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W414">
            <v>0</v>
          </cell>
          <cell r="AX414">
            <v>0</v>
          </cell>
          <cell r="AY414">
            <v>0</v>
          </cell>
          <cell r="BB414">
            <v>0</v>
          </cell>
          <cell r="BC414">
            <v>0</v>
          </cell>
          <cell r="BD414">
            <v>3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M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F415">
            <v>0</v>
          </cell>
          <cell r="G415" t="str">
            <v>否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4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M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F416">
            <v>0</v>
          </cell>
          <cell r="G416" t="str">
            <v>否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W416">
            <v>0</v>
          </cell>
          <cell r="AX416">
            <v>0</v>
          </cell>
          <cell r="AY416">
            <v>0</v>
          </cell>
          <cell r="BB416">
            <v>0</v>
          </cell>
          <cell r="BC416">
            <v>0</v>
          </cell>
          <cell r="BD416">
            <v>3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M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F417">
            <v>0</v>
          </cell>
          <cell r="G417" t="str">
            <v>否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W417">
            <v>0</v>
          </cell>
          <cell r="AX417">
            <v>0</v>
          </cell>
          <cell r="AY417">
            <v>0</v>
          </cell>
          <cell r="BB417">
            <v>0</v>
          </cell>
          <cell r="BC417">
            <v>0</v>
          </cell>
          <cell r="BD417">
            <v>3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M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F418">
            <v>0</v>
          </cell>
          <cell r="G418" t="str">
            <v>否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W418">
            <v>0</v>
          </cell>
          <cell r="AX418">
            <v>0</v>
          </cell>
          <cell r="AY418">
            <v>0</v>
          </cell>
          <cell r="BB418">
            <v>0</v>
          </cell>
          <cell r="BC418">
            <v>0</v>
          </cell>
          <cell r="BD418">
            <v>3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M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F419">
            <v>0</v>
          </cell>
          <cell r="G419" t="str">
            <v>否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BB419">
            <v>0</v>
          </cell>
          <cell r="BC419">
            <v>0</v>
          </cell>
          <cell r="BD419">
            <v>3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M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F420">
            <v>0</v>
          </cell>
          <cell r="G420" t="str">
            <v>否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W420">
            <v>0</v>
          </cell>
          <cell r="AX420">
            <v>0</v>
          </cell>
          <cell r="AY420">
            <v>0</v>
          </cell>
          <cell r="BB420">
            <v>0</v>
          </cell>
          <cell r="BC420">
            <v>0</v>
          </cell>
          <cell r="BD420">
            <v>3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M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F421">
            <v>0</v>
          </cell>
          <cell r="G421" t="str">
            <v>否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BB421">
            <v>0</v>
          </cell>
          <cell r="BC421">
            <v>0</v>
          </cell>
          <cell r="BD421">
            <v>3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M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F422">
            <v>0</v>
          </cell>
          <cell r="G422" t="str">
            <v>否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W422">
            <v>0</v>
          </cell>
          <cell r="AX422">
            <v>0</v>
          </cell>
          <cell r="AY422">
            <v>0</v>
          </cell>
          <cell r="BB422">
            <v>0</v>
          </cell>
          <cell r="BC422">
            <v>0</v>
          </cell>
          <cell r="BD422">
            <v>3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M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F423">
            <v>0</v>
          </cell>
          <cell r="G423" t="str">
            <v>否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W423">
            <v>0</v>
          </cell>
          <cell r="AX423">
            <v>0</v>
          </cell>
          <cell r="AY423">
            <v>0</v>
          </cell>
          <cell r="BB423">
            <v>0</v>
          </cell>
          <cell r="BC423">
            <v>0</v>
          </cell>
          <cell r="BD423">
            <v>3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M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F424">
            <v>0</v>
          </cell>
          <cell r="G424" t="str">
            <v>否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W424">
            <v>0</v>
          </cell>
          <cell r="AX424">
            <v>0</v>
          </cell>
          <cell r="AY424">
            <v>0</v>
          </cell>
          <cell r="BB424">
            <v>0</v>
          </cell>
          <cell r="BC424">
            <v>0</v>
          </cell>
          <cell r="BD424">
            <v>3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M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F425">
            <v>0</v>
          </cell>
          <cell r="G425" t="str">
            <v>否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W425">
            <v>0</v>
          </cell>
          <cell r="AX425">
            <v>0</v>
          </cell>
          <cell r="AY425">
            <v>0</v>
          </cell>
          <cell r="BB425">
            <v>0</v>
          </cell>
          <cell r="BC425">
            <v>0</v>
          </cell>
          <cell r="BD425">
            <v>3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M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F426">
            <v>0</v>
          </cell>
          <cell r="G426" t="str">
            <v>否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BB426">
            <v>0</v>
          </cell>
          <cell r="BC426">
            <v>0</v>
          </cell>
          <cell r="BD426">
            <v>3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M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F427">
            <v>0</v>
          </cell>
          <cell r="G427" t="str">
            <v>否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BB427">
            <v>0</v>
          </cell>
          <cell r="BC427">
            <v>0</v>
          </cell>
          <cell r="BD427">
            <v>3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M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F428">
            <v>0</v>
          </cell>
          <cell r="G428" t="str">
            <v>否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W428">
            <v>0</v>
          </cell>
          <cell r="AX428">
            <v>0</v>
          </cell>
          <cell r="AY428">
            <v>0</v>
          </cell>
          <cell r="BB428">
            <v>0</v>
          </cell>
          <cell r="BC428">
            <v>0</v>
          </cell>
          <cell r="BD428">
            <v>3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M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F429">
            <v>0</v>
          </cell>
          <cell r="G429" t="str">
            <v>否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W429">
            <v>0</v>
          </cell>
          <cell r="AX429">
            <v>0</v>
          </cell>
          <cell r="AY429">
            <v>0</v>
          </cell>
          <cell r="BB429">
            <v>0</v>
          </cell>
          <cell r="BC429">
            <v>0</v>
          </cell>
          <cell r="BD429">
            <v>3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M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F430">
            <v>0</v>
          </cell>
          <cell r="G430" t="str">
            <v>否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W430">
            <v>0</v>
          </cell>
          <cell r="AX430">
            <v>0</v>
          </cell>
          <cell r="AY430">
            <v>0</v>
          </cell>
          <cell r="BB430">
            <v>0</v>
          </cell>
          <cell r="BC430">
            <v>0</v>
          </cell>
          <cell r="BD430">
            <v>3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M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F431">
            <v>0</v>
          </cell>
          <cell r="G431" t="str">
            <v>否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BB431">
            <v>0</v>
          </cell>
          <cell r="BC431">
            <v>0</v>
          </cell>
          <cell r="BD431">
            <v>3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M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F432">
            <v>0</v>
          </cell>
          <cell r="G432" t="str">
            <v>否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W432">
            <v>0</v>
          </cell>
          <cell r="AX432">
            <v>0</v>
          </cell>
          <cell r="AY432">
            <v>0</v>
          </cell>
          <cell r="BB432">
            <v>0</v>
          </cell>
          <cell r="BC432">
            <v>0</v>
          </cell>
          <cell r="BD432">
            <v>3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M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F433">
            <v>0</v>
          </cell>
          <cell r="G433" t="str">
            <v>否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W433">
            <v>0</v>
          </cell>
          <cell r="AX433">
            <v>0</v>
          </cell>
          <cell r="AY433">
            <v>0</v>
          </cell>
          <cell r="BB433">
            <v>0</v>
          </cell>
          <cell r="BC433">
            <v>0</v>
          </cell>
          <cell r="BD433">
            <v>3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M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F434">
            <v>0</v>
          </cell>
          <cell r="G434" t="str">
            <v>否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0</v>
          </cell>
          <cell r="AX434">
            <v>0</v>
          </cell>
          <cell r="AY434">
            <v>0</v>
          </cell>
          <cell r="BB434">
            <v>0</v>
          </cell>
          <cell r="BC434">
            <v>0</v>
          </cell>
          <cell r="BD434">
            <v>3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M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F435">
            <v>0</v>
          </cell>
          <cell r="G435" t="str">
            <v>否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0</v>
          </cell>
          <cell r="AX435">
            <v>0</v>
          </cell>
          <cell r="AY435">
            <v>0</v>
          </cell>
          <cell r="BB435">
            <v>0</v>
          </cell>
          <cell r="BC435">
            <v>0</v>
          </cell>
          <cell r="BD435">
            <v>3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M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F436">
            <v>0</v>
          </cell>
          <cell r="G436" t="str">
            <v>否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BB436">
            <v>0</v>
          </cell>
          <cell r="BC436">
            <v>0</v>
          </cell>
          <cell r="BD436">
            <v>3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M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F437">
            <v>0</v>
          </cell>
          <cell r="G437" t="str">
            <v>否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W437">
            <v>0</v>
          </cell>
          <cell r="AX437">
            <v>0</v>
          </cell>
          <cell r="AY437">
            <v>0</v>
          </cell>
          <cell r="BB437">
            <v>0</v>
          </cell>
          <cell r="BC437">
            <v>0</v>
          </cell>
          <cell r="BD437">
            <v>3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M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F438">
            <v>0</v>
          </cell>
          <cell r="G438" t="str">
            <v>否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W438">
            <v>0</v>
          </cell>
          <cell r="AX438">
            <v>0</v>
          </cell>
          <cell r="AY438">
            <v>0</v>
          </cell>
          <cell r="BB438">
            <v>0</v>
          </cell>
          <cell r="BC438">
            <v>0</v>
          </cell>
          <cell r="BD438">
            <v>3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M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F439">
            <v>0</v>
          </cell>
          <cell r="G439" t="str">
            <v>否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B439">
            <v>0</v>
          </cell>
          <cell r="BC439">
            <v>0</v>
          </cell>
          <cell r="BD439">
            <v>4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M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F440">
            <v>0</v>
          </cell>
          <cell r="G440" t="str">
            <v>否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W440">
            <v>0</v>
          </cell>
          <cell r="AX440">
            <v>0</v>
          </cell>
          <cell r="AY440">
            <v>0</v>
          </cell>
          <cell r="BB440">
            <v>0</v>
          </cell>
          <cell r="BC440">
            <v>0</v>
          </cell>
          <cell r="BD440">
            <v>3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M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F441">
            <v>0</v>
          </cell>
          <cell r="G441" t="str">
            <v>否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W441">
            <v>0</v>
          </cell>
          <cell r="AX441">
            <v>0</v>
          </cell>
          <cell r="AY441">
            <v>0</v>
          </cell>
          <cell r="BB441">
            <v>0</v>
          </cell>
          <cell r="BC441">
            <v>0</v>
          </cell>
          <cell r="BD441">
            <v>3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M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8194.44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0</v>
          </cell>
          <cell r="BB442">
            <v>237270.03999999998</v>
          </cell>
          <cell r="BC442">
            <v>237270.03999999998</v>
          </cell>
          <cell r="BD442">
            <v>4</v>
          </cell>
          <cell r="BE442">
            <v>0</v>
          </cell>
          <cell r="BF442">
            <v>17356.8</v>
          </cell>
          <cell r="BG442">
            <v>13600</v>
          </cell>
          <cell r="BH442">
            <v>61089.79</v>
          </cell>
          <cell r="BI442">
            <v>0</v>
          </cell>
          <cell r="BJ442">
            <v>102989.93000000001</v>
          </cell>
          <cell r="BK442">
            <v>0</v>
          </cell>
          <cell r="BM442">
            <v>15341.098333333335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F443">
            <v>0</v>
          </cell>
          <cell r="G443" t="str">
            <v>否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W443">
            <v>0</v>
          </cell>
          <cell r="AX443">
            <v>0</v>
          </cell>
          <cell r="AY443">
            <v>0</v>
          </cell>
          <cell r="BB443">
            <v>0</v>
          </cell>
          <cell r="BC443">
            <v>0</v>
          </cell>
          <cell r="BD443">
            <v>3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M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F444">
            <v>0</v>
          </cell>
          <cell r="G444" t="str">
            <v>否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W444">
            <v>0</v>
          </cell>
          <cell r="AX444">
            <v>0</v>
          </cell>
          <cell r="AY444">
            <v>0</v>
          </cell>
          <cell r="BB444">
            <v>0</v>
          </cell>
          <cell r="BC444">
            <v>0</v>
          </cell>
          <cell r="BD444">
            <v>3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M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F445">
            <v>0</v>
          </cell>
          <cell r="G445" t="str">
            <v>否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W445">
            <v>0</v>
          </cell>
          <cell r="AX445">
            <v>0</v>
          </cell>
          <cell r="AY445">
            <v>0</v>
          </cell>
          <cell r="BB445">
            <v>0</v>
          </cell>
          <cell r="BC445">
            <v>0</v>
          </cell>
          <cell r="BD445">
            <v>3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M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F446">
            <v>0</v>
          </cell>
          <cell r="G446" t="str">
            <v>否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W446">
            <v>0</v>
          </cell>
          <cell r="AX446">
            <v>0</v>
          </cell>
          <cell r="AY446">
            <v>0</v>
          </cell>
          <cell r="BB446">
            <v>0</v>
          </cell>
          <cell r="BC446">
            <v>0</v>
          </cell>
          <cell r="BD446">
            <v>3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M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F447">
            <v>0</v>
          </cell>
          <cell r="G447" t="str">
            <v>否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W447">
            <v>0</v>
          </cell>
          <cell r="AX447">
            <v>0</v>
          </cell>
          <cell r="AY447">
            <v>0</v>
          </cell>
          <cell r="BB447">
            <v>0</v>
          </cell>
          <cell r="BC447">
            <v>0</v>
          </cell>
          <cell r="BD447">
            <v>3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M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F448">
            <v>0</v>
          </cell>
          <cell r="G448" t="str">
            <v>否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W448">
            <v>0</v>
          </cell>
          <cell r="AX448">
            <v>0</v>
          </cell>
          <cell r="AY448">
            <v>0</v>
          </cell>
          <cell r="BB448">
            <v>0</v>
          </cell>
          <cell r="BC448">
            <v>0</v>
          </cell>
          <cell r="BD448">
            <v>3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M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F449">
            <v>0</v>
          </cell>
          <cell r="G449" t="str">
            <v>否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W449">
            <v>0</v>
          </cell>
          <cell r="AX449">
            <v>0</v>
          </cell>
          <cell r="AY449">
            <v>0</v>
          </cell>
          <cell r="BB449">
            <v>0</v>
          </cell>
          <cell r="BC449">
            <v>0</v>
          </cell>
          <cell r="BD449">
            <v>3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M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F450">
            <v>0</v>
          </cell>
          <cell r="G450" t="str">
            <v>否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W450">
            <v>0</v>
          </cell>
          <cell r="AX450">
            <v>0</v>
          </cell>
          <cell r="AY450">
            <v>0</v>
          </cell>
          <cell r="BB450">
            <v>0</v>
          </cell>
          <cell r="BC450">
            <v>0</v>
          </cell>
          <cell r="BD450">
            <v>3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M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F451">
            <v>0</v>
          </cell>
          <cell r="G451" t="str">
            <v>否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B451">
            <v>0</v>
          </cell>
          <cell r="BC451">
            <v>0</v>
          </cell>
          <cell r="BD451">
            <v>5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M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F452">
            <v>0</v>
          </cell>
          <cell r="G452" t="str">
            <v>否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W452">
            <v>0</v>
          </cell>
          <cell r="AX452">
            <v>0</v>
          </cell>
          <cell r="AY452">
            <v>0</v>
          </cell>
          <cell r="BB452">
            <v>0</v>
          </cell>
          <cell r="BC452">
            <v>0</v>
          </cell>
          <cell r="BD452">
            <v>3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M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F453">
            <v>0</v>
          </cell>
          <cell r="G453" t="str">
            <v>否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W453">
            <v>0</v>
          </cell>
          <cell r="AX453">
            <v>0</v>
          </cell>
          <cell r="AY453">
            <v>0</v>
          </cell>
          <cell r="BB453">
            <v>0</v>
          </cell>
          <cell r="BC453">
            <v>0</v>
          </cell>
          <cell r="BD453">
            <v>3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M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F454">
            <v>0</v>
          </cell>
          <cell r="G454" t="str">
            <v>否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W454">
            <v>0</v>
          </cell>
          <cell r="AX454">
            <v>0</v>
          </cell>
          <cell r="AY454">
            <v>0</v>
          </cell>
          <cell r="BB454">
            <v>0</v>
          </cell>
          <cell r="BC454">
            <v>0</v>
          </cell>
          <cell r="BD454">
            <v>3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M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F455">
            <v>0</v>
          </cell>
          <cell r="G455" t="str">
            <v>否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W455">
            <v>0</v>
          </cell>
          <cell r="AX455">
            <v>0</v>
          </cell>
          <cell r="AY455">
            <v>0</v>
          </cell>
          <cell r="BB455">
            <v>0</v>
          </cell>
          <cell r="BC455">
            <v>0</v>
          </cell>
          <cell r="BD455">
            <v>3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F456">
            <v>0</v>
          </cell>
          <cell r="G456" t="str">
            <v>否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W456">
            <v>0</v>
          </cell>
          <cell r="AX456">
            <v>0</v>
          </cell>
          <cell r="AY456">
            <v>0</v>
          </cell>
          <cell r="BB456">
            <v>0</v>
          </cell>
          <cell r="BC456">
            <v>0</v>
          </cell>
          <cell r="BD456">
            <v>3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M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F457">
            <v>0</v>
          </cell>
          <cell r="G457" t="str">
            <v>否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W457">
            <v>0</v>
          </cell>
          <cell r="AX457">
            <v>0</v>
          </cell>
          <cell r="AY457">
            <v>0</v>
          </cell>
          <cell r="BB457">
            <v>0</v>
          </cell>
          <cell r="BC457">
            <v>0</v>
          </cell>
          <cell r="BD457">
            <v>3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M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F458">
            <v>0</v>
          </cell>
          <cell r="G458" t="str">
            <v>否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W458">
            <v>0</v>
          </cell>
          <cell r="AX458">
            <v>0</v>
          </cell>
          <cell r="AY458">
            <v>0</v>
          </cell>
          <cell r="BB458">
            <v>0</v>
          </cell>
          <cell r="BC458">
            <v>0</v>
          </cell>
          <cell r="BD458">
            <v>3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M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F459">
            <v>0</v>
          </cell>
          <cell r="G459" t="str">
            <v>否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W459">
            <v>0</v>
          </cell>
          <cell r="AX459">
            <v>0</v>
          </cell>
          <cell r="AY459">
            <v>0</v>
          </cell>
          <cell r="BB459">
            <v>0</v>
          </cell>
          <cell r="BC459">
            <v>0</v>
          </cell>
          <cell r="BD459">
            <v>3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M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F460">
            <v>0</v>
          </cell>
          <cell r="G460" t="str">
            <v>否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W460">
            <v>0</v>
          </cell>
          <cell r="AX460">
            <v>0</v>
          </cell>
          <cell r="AY460">
            <v>0</v>
          </cell>
          <cell r="BB460">
            <v>0</v>
          </cell>
          <cell r="BC460">
            <v>0</v>
          </cell>
          <cell r="BD460">
            <v>3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M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F461">
            <v>0</v>
          </cell>
          <cell r="G461" t="str">
            <v>否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W461">
            <v>0</v>
          </cell>
          <cell r="AX461">
            <v>0</v>
          </cell>
          <cell r="AY461">
            <v>0</v>
          </cell>
          <cell r="BB461">
            <v>0</v>
          </cell>
          <cell r="BC461">
            <v>0</v>
          </cell>
          <cell r="BD461">
            <v>3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M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F462">
            <v>0</v>
          </cell>
          <cell r="G462" t="str">
            <v>否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W462">
            <v>0</v>
          </cell>
          <cell r="AX462">
            <v>0</v>
          </cell>
          <cell r="AY462">
            <v>0</v>
          </cell>
          <cell r="BB462">
            <v>0</v>
          </cell>
          <cell r="BC462">
            <v>0</v>
          </cell>
          <cell r="BD462">
            <v>3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M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F463">
            <v>0</v>
          </cell>
          <cell r="G463" t="str">
            <v>否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W463">
            <v>0</v>
          </cell>
          <cell r="AX463">
            <v>0</v>
          </cell>
          <cell r="AY463">
            <v>0</v>
          </cell>
          <cell r="BB463">
            <v>0</v>
          </cell>
          <cell r="BC463">
            <v>0</v>
          </cell>
          <cell r="BD463">
            <v>3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M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F464">
            <v>0</v>
          </cell>
          <cell r="G464" t="str">
            <v>否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W464">
            <v>0</v>
          </cell>
          <cell r="AX464">
            <v>0</v>
          </cell>
          <cell r="AY464">
            <v>0</v>
          </cell>
          <cell r="BB464">
            <v>0</v>
          </cell>
          <cell r="BC464">
            <v>0</v>
          </cell>
          <cell r="BD464">
            <v>3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M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F465">
            <v>0</v>
          </cell>
          <cell r="G465" t="str">
            <v>否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W465">
            <v>0</v>
          </cell>
          <cell r="AX465">
            <v>0</v>
          </cell>
          <cell r="AY465">
            <v>0</v>
          </cell>
          <cell r="BB465">
            <v>0</v>
          </cell>
          <cell r="BC465">
            <v>0</v>
          </cell>
          <cell r="BD465">
            <v>3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M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F466">
            <v>0</v>
          </cell>
          <cell r="G466" t="str">
            <v>否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W466">
            <v>0</v>
          </cell>
          <cell r="AX466">
            <v>0</v>
          </cell>
          <cell r="AY466">
            <v>0</v>
          </cell>
          <cell r="BB466">
            <v>0</v>
          </cell>
          <cell r="BC466">
            <v>0</v>
          </cell>
          <cell r="BD466">
            <v>3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M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F467">
            <v>0</v>
          </cell>
          <cell r="G467" t="str">
            <v>否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4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M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F468">
            <v>0</v>
          </cell>
          <cell r="G468" t="str">
            <v>否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W468">
            <v>0</v>
          </cell>
          <cell r="AX468">
            <v>0</v>
          </cell>
          <cell r="AY468">
            <v>0</v>
          </cell>
          <cell r="BB468">
            <v>0</v>
          </cell>
          <cell r="BC468">
            <v>0</v>
          </cell>
          <cell r="BD468">
            <v>3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M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F469">
            <v>0</v>
          </cell>
          <cell r="G469" t="str">
            <v>否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W469">
            <v>0</v>
          </cell>
          <cell r="AX469">
            <v>0</v>
          </cell>
          <cell r="AY469">
            <v>0</v>
          </cell>
          <cell r="BB469">
            <v>0</v>
          </cell>
          <cell r="BC469">
            <v>0</v>
          </cell>
          <cell r="BD469">
            <v>3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M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F470">
            <v>0</v>
          </cell>
          <cell r="G470" t="str">
            <v>否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W470">
            <v>0</v>
          </cell>
          <cell r="AX470">
            <v>0</v>
          </cell>
          <cell r="AY470">
            <v>0</v>
          </cell>
          <cell r="BB470">
            <v>0</v>
          </cell>
          <cell r="BC470">
            <v>0</v>
          </cell>
          <cell r="BD470">
            <v>3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M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F471">
            <v>0</v>
          </cell>
          <cell r="G471" t="str">
            <v>否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W471">
            <v>0</v>
          </cell>
          <cell r="AX471">
            <v>0</v>
          </cell>
          <cell r="AY471">
            <v>0</v>
          </cell>
          <cell r="BB471">
            <v>0</v>
          </cell>
          <cell r="BC471">
            <v>0</v>
          </cell>
          <cell r="BD471">
            <v>3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M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F472">
            <v>0</v>
          </cell>
          <cell r="G472" t="str">
            <v>否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W472">
            <v>0</v>
          </cell>
          <cell r="AX472">
            <v>0</v>
          </cell>
          <cell r="AY472">
            <v>0</v>
          </cell>
          <cell r="BB472">
            <v>0</v>
          </cell>
          <cell r="BC472">
            <v>0</v>
          </cell>
          <cell r="BD472">
            <v>3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M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F473">
            <v>0</v>
          </cell>
          <cell r="G473" t="str">
            <v>否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W473">
            <v>0</v>
          </cell>
          <cell r="AX473">
            <v>0</v>
          </cell>
          <cell r="AY473">
            <v>0</v>
          </cell>
          <cell r="BB473">
            <v>0</v>
          </cell>
          <cell r="BC473">
            <v>0</v>
          </cell>
          <cell r="BD473">
            <v>3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M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F474">
            <v>0</v>
          </cell>
          <cell r="G474" t="str">
            <v>否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W474">
            <v>0</v>
          </cell>
          <cell r="AX474">
            <v>0</v>
          </cell>
          <cell r="AY474">
            <v>0</v>
          </cell>
          <cell r="BB474">
            <v>0</v>
          </cell>
          <cell r="BC474">
            <v>0</v>
          </cell>
          <cell r="BD474">
            <v>3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M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F475">
            <v>0</v>
          </cell>
          <cell r="G475" t="str">
            <v>否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W475">
            <v>0</v>
          </cell>
          <cell r="AX475">
            <v>0</v>
          </cell>
          <cell r="AY475">
            <v>0</v>
          </cell>
          <cell r="BB475">
            <v>0</v>
          </cell>
          <cell r="BC475">
            <v>0</v>
          </cell>
          <cell r="BD475">
            <v>3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M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F476">
            <v>0</v>
          </cell>
          <cell r="G476" t="str">
            <v>否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W476">
            <v>0</v>
          </cell>
          <cell r="AX476">
            <v>0</v>
          </cell>
          <cell r="AY476">
            <v>0</v>
          </cell>
          <cell r="BB476">
            <v>0</v>
          </cell>
          <cell r="BC476">
            <v>0</v>
          </cell>
          <cell r="BD476">
            <v>3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M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F477">
            <v>0</v>
          </cell>
          <cell r="G477" t="str">
            <v>否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W477">
            <v>0</v>
          </cell>
          <cell r="AX477">
            <v>0</v>
          </cell>
          <cell r="AY477">
            <v>0</v>
          </cell>
          <cell r="BB477">
            <v>0</v>
          </cell>
          <cell r="BC477">
            <v>0</v>
          </cell>
          <cell r="BD477">
            <v>3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M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F478">
            <v>0</v>
          </cell>
          <cell r="G478" t="str">
            <v>否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W478">
            <v>0</v>
          </cell>
          <cell r="AX478">
            <v>0</v>
          </cell>
          <cell r="AY478">
            <v>0</v>
          </cell>
          <cell r="BB478">
            <v>0</v>
          </cell>
          <cell r="BC478">
            <v>0</v>
          </cell>
          <cell r="BD478">
            <v>3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F479">
            <v>0</v>
          </cell>
          <cell r="G479" t="str">
            <v>否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W479">
            <v>0</v>
          </cell>
          <cell r="AX479">
            <v>0</v>
          </cell>
          <cell r="AY479">
            <v>0</v>
          </cell>
          <cell r="BB479">
            <v>0</v>
          </cell>
          <cell r="BC479">
            <v>0</v>
          </cell>
          <cell r="BD479">
            <v>3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F480">
            <v>0</v>
          </cell>
          <cell r="G480" t="str">
            <v>否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W480">
            <v>0</v>
          </cell>
          <cell r="AX480">
            <v>0</v>
          </cell>
          <cell r="AY480">
            <v>0</v>
          </cell>
          <cell r="BB480">
            <v>0</v>
          </cell>
          <cell r="BC480">
            <v>0</v>
          </cell>
          <cell r="BD480">
            <v>3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M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F481">
            <v>0</v>
          </cell>
          <cell r="G481" t="str">
            <v>否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W481">
            <v>0</v>
          </cell>
          <cell r="AX481">
            <v>0</v>
          </cell>
          <cell r="AY481">
            <v>0</v>
          </cell>
          <cell r="BB481">
            <v>0</v>
          </cell>
          <cell r="BC481">
            <v>0</v>
          </cell>
          <cell r="BD481">
            <v>3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M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F482">
            <v>0</v>
          </cell>
          <cell r="G482" t="str">
            <v>否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W482">
            <v>0</v>
          </cell>
          <cell r="AX482">
            <v>0</v>
          </cell>
          <cell r="AY482">
            <v>0</v>
          </cell>
          <cell r="BB482">
            <v>0</v>
          </cell>
          <cell r="BC482">
            <v>0</v>
          </cell>
          <cell r="BD482">
            <v>3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M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F483">
            <v>0</v>
          </cell>
          <cell r="G483" t="str">
            <v>否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W483">
            <v>0</v>
          </cell>
          <cell r="AX483">
            <v>0</v>
          </cell>
          <cell r="AY483">
            <v>0</v>
          </cell>
          <cell r="BB483">
            <v>0</v>
          </cell>
          <cell r="BC483">
            <v>0</v>
          </cell>
          <cell r="BD483">
            <v>3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M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F484">
            <v>0</v>
          </cell>
          <cell r="G484" t="str">
            <v>否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W484">
            <v>0</v>
          </cell>
          <cell r="AX484">
            <v>0</v>
          </cell>
          <cell r="AY484">
            <v>0</v>
          </cell>
          <cell r="BB484">
            <v>0</v>
          </cell>
          <cell r="BC484">
            <v>0</v>
          </cell>
          <cell r="BD484">
            <v>3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M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F485">
            <v>0</v>
          </cell>
          <cell r="G485" t="str">
            <v>否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W485">
            <v>0</v>
          </cell>
          <cell r="AX485">
            <v>0</v>
          </cell>
          <cell r="AY485">
            <v>0</v>
          </cell>
          <cell r="BB485">
            <v>0</v>
          </cell>
          <cell r="BC485">
            <v>0</v>
          </cell>
          <cell r="BD485">
            <v>3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M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F486">
            <v>0</v>
          </cell>
          <cell r="G486" t="str">
            <v>否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W486">
            <v>0</v>
          </cell>
          <cell r="AX486">
            <v>0</v>
          </cell>
          <cell r="AY486">
            <v>0</v>
          </cell>
          <cell r="BB486">
            <v>0</v>
          </cell>
          <cell r="BC486">
            <v>0</v>
          </cell>
          <cell r="BD486">
            <v>3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M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F487">
            <v>0</v>
          </cell>
          <cell r="G487" t="str">
            <v>否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W487">
            <v>0</v>
          </cell>
          <cell r="AX487">
            <v>0</v>
          </cell>
          <cell r="AY487">
            <v>0</v>
          </cell>
          <cell r="BB487">
            <v>0</v>
          </cell>
          <cell r="BC487">
            <v>0</v>
          </cell>
          <cell r="BD487">
            <v>3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M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F488">
            <v>0</v>
          </cell>
          <cell r="G488" t="str">
            <v>否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D488">
            <v>0</v>
          </cell>
          <cell r="AE488">
            <v>0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W488">
            <v>0</v>
          </cell>
          <cell r="AX488">
            <v>0</v>
          </cell>
          <cell r="AY488">
            <v>0</v>
          </cell>
          <cell r="BB488">
            <v>0</v>
          </cell>
          <cell r="BC488">
            <v>0</v>
          </cell>
          <cell r="BD488">
            <v>3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M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F489">
            <v>0</v>
          </cell>
          <cell r="G489" t="str">
            <v>否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W489">
            <v>0</v>
          </cell>
          <cell r="AX489">
            <v>0</v>
          </cell>
          <cell r="AY489">
            <v>0</v>
          </cell>
          <cell r="BB489">
            <v>0</v>
          </cell>
          <cell r="BC489">
            <v>0</v>
          </cell>
          <cell r="BD489">
            <v>3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M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F490">
            <v>0</v>
          </cell>
          <cell r="G490" t="str">
            <v>否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D490">
            <v>0</v>
          </cell>
          <cell r="AE490">
            <v>0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W490">
            <v>0</v>
          </cell>
          <cell r="AX490">
            <v>0</v>
          </cell>
          <cell r="AY490">
            <v>0</v>
          </cell>
          <cell r="BB490">
            <v>0</v>
          </cell>
          <cell r="BC490">
            <v>0</v>
          </cell>
          <cell r="BD490">
            <v>3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M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F491">
            <v>0</v>
          </cell>
          <cell r="G491" t="str">
            <v>否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W491">
            <v>0</v>
          </cell>
          <cell r="AX491">
            <v>0</v>
          </cell>
          <cell r="AY491">
            <v>0</v>
          </cell>
          <cell r="BB491">
            <v>0</v>
          </cell>
          <cell r="BC491">
            <v>0</v>
          </cell>
          <cell r="BD491">
            <v>3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M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F492">
            <v>0</v>
          </cell>
          <cell r="G492" t="str">
            <v>否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W492">
            <v>0</v>
          </cell>
          <cell r="AX492">
            <v>0</v>
          </cell>
          <cell r="AY492">
            <v>0</v>
          </cell>
          <cell r="BB492">
            <v>0</v>
          </cell>
          <cell r="BC492">
            <v>0</v>
          </cell>
          <cell r="BD492">
            <v>3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M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F493">
            <v>0</v>
          </cell>
          <cell r="G493" t="str">
            <v>否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W493">
            <v>0</v>
          </cell>
          <cell r="AX493">
            <v>0</v>
          </cell>
          <cell r="AY493">
            <v>0</v>
          </cell>
          <cell r="BB493">
            <v>0</v>
          </cell>
          <cell r="BC493">
            <v>0</v>
          </cell>
          <cell r="BD493">
            <v>3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M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F494">
            <v>0</v>
          </cell>
          <cell r="G494" t="str">
            <v>否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6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M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F495">
            <v>0</v>
          </cell>
          <cell r="G495" t="str">
            <v>否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W495">
            <v>0</v>
          </cell>
          <cell r="AX495">
            <v>0</v>
          </cell>
          <cell r="AY495">
            <v>0</v>
          </cell>
          <cell r="BB495">
            <v>0</v>
          </cell>
          <cell r="BC495">
            <v>0</v>
          </cell>
          <cell r="BD495">
            <v>3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M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W496">
            <v>0</v>
          </cell>
          <cell r="AX496">
            <v>0</v>
          </cell>
          <cell r="AY496">
            <v>0</v>
          </cell>
          <cell r="BB496">
            <v>0</v>
          </cell>
          <cell r="BC496">
            <v>0</v>
          </cell>
          <cell r="BD496">
            <v>3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M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F497">
            <v>0</v>
          </cell>
          <cell r="G497" t="str">
            <v>否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W497">
            <v>0</v>
          </cell>
          <cell r="AX497">
            <v>0</v>
          </cell>
          <cell r="AY497">
            <v>0</v>
          </cell>
          <cell r="BB497">
            <v>0</v>
          </cell>
          <cell r="BC497">
            <v>0</v>
          </cell>
          <cell r="BD497">
            <v>3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M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F498">
            <v>0</v>
          </cell>
          <cell r="G498" t="str">
            <v>否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W498">
            <v>0</v>
          </cell>
          <cell r="AX498">
            <v>0</v>
          </cell>
          <cell r="AY498">
            <v>0</v>
          </cell>
          <cell r="BB498">
            <v>0</v>
          </cell>
          <cell r="BC498">
            <v>0</v>
          </cell>
          <cell r="BD498">
            <v>3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M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F499">
            <v>0</v>
          </cell>
          <cell r="G499" t="str">
            <v>否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W499">
            <v>0</v>
          </cell>
          <cell r="AX499">
            <v>0</v>
          </cell>
          <cell r="AY499">
            <v>0</v>
          </cell>
          <cell r="BB499">
            <v>0</v>
          </cell>
          <cell r="BC499">
            <v>0</v>
          </cell>
          <cell r="BD499">
            <v>3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M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F500">
            <v>0</v>
          </cell>
          <cell r="G500" t="str">
            <v>否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W500">
            <v>0</v>
          </cell>
          <cell r="AX500">
            <v>0</v>
          </cell>
          <cell r="AY500">
            <v>0</v>
          </cell>
          <cell r="BB500">
            <v>0</v>
          </cell>
          <cell r="BC500">
            <v>0</v>
          </cell>
          <cell r="BD500">
            <v>3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M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F501">
            <v>0</v>
          </cell>
          <cell r="G501" t="str">
            <v>否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W501">
            <v>0</v>
          </cell>
          <cell r="AX501">
            <v>0</v>
          </cell>
          <cell r="AY501">
            <v>0</v>
          </cell>
          <cell r="BB501">
            <v>0</v>
          </cell>
          <cell r="BC501">
            <v>0</v>
          </cell>
          <cell r="BD501">
            <v>3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F502">
            <v>0</v>
          </cell>
          <cell r="G502" t="str">
            <v>否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W502">
            <v>0</v>
          </cell>
          <cell r="AX502">
            <v>0</v>
          </cell>
          <cell r="AY502">
            <v>0</v>
          </cell>
          <cell r="BB502">
            <v>0</v>
          </cell>
          <cell r="BC502">
            <v>0</v>
          </cell>
          <cell r="BD502">
            <v>3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M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F503">
            <v>0</v>
          </cell>
          <cell r="G503" t="str">
            <v>否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W503">
            <v>0</v>
          </cell>
          <cell r="AX503">
            <v>0</v>
          </cell>
          <cell r="AY503">
            <v>0</v>
          </cell>
          <cell r="BB503">
            <v>0</v>
          </cell>
          <cell r="BC503">
            <v>0</v>
          </cell>
          <cell r="BD503">
            <v>3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M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F504">
            <v>0</v>
          </cell>
          <cell r="G504" t="str">
            <v>否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W504">
            <v>0</v>
          </cell>
          <cell r="AX504">
            <v>0</v>
          </cell>
          <cell r="AY504">
            <v>0</v>
          </cell>
          <cell r="BB504">
            <v>0</v>
          </cell>
          <cell r="BC504">
            <v>0</v>
          </cell>
          <cell r="BD504">
            <v>3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M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F505">
            <v>0</v>
          </cell>
          <cell r="G505" t="str">
            <v>否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W505">
            <v>0</v>
          </cell>
          <cell r="AX505">
            <v>0</v>
          </cell>
          <cell r="AY505">
            <v>0</v>
          </cell>
          <cell r="BB505">
            <v>0</v>
          </cell>
          <cell r="BC505">
            <v>0</v>
          </cell>
          <cell r="BD505">
            <v>3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M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F506">
            <v>0</v>
          </cell>
          <cell r="G506" t="str">
            <v>否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W506">
            <v>0</v>
          </cell>
          <cell r="AX506">
            <v>0</v>
          </cell>
          <cell r="AY506">
            <v>0</v>
          </cell>
          <cell r="BB506">
            <v>0</v>
          </cell>
          <cell r="BC506">
            <v>0</v>
          </cell>
          <cell r="BD506">
            <v>3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M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F507">
            <v>0</v>
          </cell>
          <cell r="G507" t="str">
            <v>否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W507">
            <v>0</v>
          </cell>
          <cell r="AX507">
            <v>0</v>
          </cell>
          <cell r="AY507">
            <v>0</v>
          </cell>
          <cell r="BB507">
            <v>0</v>
          </cell>
          <cell r="BC507">
            <v>0</v>
          </cell>
          <cell r="BD507">
            <v>3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M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F508">
            <v>0</v>
          </cell>
          <cell r="G508" t="str">
            <v>否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W508">
            <v>0</v>
          </cell>
          <cell r="AX508">
            <v>0</v>
          </cell>
          <cell r="AY508">
            <v>0</v>
          </cell>
          <cell r="BB508">
            <v>0</v>
          </cell>
          <cell r="BC508">
            <v>0</v>
          </cell>
          <cell r="BD508">
            <v>3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M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F509">
            <v>0</v>
          </cell>
          <cell r="G509" t="str">
            <v>否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W509">
            <v>0</v>
          </cell>
          <cell r="AX509">
            <v>0</v>
          </cell>
          <cell r="AY509">
            <v>0</v>
          </cell>
          <cell r="BB509">
            <v>0</v>
          </cell>
          <cell r="BC509">
            <v>0</v>
          </cell>
          <cell r="BD509">
            <v>3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M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F510">
            <v>0</v>
          </cell>
          <cell r="G510" t="str">
            <v>否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W510">
            <v>0</v>
          </cell>
          <cell r="AX510">
            <v>0</v>
          </cell>
          <cell r="AY510">
            <v>0</v>
          </cell>
          <cell r="BB510">
            <v>0</v>
          </cell>
          <cell r="BC510">
            <v>0</v>
          </cell>
          <cell r="BD510">
            <v>3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M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F511">
            <v>0</v>
          </cell>
          <cell r="G511" t="str">
            <v>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W511">
            <v>0</v>
          </cell>
          <cell r="AX511">
            <v>0</v>
          </cell>
          <cell r="AY511">
            <v>0</v>
          </cell>
          <cell r="BB511">
            <v>0</v>
          </cell>
          <cell r="BC511">
            <v>0</v>
          </cell>
          <cell r="BD511">
            <v>3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M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F512">
            <v>0</v>
          </cell>
          <cell r="G512" t="str">
            <v>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W512">
            <v>0</v>
          </cell>
          <cell r="AX512">
            <v>0</v>
          </cell>
          <cell r="AY512">
            <v>0</v>
          </cell>
          <cell r="BB512">
            <v>0</v>
          </cell>
          <cell r="BC512">
            <v>0</v>
          </cell>
          <cell r="BD512">
            <v>3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M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W513">
            <v>0</v>
          </cell>
          <cell r="AX513">
            <v>0</v>
          </cell>
          <cell r="AY513">
            <v>0</v>
          </cell>
          <cell r="BB513">
            <v>13980</v>
          </cell>
          <cell r="BC513">
            <v>13980</v>
          </cell>
          <cell r="BD513">
            <v>3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M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F514">
            <v>0</v>
          </cell>
          <cell r="G514" t="str">
            <v>否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W514">
            <v>0</v>
          </cell>
          <cell r="AX514">
            <v>0</v>
          </cell>
          <cell r="AY514">
            <v>0</v>
          </cell>
          <cell r="BB514">
            <v>0</v>
          </cell>
          <cell r="BC514">
            <v>0</v>
          </cell>
          <cell r="BD514">
            <v>3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M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F515">
            <v>0</v>
          </cell>
          <cell r="G515" t="str">
            <v>否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W515">
            <v>0</v>
          </cell>
          <cell r="AX515">
            <v>0</v>
          </cell>
          <cell r="AY515">
            <v>0</v>
          </cell>
          <cell r="BB515">
            <v>0</v>
          </cell>
          <cell r="BC515">
            <v>0</v>
          </cell>
          <cell r="BD515">
            <v>3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M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F516">
            <v>0</v>
          </cell>
          <cell r="G516" t="str">
            <v>否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W516">
            <v>0</v>
          </cell>
          <cell r="AX516">
            <v>0</v>
          </cell>
          <cell r="AY516">
            <v>0</v>
          </cell>
          <cell r="BB516">
            <v>0</v>
          </cell>
          <cell r="BC516">
            <v>0</v>
          </cell>
          <cell r="BD516">
            <v>3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M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F517">
            <v>0</v>
          </cell>
          <cell r="G517" t="str">
            <v>否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W517">
            <v>0</v>
          </cell>
          <cell r="AX517">
            <v>0</v>
          </cell>
          <cell r="AY517">
            <v>0</v>
          </cell>
          <cell r="BB517">
            <v>0</v>
          </cell>
          <cell r="BC517">
            <v>0</v>
          </cell>
          <cell r="BD517">
            <v>3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M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F518">
            <v>0</v>
          </cell>
          <cell r="G518" t="str">
            <v>否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W518">
            <v>0</v>
          </cell>
          <cell r="AX518">
            <v>0</v>
          </cell>
          <cell r="AY518">
            <v>0</v>
          </cell>
          <cell r="BB518">
            <v>0</v>
          </cell>
          <cell r="BC518">
            <v>0</v>
          </cell>
          <cell r="BD518">
            <v>3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M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F519">
            <v>0</v>
          </cell>
          <cell r="G519" t="str">
            <v>否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W519">
            <v>0</v>
          </cell>
          <cell r="AX519">
            <v>0</v>
          </cell>
          <cell r="AY519">
            <v>0</v>
          </cell>
          <cell r="BB519">
            <v>0</v>
          </cell>
          <cell r="BC519">
            <v>0</v>
          </cell>
          <cell r="BD519">
            <v>3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M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F520">
            <v>0</v>
          </cell>
          <cell r="G520" t="str">
            <v>否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W520">
            <v>0</v>
          </cell>
          <cell r="AX520">
            <v>0</v>
          </cell>
          <cell r="AY520">
            <v>0</v>
          </cell>
          <cell r="BB520">
            <v>0</v>
          </cell>
          <cell r="BC520">
            <v>0</v>
          </cell>
          <cell r="BD520">
            <v>3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M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F521">
            <v>0</v>
          </cell>
          <cell r="G521" t="str">
            <v>否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W521">
            <v>0</v>
          </cell>
          <cell r="AX521">
            <v>0</v>
          </cell>
          <cell r="AY521">
            <v>0</v>
          </cell>
          <cell r="BB521">
            <v>0</v>
          </cell>
          <cell r="BC521">
            <v>0</v>
          </cell>
          <cell r="BD521">
            <v>3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M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F522">
            <v>0</v>
          </cell>
          <cell r="G522" t="str">
            <v>否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W522">
            <v>0</v>
          </cell>
          <cell r="AX522">
            <v>0</v>
          </cell>
          <cell r="AY522">
            <v>0</v>
          </cell>
          <cell r="BB522">
            <v>0</v>
          </cell>
          <cell r="BC522">
            <v>0</v>
          </cell>
          <cell r="BD522">
            <v>3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M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F523">
            <v>0</v>
          </cell>
          <cell r="G523" t="str">
            <v>否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W523">
            <v>0</v>
          </cell>
          <cell r="AX523">
            <v>0</v>
          </cell>
          <cell r="AY523">
            <v>0</v>
          </cell>
          <cell r="BB523">
            <v>0</v>
          </cell>
          <cell r="BC523">
            <v>0</v>
          </cell>
          <cell r="BD523">
            <v>3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M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F524">
            <v>0</v>
          </cell>
          <cell r="G524" t="str">
            <v>否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W524">
            <v>0</v>
          </cell>
          <cell r="AX524">
            <v>0</v>
          </cell>
          <cell r="AY524">
            <v>0</v>
          </cell>
          <cell r="BB524">
            <v>0</v>
          </cell>
          <cell r="BC524">
            <v>0</v>
          </cell>
          <cell r="BD524">
            <v>3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F525">
            <v>0</v>
          </cell>
          <cell r="G525" t="str">
            <v>否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W525">
            <v>0</v>
          </cell>
          <cell r="AX525">
            <v>0</v>
          </cell>
          <cell r="AY525">
            <v>0</v>
          </cell>
          <cell r="BB525">
            <v>0</v>
          </cell>
          <cell r="BC525">
            <v>0</v>
          </cell>
          <cell r="BD525">
            <v>3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M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F526">
            <v>0</v>
          </cell>
          <cell r="G526" t="str">
            <v>否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W526">
            <v>0</v>
          </cell>
          <cell r="AX526">
            <v>0</v>
          </cell>
          <cell r="AY526">
            <v>0</v>
          </cell>
          <cell r="BB526">
            <v>0</v>
          </cell>
          <cell r="BC526">
            <v>0</v>
          </cell>
          <cell r="BD526">
            <v>3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M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F527">
            <v>0</v>
          </cell>
          <cell r="G527" t="str">
            <v>否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W527">
            <v>0</v>
          </cell>
          <cell r="AX527">
            <v>0</v>
          </cell>
          <cell r="AY527">
            <v>0</v>
          </cell>
          <cell r="BB527">
            <v>0</v>
          </cell>
          <cell r="BC527">
            <v>0</v>
          </cell>
          <cell r="BD527">
            <v>3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M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F528">
            <v>0</v>
          </cell>
          <cell r="G528" t="str">
            <v>否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W528">
            <v>0</v>
          </cell>
          <cell r="AX528">
            <v>0</v>
          </cell>
          <cell r="AY528">
            <v>0</v>
          </cell>
          <cell r="BB528">
            <v>0</v>
          </cell>
          <cell r="BC528">
            <v>0</v>
          </cell>
          <cell r="BD528">
            <v>3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M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F529">
            <v>0</v>
          </cell>
          <cell r="G529" t="str">
            <v>否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W529">
            <v>0</v>
          </cell>
          <cell r="AX529">
            <v>0</v>
          </cell>
          <cell r="AY529">
            <v>0</v>
          </cell>
          <cell r="BB529">
            <v>0</v>
          </cell>
          <cell r="BC529">
            <v>0</v>
          </cell>
          <cell r="BD529">
            <v>3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M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W530">
            <v>0</v>
          </cell>
          <cell r="AX530">
            <v>0</v>
          </cell>
          <cell r="AY530">
            <v>59297.22</v>
          </cell>
          <cell r="BB530">
            <v>59297.22</v>
          </cell>
          <cell r="BC530">
            <v>59297.22</v>
          </cell>
          <cell r="BD530">
            <v>3</v>
          </cell>
          <cell r="BE530">
            <v>0</v>
          </cell>
          <cell r="BF530">
            <v>0</v>
          </cell>
          <cell r="BG530">
            <v>59297.22</v>
          </cell>
          <cell r="BH530">
            <v>0</v>
          </cell>
          <cell r="BI530">
            <v>0</v>
          </cell>
          <cell r="BJ530">
            <v>59297.22</v>
          </cell>
          <cell r="BK530">
            <v>0</v>
          </cell>
          <cell r="BM530">
            <v>9882.8700000000008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F531">
            <v>0</v>
          </cell>
          <cell r="G531" t="str">
            <v>否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W531">
            <v>0</v>
          </cell>
          <cell r="AX531">
            <v>0</v>
          </cell>
          <cell r="AY531">
            <v>0</v>
          </cell>
          <cell r="BB531">
            <v>0</v>
          </cell>
          <cell r="BC531">
            <v>0</v>
          </cell>
          <cell r="BD531">
            <v>3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M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F532">
            <v>0</v>
          </cell>
          <cell r="G532" t="str">
            <v>否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H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W532">
            <v>0</v>
          </cell>
          <cell r="AX532">
            <v>0</v>
          </cell>
          <cell r="AY532">
            <v>0</v>
          </cell>
          <cell r="BB532">
            <v>0</v>
          </cell>
          <cell r="BC532">
            <v>0</v>
          </cell>
          <cell r="BD532">
            <v>3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M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F533">
            <v>0</v>
          </cell>
          <cell r="G533" t="str">
            <v>否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W533">
            <v>0</v>
          </cell>
          <cell r="AX533">
            <v>0</v>
          </cell>
          <cell r="AY533">
            <v>0</v>
          </cell>
          <cell r="BB533">
            <v>0</v>
          </cell>
          <cell r="BC533">
            <v>0</v>
          </cell>
          <cell r="BD533">
            <v>3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M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  <cell r="AH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W534">
            <v>0</v>
          </cell>
          <cell r="AX534">
            <v>0</v>
          </cell>
          <cell r="AY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4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M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F535">
            <v>0</v>
          </cell>
          <cell r="G535" t="str">
            <v>否</v>
          </cell>
          <cell r="AH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W535">
            <v>0</v>
          </cell>
          <cell r="AX535">
            <v>0.04</v>
          </cell>
          <cell r="AY535">
            <v>0</v>
          </cell>
          <cell r="BB535">
            <v>0.04</v>
          </cell>
          <cell r="BC535">
            <v>0.04</v>
          </cell>
          <cell r="BD535">
            <v>3</v>
          </cell>
          <cell r="BE535">
            <v>0</v>
          </cell>
          <cell r="BF535">
            <v>0</v>
          </cell>
          <cell r="BG535">
            <v>0</v>
          </cell>
          <cell r="BH535">
            <v>0.04</v>
          </cell>
          <cell r="BI535">
            <v>0</v>
          </cell>
          <cell r="BJ535">
            <v>0.04</v>
          </cell>
          <cell r="BK535">
            <v>0</v>
          </cell>
          <cell r="BM535">
            <v>6.6666666666666671E-3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F536">
            <v>0</v>
          </cell>
          <cell r="G536" t="str">
            <v>否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W536">
            <v>0</v>
          </cell>
          <cell r="AX536">
            <v>0</v>
          </cell>
          <cell r="AY536">
            <v>109900</v>
          </cell>
          <cell r="AZ536">
            <v>14400</v>
          </cell>
          <cell r="BB536">
            <v>124300</v>
          </cell>
          <cell r="BC536">
            <v>124300</v>
          </cell>
          <cell r="BD536">
            <v>4</v>
          </cell>
          <cell r="BE536">
            <v>0</v>
          </cell>
          <cell r="BF536">
            <v>14400</v>
          </cell>
          <cell r="BG536">
            <v>109900</v>
          </cell>
          <cell r="BH536">
            <v>0</v>
          </cell>
          <cell r="BI536">
            <v>0</v>
          </cell>
          <cell r="BJ536">
            <v>124300</v>
          </cell>
          <cell r="BK536">
            <v>0</v>
          </cell>
          <cell r="BM536">
            <v>20716.666666666668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F537">
            <v>0</v>
          </cell>
          <cell r="G537" t="str">
            <v>否</v>
          </cell>
          <cell r="AH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W537">
            <v>0</v>
          </cell>
          <cell r="AX537">
            <v>0</v>
          </cell>
          <cell r="AY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4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M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  <cell r="AH538">
            <v>0</v>
          </cell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W538">
            <v>0</v>
          </cell>
          <cell r="AX538">
            <v>4736</v>
          </cell>
          <cell r="AY538">
            <v>0</v>
          </cell>
          <cell r="BB538">
            <v>23609</v>
          </cell>
          <cell r="BC538">
            <v>23609</v>
          </cell>
          <cell r="BD538">
            <v>3</v>
          </cell>
          <cell r="BE538">
            <v>0</v>
          </cell>
          <cell r="BF538">
            <v>0</v>
          </cell>
          <cell r="BG538">
            <v>0</v>
          </cell>
          <cell r="BH538">
            <v>4736</v>
          </cell>
          <cell r="BI538">
            <v>0</v>
          </cell>
          <cell r="BJ538">
            <v>4736</v>
          </cell>
          <cell r="BK538">
            <v>0</v>
          </cell>
          <cell r="BM538">
            <v>789.33333333333337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F539">
            <v>0</v>
          </cell>
          <cell r="G539" t="str">
            <v>否</v>
          </cell>
          <cell r="AH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W539">
            <v>0</v>
          </cell>
          <cell r="AX539">
            <v>0</v>
          </cell>
          <cell r="AY539">
            <v>0</v>
          </cell>
          <cell r="BB539">
            <v>0</v>
          </cell>
          <cell r="BC539">
            <v>0</v>
          </cell>
          <cell r="BD539">
            <v>3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M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否</v>
          </cell>
          <cell r="AG540">
            <v>0</v>
          </cell>
          <cell r="AH540">
            <v>0</v>
          </cell>
          <cell r="AI540">
            <v>0</v>
          </cell>
          <cell r="AM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W540">
            <v>0</v>
          </cell>
          <cell r="AX540">
            <v>0</v>
          </cell>
          <cell r="AY540">
            <v>0</v>
          </cell>
          <cell r="BB540">
            <v>0</v>
          </cell>
          <cell r="BC540">
            <v>0</v>
          </cell>
          <cell r="BD540">
            <v>3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M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  <cell r="AG541">
            <v>107946.3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W541">
            <v>0</v>
          </cell>
          <cell r="AX541">
            <v>0</v>
          </cell>
          <cell r="AY541">
            <v>0</v>
          </cell>
          <cell r="BB541">
            <v>107946.3</v>
          </cell>
          <cell r="BC541">
            <v>107946.3</v>
          </cell>
          <cell r="BD541">
            <v>3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M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74328.429999999993</v>
          </cell>
          <cell r="AS542">
            <v>311568.13</v>
          </cell>
          <cell r="AT542">
            <v>226607.23</v>
          </cell>
          <cell r="AU542">
            <v>0</v>
          </cell>
          <cell r="AW542">
            <v>0</v>
          </cell>
          <cell r="AX542">
            <v>0</v>
          </cell>
          <cell r="AY542">
            <v>0</v>
          </cell>
          <cell r="BB542">
            <v>612503.79</v>
          </cell>
          <cell r="BC542">
            <v>612503.79</v>
          </cell>
          <cell r="BD542">
            <v>3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226607.23</v>
          </cell>
          <cell r="BK542">
            <v>0</v>
          </cell>
          <cell r="BM542">
            <v>0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F543">
            <v>0</v>
          </cell>
          <cell r="G543" t="str">
            <v>否</v>
          </cell>
          <cell r="AH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0</v>
          </cell>
          <cell r="BB543">
            <v>35240</v>
          </cell>
          <cell r="BC543">
            <v>35240</v>
          </cell>
          <cell r="BD543">
            <v>4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22370</v>
          </cell>
          <cell r="BK543">
            <v>0</v>
          </cell>
          <cell r="BM543">
            <v>3728.3333333333335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  <cell r="AI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  <cell r="AW544">
            <v>0</v>
          </cell>
          <cell r="AX544">
            <v>0</v>
          </cell>
          <cell r="AY544">
            <v>0</v>
          </cell>
          <cell r="BB544">
            <v>50935.51</v>
          </cell>
          <cell r="BC544">
            <v>50935.51</v>
          </cell>
          <cell r="BD544">
            <v>3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50765.91</v>
          </cell>
          <cell r="BJ544">
            <v>50765.91</v>
          </cell>
          <cell r="BK544">
            <v>0</v>
          </cell>
          <cell r="BM544">
            <v>0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F545">
            <v>0</v>
          </cell>
          <cell r="AG545">
            <v>13850.98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36858.269999999997</v>
          </cell>
          <cell r="AL545">
            <v>5425.88</v>
          </cell>
          <cell r="AM545">
            <v>7573.38</v>
          </cell>
          <cell r="AN545">
            <v>8853.4599999999991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8261.7199999999993</v>
          </cell>
          <cell r="AY545">
            <v>31234.79</v>
          </cell>
          <cell r="AZ545">
            <v>0</v>
          </cell>
          <cell r="BA545">
            <v>20953.150000000001</v>
          </cell>
          <cell r="BB545">
            <v>240319.27</v>
          </cell>
          <cell r="BC545">
            <v>240319.27</v>
          </cell>
          <cell r="BD545">
            <v>6</v>
          </cell>
          <cell r="BE545">
            <v>20953.150000000001</v>
          </cell>
          <cell r="BF545">
            <v>0</v>
          </cell>
          <cell r="BG545">
            <v>31234.79</v>
          </cell>
          <cell r="BH545">
            <v>8261.7199999999993</v>
          </cell>
          <cell r="BI545">
            <v>0</v>
          </cell>
          <cell r="BJ545">
            <v>72685.86</v>
          </cell>
          <cell r="BK545">
            <v>0</v>
          </cell>
          <cell r="BM545">
            <v>12114.31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W546">
            <v>0</v>
          </cell>
          <cell r="AX546">
            <v>0</v>
          </cell>
          <cell r="AY546">
            <v>0</v>
          </cell>
          <cell r="BB546">
            <v>0</v>
          </cell>
          <cell r="BC546">
            <v>0</v>
          </cell>
          <cell r="BD546">
            <v>3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M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W547">
            <v>0</v>
          </cell>
          <cell r="AX547">
            <v>0</v>
          </cell>
          <cell r="AY547">
            <v>0</v>
          </cell>
          <cell r="BB547">
            <v>0</v>
          </cell>
          <cell r="BC547">
            <v>0</v>
          </cell>
          <cell r="BD547">
            <v>3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239.08</v>
          </cell>
          <cell r="AS548">
            <v>0</v>
          </cell>
          <cell r="AT548">
            <v>0</v>
          </cell>
          <cell r="AU548">
            <v>0</v>
          </cell>
          <cell r="AW548">
            <v>0</v>
          </cell>
          <cell r="AX548">
            <v>0</v>
          </cell>
          <cell r="AY548">
            <v>0</v>
          </cell>
          <cell r="BB548">
            <v>239.08</v>
          </cell>
          <cell r="BC548">
            <v>239.08</v>
          </cell>
          <cell r="BD548">
            <v>3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M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90736.58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0</v>
          </cell>
          <cell r="AZ549">
            <v>49184.38</v>
          </cell>
          <cell r="BA549">
            <v>56124.84</v>
          </cell>
          <cell r="BB549">
            <v>569854.44000000006</v>
          </cell>
          <cell r="BC549">
            <v>464545.22000000009</v>
          </cell>
          <cell r="BD549">
            <v>6</v>
          </cell>
          <cell r="BE549">
            <v>36496.74</v>
          </cell>
          <cell r="BF549">
            <v>0</v>
          </cell>
          <cell r="BG549">
            <v>71489.45</v>
          </cell>
          <cell r="BH549">
            <v>0</v>
          </cell>
          <cell r="BI549">
            <v>215688.75</v>
          </cell>
          <cell r="BJ549">
            <v>373808.64000000001</v>
          </cell>
          <cell r="BK549">
            <v>105309.21999999997</v>
          </cell>
          <cell r="BM549">
            <v>35549.235000000001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W550">
            <v>118725.23</v>
          </cell>
          <cell r="AX550">
            <v>171769.9</v>
          </cell>
          <cell r="AY550">
            <v>115024.97</v>
          </cell>
          <cell r="AZ550">
            <v>55717.49</v>
          </cell>
          <cell r="BA550">
            <v>24359.439999999999</v>
          </cell>
          <cell r="BB550">
            <v>485597.02999999997</v>
          </cell>
          <cell r="BC550">
            <v>405520.1</v>
          </cell>
          <cell r="BD550">
            <v>5</v>
          </cell>
          <cell r="BE550">
            <v>115024.97</v>
          </cell>
          <cell r="BF550">
            <v>171769.9</v>
          </cell>
          <cell r="BG550">
            <v>118725.23</v>
          </cell>
          <cell r="BH550">
            <v>0</v>
          </cell>
          <cell r="BI550">
            <v>0</v>
          </cell>
          <cell r="BJ550">
            <v>405520.1</v>
          </cell>
          <cell r="BK550">
            <v>80076.929999999993</v>
          </cell>
          <cell r="BM550">
            <v>80932.838333333333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W551">
            <v>0</v>
          </cell>
          <cell r="AX551">
            <v>0</v>
          </cell>
          <cell r="AY551">
            <v>23504</v>
          </cell>
          <cell r="BB551">
            <v>23504</v>
          </cell>
          <cell r="BC551">
            <v>23504</v>
          </cell>
          <cell r="BD551">
            <v>3</v>
          </cell>
          <cell r="BE551">
            <v>0</v>
          </cell>
          <cell r="BF551">
            <v>23504</v>
          </cell>
          <cell r="BG551">
            <v>0</v>
          </cell>
          <cell r="BH551">
            <v>0</v>
          </cell>
          <cell r="BI551">
            <v>0</v>
          </cell>
          <cell r="BJ551">
            <v>23504</v>
          </cell>
          <cell r="BK551">
            <v>0</v>
          </cell>
          <cell r="BM551">
            <v>3917.3333333333335</v>
          </cell>
        </row>
        <row r="552">
          <cell r="B552" t="str">
            <v>S412042</v>
          </cell>
          <cell r="C552" t="str">
            <v>天津锦程新材料科技有限公司</v>
          </cell>
          <cell r="F552">
            <v>30</v>
          </cell>
          <cell r="G552" t="str">
            <v>否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32557.56</v>
          </cell>
          <cell r="AY552">
            <v>18604.32</v>
          </cell>
          <cell r="BB552">
            <v>51161.880000000005</v>
          </cell>
          <cell r="BC552">
            <v>51161.880000000005</v>
          </cell>
          <cell r="BD552">
            <v>4</v>
          </cell>
          <cell r="BE552">
            <v>0</v>
          </cell>
          <cell r="BF552">
            <v>18604.32</v>
          </cell>
          <cell r="BG552">
            <v>32557.56</v>
          </cell>
          <cell r="BH552">
            <v>0</v>
          </cell>
          <cell r="BI552">
            <v>0</v>
          </cell>
          <cell r="BJ552">
            <v>51161.880000000005</v>
          </cell>
          <cell r="BK552">
            <v>0</v>
          </cell>
          <cell r="BM552">
            <v>8526.9800000000014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  <cell r="AJ553">
            <v>83950.98</v>
          </cell>
          <cell r="AK553">
            <v>0</v>
          </cell>
          <cell r="AL553">
            <v>66514.740000000005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W553">
            <v>0</v>
          </cell>
          <cell r="AX553">
            <v>0</v>
          </cell>
          <cell r="AY553">
            <v>0</v>
          </cell>
          <cell r="BB553">
            <v>1100174.44</v>
          </cell>
          <cell r="BC553">
            <v>1100174.44</v>
          </cell>
          <cell r="BD553">
            <v>3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M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  <cell r="AJ554">
            <v>0</v>
          </cell>
          <cell r="AK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52306.79</v>
          </cell>
          <cell r="AX554">
            <v>39086.93</v>
          </cell>
          <cell r="AY554">
            <v>27501.71</v>
          </cell>
          <cell r="BB554">
            <v>118895.43</v>
          </cell>
          <cell r="BC554">
            <v>118895.43</v>
          </cell>
          <cell r="BD554">
            <v>4</v>
          </cell>
          <cell r="BE554">
            <v>27501.71</v>
          </cell>
          <cell r="BF554">
            <v>39086.93</v>
          </cell>
          <cell r="BG554">
            <v>52306.79</v>
          </cell>
          <cell r="BH554">
            <v>0</v>
          </cell>
          <cell r="BI554">
            <v>0</v>
          </cell>
          <cell r="BJ554">
            <v>118895.43</v>
          </cell>
          <cell r="BK554">
            <v>0</v>
          </cell>
          <cell r="BM554">
            <v>19815.904999999999</v>
          </cell>
        </row>
        <row r="555">
          <cell r="B555" t="str">
            <v>S413197</v>
          </cell>
          <cell r="C555" t="str">
            <v>保定市宏腾科技有限公司</v>
          </cell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W555">
            <v>0</v>
          </cell>
          <cell r="AX555">
            <v>0</v>
          </cell>
          <cell r="AY555">
            <v>0</v>
          </cell>
          <cell r="BB555">
            <v>0</v>
          </cell>
          <cell r="BC555">
            <v>0</v>
          </cell>
          <cell r="BD555">
            <v>3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M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  <cell r="AJ556">
            <v>0</v>
          </cell>
          <cell r="AK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U556">
            <v>0</v>
          </cell>
          <cell r="AV556">
            <v>0</v>
          </cell>
          <cell r="AW556">
            <v>0</v>
          </cell>
          <cell r="AZ556">
            <v>8495.92</v>
          </cell>
          <cell r="BA556">
            <v>174573.7</v>
          </cell>
          <cell r="BB556">
            <v>183069.62000000002</v>
          </cell>
          <cell r="BC556">
            <v>8495.9200000000128</v>
          </cell>
          <cell r="BD556">
            <v>4</v>
          </cell>
          <cell r="BE556">
            <v>8495.92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8495.92</v>
          </cell>
          <cell r="BK556">
            <v>174573.7</v>
          </cell>
          <cell r="BM556">
            <v>30511.603333333336</v>
          </cell>
        </row>
        <row r="557">
          <cell r="B557" t="str">
            <v>S444015</v>
          </cell>
          <cell r="C557" t="str">
            <v>欣瑞联电子（肇庆）有限公司</v>
          </cell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W557">
            <v>0</v>
          </cell>
          <cell r="AX557">
            <v>0</v>
          </cell>
          <cell r="AY557">
            <v>0</v>
          </cell>
          <cell r="BB557">
            <v>0</v>
          </cell>
          <cell r="BC557">
            <v>0</v>
          </cell>
          <cell r="BD557">
            <v>3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M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F558">
            <v>60</v>
          </cell>
          <cell r="G558" t="str">
            <v>否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W558">
            <v>0</v>
          </cell>
          <cell r="AX558">
            <v>0</v>
          </cell>
          <cell r="AY558">
            <v>-4880</v>
          </cell>
          <cell r="AZ558">
            <v>4880</v>
          </cell>
          <cell r="BA558">
            <v>0</v>
          </cell>
          <cell r="BB558">
            <v>0</v>
          </cell>
          <cell r="BC558">
            <v>-4880</v>
          </cell>
          <cell r="BD558">
            <v>5</v>
          </cell>
          <cell r="BE558">
            <v>-4880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-4880</v>
          </cell>
          <cell r="BK558">
            <v>4880</v>
          </cell>
          <cell r="BM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 t="str">
            <v>零采</v>
          </cell>
          <cell r="F559" t="str">
            <v>预付</v>
          </cell>
          <cell r="G559" t="str">
            <v>否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1750</v>
          </cell>
          <cell r="BB559">
            <v>1750</v>
          </cell>
          <cell r="BC559">
            <v>1750</v>
          </cell>
          <cell r="BD559">
            <v>4</v>
          </cell>
          <cell r="BE559">
            <v>1750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1750</v>
          </cell>
          <cell r="BK559">
            <v>0</v>
          </cell>
          <cell r="BM559">
            <v>291.66666666666669</v>
          </cell>
        </row>
        <row r="560">
          <cell r="B560" t="str">
            <v>S512031</v>
          </cell>
          <cell r="C560" t="str">
            <v>天津合心亿商贸有限公司</v>
          </cell>
          <cell r="E560" t="str">
            <v>固定资产-要诉讼</v>
          </cell>
          <cell r="F560" t="str">
            <v>预付</v>
          </cell>
          <cell r="G560" t="str">
            <v>否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W560">
            <v>0</v>
          </cell>
          <cell r="AX560">
            <v>0</v>
          </cell>
          <cell r="AY560">
            <v>0</v>
          </cell>
          <cell r="BB560">
            <v>0</v>
          </cell>
          <cell r="BC560">
            <v>0</v>
          </cell>
          <cell r="BD560">
            <v>3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M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 t="str">
            <v>管理</v>
          </cell>
          <cell r="F561">
            <v>0</v>
          </cell>
          <cell r="G561" t="str">
            <v>是</v>
          </cell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W561">
            <v>0</v>
          </cell>
          <cell r="AX561">
            <v>0</v>
          </cell>
          <cell r="AY561">
            <v>0</v>
          </cell>
          <cell r="BB561">
            <v>1663.7</v>
          </cell>
          <cell r="BC561">
            <v>1663.7</v>
          </cell>
          <cell r="BD561">
            <v>3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M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 t="str">
            <v>管理</v>
          </cell>
          <cell r="F562">
            <v>0</v>
          </cell>
          <cell r="G562" t="str">
            <v>否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W562">
            <v>0</v>
          </cell>
          <cell r="AX562">
            <v>0</v>
          </cell>
          <cell r="AY562">
            <v>0</v>
          </cell>
          <cell r="BB562">
            <v>0</v>
          </cell>
          <cell r="BC562">
            <v>0</v>
          </cell>
          <cell r="BD562">
            <v>3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M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F563">
            <v>0</v>
          </cell>
          <cell r="G563" t="str">
            <v>否</v>
          </cell>
          <cell r="AG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W563">
            <v>0</v>
          </cell>
          <cell r="AX563">
            <v>0</v>
          </cell>
          <cell r="AY563">
            <v>0</v>
          </cell>
          <cell r="BB563">
            <v>0</v>
          </cell>
          <cell r="BC563">
            <v>0</v>
          </cell>
          <cell r="BD563">
            <v>3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M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 t="str">
            <v>管理</v>
          </cell>
          <cell r="F564">
            <v>0</v>
          </cell>
          <cell r="G564" t="str">
            <v>否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W564">
            <v>0</v>
          </cell>
          <cell r="AX564">
            <v>0</v>
          </cell>
          <cell r="AY564">
            <v>0</v>
          </cell>
          <cell r="BB564">
            <v>0</v>
          </cell>
          <cell r="BC564">
            <v>0</v>
          </cell>
          <cell r="BD564">
            <v>3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M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F565">
            <v>0</v>
          </cell>
          <cell r="G565" t="str">
            <v>否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W565">
            <v>0</v>
          </cell>
          <cell r="AX565">
            <v>0</v>
          </cell>
          <cell r="AY565">
            <v>0</v>
          </cell>
          <cell r="BB565">
            <v>0</v>
          </cell>
          <cell r="BC565">
            <v>0</v>
          </cell>
          <cell r="BD565">
            <v>3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M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  <cell r="AW566">
            <v>0</v>
          </cell>
          <cell r="AX566">
            <v>0</v>
          </cell>
          <cell r="AY566">
            <v>0</v>
          </cell>
          <cell r="BB566">
            <v>36233.1</v>
          </cell>
          <cell r="BC566">
            <v>36233.1</v>
          </cell>
          <cell r="BD566">
            <v>3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M566">
            <v>0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39233.599999999999</v>
          </cell>
          <cell r="AT567">
            <v>22068.9</v>
          </cell>
          <cell r="AU567">
            <v>13609.16</v>
          </cell>
          <cell r="AW567">
            <v>0</v>
          </cell>
          <cell r="AX567">
            <v>0</v>
          </cell>
          <cell r="AY567">
            <v>0</v>
          </cell>
          <cell r="BB567">
            <v>96823.94</v>
          </cell>
          <cell r="BC567">
            <v>96823.94</v>
          </cell>
          <cell r="BD567">
            <v>3</v>
          </cell>
          <cell r="BE567">
            <v>0</v>
          </cell>
          <cell r="BF567">
            <v>0</v>
          </cell>
          <cell r="BG567">
            <v>0</v>
          </cell>
          <cell r="BH567">
            <v>13609.16</v>
          </cell>
          <cell r="BI567">
            <v>22068.9</v>
          </cell>
          <cell r="BJ567">
            <v>74911.66</v>
          </cell>
          <cell r="BK567">
            <v>0</v>
          </cell>
          <cell r="BM567">
            <v>0</v>
          </cell>
        </row>
        <row r="568">
          <cell r="B568" t="str">
            <v>S413139</v>
          </cell>
          <cell r="C568" t="str">
            <v>河北定国紧固件制造有限公司</v>
          </cell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W568">
            <v>0</v>
          </cell>
          <cell r="AX568">
            <v>0</v>
          </cell>
          <cell r="AY568">
            <v>0</v>
          </cell>
          <cell r="BB568">
            <v>0</v>
          </cell>
          <cell r="BC568">
            <v>0</v>
          </cell>
          <cell r="BD568">
            <v>3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M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W569">
            <v>0</v>
          </cell>
          <cell r="AX569">
            <v>0</v>
          </cell>
          <cell r="AY569">
            <v>0</v>
          </cell>
          <cell r="BB569">
            <v>0</v>
          </cell>
          <cell r="BC569">
            <v>0</v>
          </cell>
          <cell r="BD569">
            <v>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M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  <cell r="AK570">
            <v>0</v>
          </cell>
          <cell r="AL570">
            <v>0</v>
          </cell>
          <cell r="AO570">
            <v>0</v>
          </cell>
          <cell r="AS570">
            <v>0</v>
          </cell>
          <cell r="AW570">
            <v>0</v>
          </cell>
          <cell r="AX570">
            <v>0</v>
          </cell>
          <cell r="AY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4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M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T571">
            <v>0</v>
          </cell>
          <cell r="AV571">
            <v>690105.46</v>
          </cell>
          <cell r="AW571">
            <v>78457.03</v>
          </cell>
          <cell r="AX571">
            <v>713525.51</v>
          </cell>
          <cell r="AY571">
            <v>0</v>
          </cell>
          <cell r="BA571">
            <v>165493.01999999999</v>
          </cell>
          <cell r="BB571">
            <v>1647581.02</v>
          </cell>
          <cell r="BC571">
            <v>1482088</v>
          </cell>
          <cell r="BD571">
            <v>5</v>
          </cell>
          <cell r="BE571">
            <v>713525.51</v>
          </cell>
          <cell r="BF571">
            <v>78457.03</v>
          </cell>
          <cell r="BG571">
            <v>690105.46</v>
          </cell>
          <cell r="BH571">
            <v>0</v>
          </cell>
          <cell r="BI571">
            <v>0</v>
          </cell>
          <cell r="BJ571">
            <v>1482088</v>
          </cell>
          <cell r="BK571">
            <v>165493.02000000002</v>
          </cell>
          <cell r="BM571">
            <v>274596.83666666667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B572">
            <v>0</v>
          </cell>
          <cell r="BC572">
            <v>0</v>
          </cell>
          <cell r="BD572">
            <v>5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M572">
            <v>0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销售（三方库）</v>
          </cell>
          <cell r="F573">
            <v>0</v>
          </cell>
          <cell r="G573" t="str">
            <v>否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R573">
            <v>13659.97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56358.080000000002</v>
          </cell>
          <cell r="AY573">
            <v>48779.61</v>
          </cell>
          <cell r="BA573">
            <v>105166.02</v>
          </cell>
          <cell r="BB573">
            <v>442898.15</v>
          </cell>
          <cell r="BC573">
            <v>442898.15</v>
          </cell>
          <cell r="BD573">
            <v>5</v>
          </cell>
          <cell r="BE573">
            <v>105166.02</v>
          </cell>
          <cell r="BF573">
            <v>0</v>
          </cell>
          <cell r="BG573">
            <v>48779.61</v>
          </cell>
          <cell r="BH573">
            <v>56358.080000000002</v>
          </cell>
          <cell r="BI573">
            <v>55798.93</v>
          </cell>
          <cell r="BJ573">
            <v>325762.09000000003</v>
          </cell>
          <cell r="BK573">
            <v>0</v>
          </cell>
          <cell r="BM573">
            <v>54293.681666666671</v>
          </cell>
        </row>
        <row r="574">
          <cell r="B574" t="str">
            <v>S512020</v>
          </cell>
          <cell r="C574" t="str">
            <v>天津中骏机械技术有限公司</v>
          </cell>
          <cell r="E574" t="str">
            <v>老账</v>
          </cell>
          <cell r="F574">
            <v>0</v>
          </cell>
          <cell r="G574" t="str">
            <v>否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W574">
            <v>0</v>
          </cell>
          <cell r="AX574">
            <v>0</v>
          </cell>
          <cell r="AY574">
            <v>0</v>
          </cell>
          <cell r="BB574">
            <v>0</v>
          </cell>
          <cell r="BC574">
            <v>0</v>
          </cell>
          <cell r="BD574">
            <v>3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M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F575">
            <v>0</v>
          </cell>
          <cell r="G575" t="str">
            <v>否</v>
          </cell>
          <cell r="H575">
            <v>30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626359.4</v>
          </cell>
          <cell r="AV575">
            <v>81205.679999999993</v>
          </cell>
          <cell r="AW575">
            <v>0</v>
          </cell>
          <cell r="AX575">
            <v>0</v>
          </cell>
          <cell r="AY575">
            <v>0</v>
          </cell>
          <cell r="AZ575">
            <v>22181.599999999999</v>
          </cell>
          <cell r="BB575">
            <v>729746.68</v>
          </cell>
          <cell r="BC575">
            <v>729746.68</v>
          </cell>
          <cell r="BD575">
            <v>5</v>
          </cell>
          <cell r="BE575">
            <v>0</v>
          </cell>
          <cell r="BF575">
            <v>22181.599999999999</v>
          </cell>
          <cell r="BG575">
            <v>0</v>
          </cell>
          <cell r="BH575">
            <v>0</v>
          </cell>
          <cell r="BI575">
            <v>0</v>
          </cell>
          <cell r="BJ575">
            <v>103387.28</v>
          </cell>
          <cell r="BK575">
            <v>0</v>
          </cell>
          <cell r="BM575">
            <v>17231.213333333333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  <cell r="AL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Y576">
            <v>183921.85</v>
          </cell>
          <cell r="AZ576">
            <v>78127.070000000007</v>
          </cell>
          <cell r="BA576">
            <v>128070.24</v>
          </cell>
          <cell r="BB576">
            <v>390119.16000000003</v>
          </cell>
          <cell r="BC576">
            <v>183921.85000000003</v>
          </cell>
          <cell r="BD576">
            <v>4</v>
          </cell>
          <cell r="BE576">
            <v>183921.85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183921.85</v>
          </cell>
          <cell r="BK576">
            <v>206197.31</v>
          </cell>
          <cell r="BM576">
            <v>65019.860000000008</v>
          </cell>
        </row>
        <row r="577">
          <cell r="B577" t="str">
            <v>S413011</v>
          </cell>
          <cell r="C577" t="str">
            <v>沧州梦依恋商贸有限公司</v>
          </cell>
          <cell r="F577">
            <v>0</v>
          </cell>
          <cell r="G577" t="str">
            <v>否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-344.5</v>
          </cell>
          <cell r="BB577">
            <v>-344.5</v>
          </cell>
          <cell r="BC577">
            <v>-344.5</v>
          </cell>
          <cell r="BD577">
            <v>5</v>
          </cell>
          <cell r="BE577">
            <v>0</v>
          </cell>
          <cell r="BF577">
            <v>-344.5</v>
          </cell>
          <cell r="BG577">
            <v>0</v>
          </cell>
          <cell r="BH577">
            <v>0</v>
          </cell>
          <cell r="BI577">
            <v>0</v>
          </cell>
          <cell r="BJ577">
            <v>-344.5</v>
          </cell>
          <cell r="BK577">
            <v>0</v>
          </cell>
          <cell r="BM577">
            <v>-57.416666666666664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  <cell r="AW578">
            <v>0</v>
          </cell>
          <cell r="AX578">
            <v>0</v>
          </cell>
          <cell r="AY578">
            <v>0</v>
          </cell>
          <cell r="BB578">
            <v>9241.48</v>
          </cell>
          <cell r="BC578">
            <v>9241.48</v>
          </cell>
          <cell r="BD578">
            <v>3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9241.48</v>
          </cell>
          <cell r="BK578">
            <v>0</v>
          </cell>
          <cell r="BM578">
            <v>0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W579">
            <v>0</v>
          </cell>
          <cell r="AX579">
            <v>0</v>
          </cell>
          <cell r="AY579">
            <v>0</v>
          </cell>
          <cell r="BB579">
            <v>0</v>
          </cell>
          <cell r="BC579">
            <v>0</v>
          </cell>
          <cell r="BD579">
            <v>3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M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老账</v>
          </cell>
          <cell r="F580">
            <v>90</v>
          </cell>
          <cell r="G580" t="str">
            <v>否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R580">
            <v>16697.330000000002</v>
          </cell>
          <cell r="AS580">
            <v>4949.3999999999996</v>
          </cell>
          <cell r="AT580">
            <v>59313.7</v>
          </cell>
          <cell r="AU580">
            <v>24865.65</v>
          </cell>
          <cell r="AV580">
            <v>26396.799999999999</v>
          </cell>
          <cell r="AW580">
            <v>0</v>
          </cell>
          <cell r="AX580">
            <v>42894.8</v>
          </cell>
          <cell r="AY580">
            <v>0</v>
          </cell>
          <cell r="BB580">
            <v>175117.68</v>
          </cell>
          <cell r="BC580">
            <v>175117.68</v>
          </cell>
          <cell r="BD580">
            <v>4</v>
          </cell>
          <cell r="BE580">
            <v>42894.8</v>
          </cell>
          <cell r="BF580">
            <v>0</v>
          </cell>
          <cell r="BG580">
            <v>26396.799999999999</v>
          </cell>
          <cell r="BH580">
            <v>24865.65</v>
          </cell>
          <cell r="BI580">
            <v>59313.7</v>
          </cell>
          <cell r="BJ580">
            <v>158420.35</v>
          </cell>
          <cell r="BK580">
            <v>0</v>
          </cell>
          <cell r="BM580">
            <v>11548.6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销售（三方库）</v>
          </cell>
          <cell r="F581">
            <v>0</v>
          </cell>
          <cell r="G581" t="str">
            <v>否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R581">
            <v>0</v>
          </cell>
          <cell r="AT581">
            <v>171605.6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159258.79999999999</v>
          </cell>
          <cell r="AZ581">
            <v>0</v>
          </cell>
          <cell r="BA581">
            <v>155371.01999999999</v>
          </cell>
          <cell r="BB581">
            <v>1300951.42</v>
          </cell>
          <cell r="BC581">
            <v>1300951.42</v>
          </cell>
          <cell r="BD581">
            <v>6</v>
          </cell>
          <cell r="BE581">
            <v>155371.01999999999</v>
          </cell>
          <cell r="BF581">
            <v>0</v>
          </cell>
          <cell r="BG581">
            <v>159258.79999999999</v>
          </cell>
          <cell r="BH581">
            <v>137340</v>
          </cell>
          <cell r="BI581">
            <v>201513.2</v>
          </cell>
          <cell r="BJ581">
            <v>949569.82000000007</v>
          </cell>
          <cell r="BK581">
            <v>0</v>
          </cell>
          <cell r="BM581">
            <v>158261.63666666669</v>
          </cell>
        </row>
        <row r="582">
          <cell r="B582" t="str">
            <v>S411047</v>
          </cell>
          <cell r="C582" t="str">
            <v>大连吉田拉链有限公司北京分公司</v>
          </cell>
          <cell r="F582">
            <v>60</v>
          </cell>
          <cell r="G582" t="str">
            <v>否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W582">
            <v>0</v>
          </cell>
          <cell r="AX582">
            <v>0</v>
          </cell>
          <cell r="AY582">
            <v>0</v>
          </cell>
          <cell r="BB582">
            <v>0</v>
          </cell>
          <cell r="BC582">
            <v>0</v>
          </cell>
          <cell r="BD582">
            <v>3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M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F583">
            <v>60</v>
          </cell>
          <cell r="G583" t="str">
            <v>否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T583">
            <v>78960.570000000007</v>
          </cell>
          <cell r="AU583">
            <v>37425.599999999999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37425.599999999999</v>
          </cell>
          <cell r="AZ583">
            <v>58477.5</v>
          </cell>
          <cell r="BA583">
            <v>37490.58</v>
          </cell>
          <cell r="BB583">
            <v>497984.35</v>
          </cell>
          <cell r="BC583">
            <v>402016.26999999996</v>
          </cell>
          <cell r="BD583">
            <v>6</v>
          </cell>
          <cell r="BE583">
            <v>37425.599999999999</v>
          </cell>
          <cell r="BF583">
            <v>60452.74</v>
          </cell>
          <cell r="BG583">
            <v>81868.5</v>
          </cell>
          <cell r="BH583">
            <v>105883.26</v>
          </cell>
          <cell r="BI583">
            <v>37425.599999999999</v>
          </cell>
          <cell r="BJ583">
            <v>402016.26999999996</v>
          </cell>
          <cell r="BK583">
            <v>95968.080000000016</v>
          </cell>
          <cell r="BM583">
            <v>63599.696666666663</v>
          </cell>
        </row>
        <row r="584">
          <cell r="B584" t="str">
            <v>S431012</v>
          </cell>
          <cell r="C584" t="str">
            <v>上海明芳汽车零件有限公司</v>
          </cell>
          <cell r="F584">
            <v>90</v>
          </cell>
          <cell r="G584" t="str">
            <v>否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W584">
            <v>0</v>
          </cell>
          <cell r="AX584">
            <v>10108.77</v>
          </cell>
          <cell r="AY584">
            <v>0</v>
          </cell>
          <cell r="BB584">
            <v>10108.77</v>
          </cell>
          <cell r="BC584">
            <v>10108.77</v>
          </cell>
          <cell r="BD584">
            <v>3</v>
          </cell>
          <cell r="BE584">
            <v>10108.77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10108.77</v>
          </cell>
          <cell r="BK584">
            <v>0</v>
          </cell>
          <cell r="BM584">
            <v>1684.7950000000001</v>
          </cell>
        </row>
        <row r="585">
          <cell r="B585" t="str">
            <v>S431033</v>
          </cell>
          <cell r="C585" t="str">
            <v>上海纳特汽车标准件有限公司</v>
          </cell>
          <cell r="F585">
            <v>90</v>
          </cell>
          <cell r="G585" t="str">
            <v>是</v>
          </cell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4822.6099999999997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  <cell r="AW585">
            <v>0</v>
          </cell>
          <cell r="AX585">
            <v>0</v>
          </cell>
          <cell r="AY585">
            <v>0</v>
          </cell>
          <cell r="BB585">
            <v>11660.349999999999</v>
          </cell>
          <cell r="BC585">
            <v>11660.349999999999</v>
          </cell>
          <cell r="BD585">
            <v>3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M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  <cell r="F586">
            <v>90</v>
          </cell>
          <cell r="G586" t="str">
            <v>否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W586">
            <v>0</v>
          </cell>
          <cell r="AX586">
            <v>0</v>
          </cell>
          <cell r="AY586">
            <v>0</v>
          </cell>
          <cell r="BB586">
            <v>0</v>
          </cell>
          <cell r="BC586">
            <v>0</v>
          </cell>
          <cell r="BD586">
            <v>3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M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F587">
            <v>0</v>
          </cell>
          <cell r="G587" t="str">
            <v>否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W587">
            <v>0</v>
          </cell>
          <cell r="AX587">
            <v>0</v>
          </cell>
          <cell r="AY587">
            <v>0</v>
          </cell>
          <cell r="BB587">
            <v>0</v>
          </cell>
          <cell r="BC587">
            <v>0</v>
          </cell>
          <cell r="BD587">
            <v>3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M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F588">
            <v>0</v>
          </cell>
          <cell r="G588" t="str">
            <v>是</v>
          </cell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W588">
            <v>0</v>
          </cell>
          <cell r="AX588">
            <v>0</v>
          </cell>
          <cell r="AY588">
            <v>0</v>
          </cell>
          <cell r="BB588">
            <v>732.5</v>
          </cell>
          <cell r="BC588">
            <v>732.5</v>
          </cell>
          <cell r="BD588">
            <v>3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M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F589">
            <v>90</v>
          </cell>
          <cell r="G589" t="str">
            <v>否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U589">
            <v>0</v>
          </cell>
          <cell r="AY589">
            <v>33002.92</v>
          </cell>
          <cell r="AZ589">
            <v>16695.52</v>
          </cell>
          <cell r="BB589">
            <v>49698.44</v>
          </cell>
          <cell r="BC589">
            <v>0</v>
          </cell>
          <cell r="BD589">
            <v>2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49698.44</v>
          </cell>
          <cell r="BM589">
            <v>8283.0733333333337</v>
          </cell>
        </row>
        <row r="590">
          <cell r="B590" t="str">
            <v>S431036</v>
          </cell>
          <cell r="C590" t="str">
            <v>上海尖美贸易发展有限公司</v>
          </cell>
          <cell r="F590">
            <v>0</v>
          </cell>
          <cell r="G590" t="str">
            <v>否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38158.03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32153.919999999998</v>
          </cell>
          <cell r="BB590">
            <v>221098.36</v>
          </cell>
          <cell r="BC590">
            <v>221098.36</v>
          </cell>
          <cell r="BD590">
            <v>4</v>
          </cell>
          <cell r="BE590">
            <v>0</v>
          </cell>
          <cell r="BF590">
            <v>0</v>
          </cell>
          <cell r="BG590">
            <v>32153.919999999998</v>
          </cell>
          <cell r="BH590">
            <v>20220.68</v>
          </cell>
          <cell r="BI590">
            <v>19635.78</v>
          </cell>
          <cell r="BJ590">
            <v>114384.58</v>
          </cell>
          <cell r="BK590">
            <v>0</v>
          </cell>
          <cell r="BM590">
            <v>19064.096666666668</v>
          </cell>
        </row>
        <row r="591">
          <cell r="B591" t="str">
            <v>S433030</v>
          </cell>
          <cell r="C591" t="str">
            <v>宁波华腾首研新材料有限公司</v>
          </cell>
          <cell r="F591">
            <v>0</v>
          </cell>
          <cell r="G591" t="str">
            <v>否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W591">
            <v>6000</v>
          </cell>
          <cell r="AX591">
            <v>0</v>
          </cell>
          <cell r="AY591">
            <v>3200</v>
          </cell>
          <cell r="BB591">
            <v>9200</v>
          </cell>
          <cell r="BC591">
            <v>9200</v>
          </cell>
          <cell r="BD591">
            <v>3</v>
          </cell>
          <cell r="BE591">
            <v>0</v>
          </cell>
          <cell r="BF591">
            <v>0</v>
          </cell>
          <cell r="BG591">
            <v>3200</v>
          </cell>
          <cell r="BH591">
            <v>0</v>
          </cell>
          <cell r="BI591">
            <v>6000</v>
          </cell>
          <cell r="BJ591">
            <v>9200</v>
          </cell>
          <cell r="BK591">
            <v>0</v>
          </cell>
          <cell r="BM591">
            <v>1533.3333333333333</v>
          </cell>
        </row>
        <row r="592">
          <cell r="B592" t="str">
            <v>S437057</v>
          </cell>
          <cell r="C592" t="str">
            <v>青岛柏利美新材料有限公司</v>
          </cell>
          <cell r="F592">
            <v>0</v>
          </cell>
          <cell r="G592" t="str">
            <v>否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Y592">
            <v>0</v>
          </cell>
          <cell r="AZ592">
            <v>25349.77</v>
          </cell>
          <cell r="BA592">
            <v>71999.31</v>
          </cell>
          <cell r="BB592">
            <v>97349.08</v>
          </cell>
          <cell r="BC592">
            <v>97349.08</v>
          </cell>
          <cell r="BD592">
            <v>5</v>
          </cell>
          <cell r="BE592">
            <v>71999.31</v>
          </cell>
          <cell r="BF592">
            <v>25349.77</v>
          </cell>
          <cell r="BG592">
            <v>0</v>
          </cell>
          <cell r="BH592">
            <v>0</v>
          </cell>
          <cell r="BI592">
            <v>0</v>
          </cell>
          <cell r="BJ592">
            <v>97349.08</v>
          </cell>
          <cell r="BK592">
            <v>0</v>
          </cell>
          <cell r="BM592">
            <v>16224.846666666666</v>
          </cell>
        </row>
        <row r="593">
          <cell r="B593" t="str">
            <v>S437058</v>
          </cell>
          <cell r="C593" t="str">
            <v>济南方正物流有限公司</v>
          </cell>
          <cell r="F593">
            <v>30</v>
          </cell>
          <cell r="G593" t="str">
            <v>否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W593">
            <v>0</v>
          </cell>
          <cell r="AX593">
            <v>0</v>
          </cell>
          <cell r="AY593">
            <v>0</v>
          </cell>
          <cell r="BB593">
            <v>0</v>
          </cell>
          <cell r="BC593">
            <v>0</v>
          </cell>
          <cell r="BD593">
            <v>3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M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F594">
            <v>60</v>
          </cell>
          <cell r="G594" t="str">
            <v>否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W594">
            <v>0</v>
          </cell>
          <cell r="AX594">
            <v>0</v>
          </cell>
          <cell r="AY594">
            <v>0</v>
          </cell>
          <cell r="BB594">
            <v>0</v>
          </cell>
          <cell r="BC594">
            <v>0</v>
          </cell>
          <cell r="BD594">
            <v>3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M594">
            <v>0</v>
          </cell>
        </row>
        <row r="595">
          <cell r="B595" t="str">
            <v>S513215</v>
          </cell>
          <cell r="C595" t="str">
            <v>黄骅市金诚模具厂</v>
          </cell>
          <cell r="F595">
            <v>0</v>
          </cell>
          <cell r="G595" t="str">
            <v>否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Z595">
            <v>3300</v>
          </cell>
          <cell r="BB595">
            <v>3300</v>
          </cell>
          <cell r="BC595">
            <v>3300</v>
          </cell>
          <cell r="BD595">
            <v>4</v>
          </cell>
          <cell r="BE595">
            <v>0</v>
          </cell>
          <cell r="BF595">
            <v>3300</v>
          </cell>
          <cell r="BG595">
            <v>0</v>
          </cell>
          <cell r="BH595">
            <v>0</v>
          </cell>
          <cell r="BI595">
            <v>0</v>
          </cell>
          <cell r="BJ595">
            <v>3300</v>
          </cell>
          <cell r="BK595">
            <v>0</v>
          </cell>
          <cell r="BM595">
            <v>550</v>
          </cell>
        </row>
        <row r="596">
          <cell r="B596" t="str">
            <v>S432044</v>
          </cell>
          <cell r="C596" t="str">
            <v>常州市鹏逸汽车附件有限公司</v>
          </cell>
          <cell r="F596">
            <v>90</v>
          </cell>
          <cell r="G596" t="str">
            <v>否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W596">
            <v>0</v>
          </cell>
          <cell r="AX596">
            <v>0</v>
          </cell>
          <cell r="AY596">
            <v>0</v>
          </cell>
          <cell r="BB596">
            <v>0</v>
          </cell>
          <cell r="BC596">
            <v>0</v>
          </cell>
          <cell r="BD596">
            <v>3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M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  <cell r="F597">
            <v>90</v>
          </cell>
          <cell r="G597" t="str">
            <v>否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4680</v>
          </cell>
          <cell r="AT597">
            <v>0</v>
          </cell>
          <cell r="AU597">
            <v>23200</v>
          </cell>
          <cell r="AW597">
            <v>0</v>
          </cell>
          <cell r="AX597">
            <v>0</v>
          </cell>
          <cell r="AY597">
            <v>0</v>
          </cell>
          <cell r="BB597">
            <v>27880</v>
          </cell>
          <cell r="BC597">
            <v>27880</v>
          </cell>
          <cell r="BD597">
            <v>3</v>
          </cell>
          <cell r="BE597">
            <v>0</v>
          </cell>
          <cell r="BF597">
            <v>0</v>
          </cell>
          <cell r="BG597">
            <v>0</v>
          </cell>
          <cell r="BH597">
            <v>23200</v>
          </cell>
          <cell r="BI597">
            <v>0</v>
          </cell>
          <cell r="BJ597">
            <v>27880</v>
          </cell>
          <cell r="BK597">
            <v>0</v>
          </cell>
          <cell r="BM597">
            <v>0</v>
          </cell>
        </row>
        <row r="598">
          <cell r="B598" t="str">
            <v>S411044</v>
          </cell>
          <cell r="C598" t="str">
            <v>北京兴盛华丰包装制品有限公司</v>
          </cell>
          <cell r="F598">
            <v>30</v>
          </cell>
          <cell r="G598" t="str">
            <v>是</v>
          </cell>
          <cell r="AN598">
            <v>10100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W598">
            <v>0</v>
          </cell>
          <cell r="AX598">
            <v>0</v>
          </cell>
          <cell r="AY598">
            <v>0</v>
          </cell>
          <cell r="BB598">
            <v>15460</v>
          </cell>
          <cell r="BC598">
            <v>15460</v>
          </cell>
          <cell r="BD598">
            <v>3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M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F599" t="str">
            <v>预付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B599">
            <v>0</v>
          </cell>
          <cell r="BC599">
            <v>0</v>
          </cell>
          <cell r="BD599">
            <v>5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M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F600" t="str">
            <v>预付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6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M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F601" t="str">
            <v>预付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BB601">
            <v>0</v>
          </cell>
          <cell r="BC601">
            <v>0</v>
          </cell>
          <cell r="BD601">
            <v>4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M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F602" t="str">
            <v>现付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B602">
            <v>0</v>
          </cell>
          <cell r="BC602">
            <v>0</v>
          </cell>
          <cell r="BD602">
            <v>5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M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F603">
            <v>60</v>
          </cell>
          <cell r="AO603">
            <v>0</v>
          </cell>
          <cell r="AP603">
            <v>0</v>
          </cell>
          <cell r="AQ603">
            <v>0</v>
          </cell>
          <cell r="AR603">
            <v>38875.019999999997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24215.96</v>
          </cell>
          <cell r="BB603">
            <v>501803.57</v>
          </cell>
          <cell r="BC603">
            <v>501803.57</v>
          </cell>
          <cell r="BD603">
            <v>4</v>
          </cell>
          <cell r="BE603">
            <v>24215.96</v>
          </cell>
          <cell r="BF603">
            <v>0</v>
          </cell>
          <cell r="BG603">
            <v>63445.8</v>
          </cell>
          <cell r="BH603">
            <v>118932.63</v>
          </cell>
          <cell r="BI603">
            <v>60975.79</v>
          </cell>
          <cell r="BJ603">
            <v>367840.56000000006</v>
          </cell>
          <cell r="BK603">
            <v>0</v>
          </cell>
          <cell r="BM603">
            <v>34432.398333333331</v>
          </cell>
        </row>
        <row r="604">
          <cell r="B604" t="str">
            <v>S444016</v>
          </cell>
          <cell r="C604" t="str">
            <v>东莞市元将五金有限公司</v>
          </cell>
          <cell r="F604">
            <v>90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  <cell r="AW604">
            <v>0</v>
          </cell>
          <cell r="AX604">
            <v>0</v>
          </cell>
          <cell r="AY604">
            <v>0</v>
          </cell>
          <cell r="BB604">
            <v>338661</v>
          </cell>
          <cell r="BC604">
            <v>338661</v>
          </cell>
          <cell r="BD604">
            <v>3</v>
          </cell>
          <cell r="BE604">
            <v>0</v>
          </cell>
          <cell r="BF604">
            <v>0</v>
          </cell>
          <cell r="BG604">
            <v>0</v>
          </cell>
          <cell r="BH604">
            <v>244588.5</v>
          </cell>
          <cell r="BI604">
            <v>94072.5</v>
          </cell>
          <cell r="BJ604">
            <v>338661</v>
          </cell>
          <cell r="BK604">
            <v>0</v>
          </cell>
          <cell r="BM604">
            <v>0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F605" t="str">
            <v>预付</v>
          </cell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W605">
            <v>0</v>
          </cell>
          <cell r="AX605">
            <v>0</v>
          </cell>
          <cell r="AY605">
            <v>0</v>
          </cell>
          <cell r="BB605">
            <v>8500</v>
          </cell>
          <cell r="BC605">
            <v>8500</v>
          </cell>
          <cell r="BD605">
            <v>3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M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F606" t="str">
            <v>预付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B606">
            <v>0</v>
          </cell>
          <cell r="BC606">
            <v>0</v>
          </cell>
          <cell r="BD606">
            <v>4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M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F607" t="str">
            <v>预付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W607">
            <v>0</v>
          </cell>
          <cell r="AX607">
            <v>0</v>
          </cell>
          <cell r="AY607">
            <v>0</v>
          </cell>
          <cell r="BB607">
            <v>0</v>
          </cell>
          <cell r="BC607">
            <v>0</v>
          </cell>
          <cell r="BD607">
            <v>3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M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F608" t="str">
            <v>预付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W608">
            <v>0</v>
          </cell>
          <cell r="AX608">
            <v>0</v>
          </cell>
          <cell r="AY608">
            <v>0</v>
          </cell>
          <cell r="BB608">
            <v>0</v>
          </cell>
          <cell r="BC608">
            <v>0</v>
          </cell>
          <cell r="BD608">
            <v>3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M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F609">
            <v>90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  <cell r="AW609">
            <v>4576.5</v>
          </cell>
          <cell r="AX609">
            <v>14922.22</v>
          </cell>
          <cell r="AY609">
            <v>0</v>
          </cell>
          <cell r="BB609">
            <v>24140.68</v>
          </cell>
          <cell r="BC609">
            <v>24140.68</v>
          </cell>
          <cell r="BD609">
            <v>3</v>
          </cell>
          <cell r="BE609">
            <v>14922.22</v>
          </cell>
          <cell r="BF609">
            <v>4576.5</v>
          </cell>
          <cell r="BG609">
            <v>0</v>
          </cell>
          <cell r="BH609">
            <v>0</v>
          </cell>
          <cell r="BI609">
            <v>4641.96</v>
          </cell>
          <cell r="BJ609">
            <v>24140.68</v>
          </cell>
          <cell r="BK609">
            <v>0</v>
          </cell>
          <cell r="BM609">
            <v>3249.7866666666669</v>
          </cell>
        </row>
        <row r="610">
          <cell r="B610" t="str">
            <v>S433029</v>
          </cell>
          <cell r="C610" t="str">
            <v>温州华创汽车电器有限公司</v>
          </cell>
          <cell r="F610">
            <v>90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W610">
            <v>0</v>
          </cell>
          <cell r="AX610">
            <v>0</v>
          </cell>
          <cell r="AY610">
            <v>0</v>
          </cell>
          <cell r="BB610">
            <v>0</v>
          </cell>
          <cell r="BC610">
            <v>0</v>
          </cell>
          <cell r="BD610">
            <v>3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M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F611" t="str">
            <v>现付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W611">
            <v>0</v>
          </cell>
          <cell r="AX611">
            <v>0</v>
          </cell>
          <cell r="AY611">
            <v>0</v>
          </cell>
          <cell r="BB611">
            <v>0</v>
          </cell>
          <cell r="BC611">
            <v>0</v>
          </cell>
          <cell r="BD611">
            <v>3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M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F612" t="str">
            <v>预付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U612">
            <v>0</v>
          </cell>
          <cell r="AV612">
            <v>23377.599999999999</v>
          </cell>
          <cell r="AW612">
            <v>0</v>
          </cell>
          <cell r="AX612">
            <v>0</v>
          </cell>
          <cell r="AY612">
            <v>0</v>
          </cell>
          <cell r="BB612">
            <v>23377.599999999999</v>
          </cell>
          <cell r="BC612">
            <v>23377.599999999999</v>
          </cell>
          <cell r="BD612">
            <v>4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23377.599999999999</v>
          </cell>
          <cell r="BK612">
            <v>0</v>
          </cell>
          <cell r="BM612">
            <v>3896.2666666666664</v>
          </cell>
        </row>
        <row r="613">
          <cell r="B613" t="str">
            <v>S513113</v>
          </cell>
          <cell r="C613" t="str">
            <v>沧州智联人力资源服务有限公司</v>
          </cell>
          <cell r="F613" t="str">
            <v>现付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W613">
            <v>0</v>
          </cell>
          <cell r="AX613">
            <v>0</v>
          </cell>
          <cell r="AY613">
            <v>0</v>
          </cell>
          <cell r="BB613">
            <v>0</v>
          </cell>
          <cell r="BC613">
            <v>0</v>
          </cell>
          <cell r="BD613">
            <v>3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M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F614" t="str">
            <v>预付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W614">
            <v>0</v>
          </cell>
          <cell r="AX614">
            <v>0</v>
          </cell>
          <cell r="AY614">
            <v>0</v>
          </cell>
          <cell r="BB614">
            <v>0</v>
          </cell>
          <cell r="BC614">
            <v>0</v>
          </cell>
          <cell r="BD614">
            <v>3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M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F615" t="str">
            <v>预付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W615">
            <v>0</v>
          </cell>
          <cell r="AX615">
            <v>0</v>
          </cell>
          <cell r="AY615">
            <v>0</v>
          </cell>
          <cell r="BB615">
            <v>0</v>
          </cell>
          <cell r="BC615">
            <v>0</v>
          </cell>
          <cell r="BD615">
            <v>3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M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F616" t="str">
            <v>预付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W616">
            <v>0</v>
          </cell>
          <cell r="AX616">
            <v>0</v>
          </cell>
          <cell r="AY616">
            <v>0</v>
          </cell>
          <cell r="BB616">
            <v>0</v>
          </cell>
          <cell r="BC616">
            <v>0</v>
          </cell>
          <cell r="BD616">
            <v>3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M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F617">
            <v>30</v>
          </cell>
          <cell r="AQ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19308.330000000002</v>
          </cell>
          <cell r="AY617">
            <v>122743.44</v>
          </cell>
          <cell r="BB617">
            <v>142051.77000000002</v>
          </cell>
          <cell r="BC617">
            <v>142051.77000000002</v>
          </cell>
          <cell r="BD617">
            <v>4</v>
          </cell>
          <cell r="BE617">
            <v>0</v>
          </cell>
          <cell r="BF617">
            <v>122743.44</v>
          </cell>
          <cell r="BG617">
            <v>19308.330000000002</v>
          </cell>
          <cell r="BH617">
            <v>0</v>
          </cell>
          <cell r="BI617">
            <v>0</v>
          </cell>
          <cell r="BJ617">
            <v>142051.77000000002</v>
          </cell>
          <cell r="BK617">
            <v>0</v>
          </cell>
          <cell r="BM617">
            <v>23675.295000000002</v>
          </cell>
        </row>
        <row r="618">
          <cell r="B618" t="str">
            <v>S412048</v>
          </cell>
          <cell r="C618" t="str">
            <v>天津艾尔特精密机械有限公司</v>
          </cell>
          <cell r="F618">
            <v>90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W618">
            <v>0</v>
          </cell>
          <cell r="AX618">
            <v>0</v>
          </cell>
          <cell r="AY618">
            <v>32100</v>
          </cell>
          <cell r="BA618">
            <v>25000</v>
          </cell>
          <cell r="BB618">
            <v>57100</v>
          </cell>
          <cell r="BC618">
            <v>0</v>
          </cell>
          <cell r="BD618">
            <v>4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57100</v>
          </cell>
          <cell r="BM618">
            <v>9516.6666666666661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F619">
            <v>60</v>
          </cell>
          <cell r="AQ619">
            <v>44777.38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5154.87</v>
          </cell>
          <cell r="BA619">
            <v>0</v>
          </cell>
          <cell r="BB619">
            <v>107527.02</v>
          </cell>
          <cell r="BC619">
            <v>107527.02</v>
          </cell>
          <cell r="BD619">
            <v>5</v>
          </cell>
          <cell r="BE619">
            <v>5154.87</v>
          </cell>
          <cell r="BF619">
            <v>0</v>
          </cell>
          <cell r="BG619">
            <v>23321.91</v>
          </cell>
          <cell r="BH619">
            <v>11663.25</v>
          </cell>
          <cell r="BI619">
            <v>13478.49</v>
          </cell>
          <cell r="BJ619">
            <v>53618.52</v>
          </cell>
          <cell r="BK619">
            <v>0</v>
          </cell>
          <cell r="BM619">
            <v>6690.005000000001</v>
          </cell>
        </row>
        <row r="620">
          <cell r="B620" t="str">
            <v>S413184</v>
          </cell>
          <cell r="C620" t="str">
            <v>黄骅市宏达五金厂</v>
          </cell>
          <cell r="F620">
            <v>90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15691.95</v>
          </cell>
          <cell r="BB620">
            <v>15691.95</v>
          </cell>
          <cell r="BC620">
            <v>0</v>
          </cell>
          <cell r="BD620">
            <v>4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15691.95</v>
          </cell>
          <cell r="BM620">
            <v>2615.3250000000003</v>
          </cell>
        </row>
        <row r="621">
          <cell r="B621" t="str">
            <v>S413186</v>
          </cell>
          <cell r="C621" t="str">
            <v>黄骅市富邑金属制品有限公司</v>
          </cell>
          <cell r="F621">
            <v>90</v>
          </cell>
          <cell r="AQ621">
            <v>0</v>
          </cell>
          <cell r="AR621">
            <v>0</v>
          </cell>
          <cell r="AS621">
            <v>0</v>
          </cell>
          <cell r="AT621">
            <v>19523.37</v>
          </cell>
          <cell r="AU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60589.9</v>
          </cell>
          <cell r="BB621">
            <v>80113.27</v>
          </cell>
          <cell r="BC621">
            <v>19523.370000000003</v>
          </cell>
          <cell r="BD621">
            <v>4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19523.37</v>
          </cell>
          <cell r="BJ621">
            <v>19523.37</v>
          </cell>
          <cell r="BK621">
            <v>60589.9</v>
          </cell>
          <cell r="BM621">
            <v>10098.316666666668</v>
          </cell>
        </row>
        <row r="622">
          <cell r="B622" t="str">
            <v>S413202</v>
          </cell>
          <cell r="C622" t="str">
            <v>黄骅市荣昌祥纸制品有限公司</v>
          </cell>
          <cell r="F622">
            <v>90</v>
          </cell>
          <cell r="AQ622">
            <v>29282.46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0</v>
          </cell>
          <cell r="BB622">
            <v>43392.57</v>
          </cell>
          <cell r="BC622">
            <v>43392.57</v>
          </cell>
          <cell r="BD622">
            <v>4</v>
          </cell>
          <cell r="BE622">
            <v>0</v>
          </cell>
          <cell r="BF622">
            <v>0</v>
          </cell>
          <cell r="BG622">
            <v>14110.11</v>
          </cell>
          <cell r="BH622">
            <v>0</v>
          </cell>
          <cell r="BI622">
            <v>0</v>
          </cell>
          <cell r="BJ622">
            <v>14110.11</v>
          </cell>
          <cell r="BK622">
            <v>0</v>
          </cell>
          <cell r="BM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F623">
            <v>90</v>
          </cell>
          <cell r="AQ623">
            <v>0</v>
          </cell>
          <cell r="AR623">
            <v>0</v>
          </cell>
          <cell r="AS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28454.98</v>
          </cell>
          <cell r="BB623">
            <v>28454.98</v>
          </cell>
          <cell r="BC623">
            <v>0</v>
          </cell>
          <cell r="BD623">
            <v>4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28454.98</v>
          </cell>
          <cell r="BM623">
            <v>4742.4966666666669</v>
          </cell>
        </row>
        <row r="624">
          <cell r="B624" t="str">
            <v>S431035</v>
          </cell>
          <cell r="C624" t="str">
            <v>上海发之源电气有限公司</v>
          </cell>
          <cell r="F624">
            <v>90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W624">
            <v>0</v>
          </cell>
          <cell r="AX624">
            <v>378182.91</v>
          </cell>
          <cell r="AY624">
            <v>82796.61</v>
          </cell>
          <cell r="AZ624">
            <v>87422.11</v>
          </cell>
          <cell r="BA624">
            <v>152283.79</v>
          </cell>
          <cell r="BB624">
            <v>700685.42</v>
          </cell>
          <cell r="BC624">
            <v>378182.91000000003</v>
          </cell>
          <cell r="BD624">
            <v>5</v>
          </cell>
          <cell r="BE624">
            <v>378182.91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378182.91</v>
          </cell>
          <cell r="BK624">
            <v>322502.51</v>
          </cell>
          <cell r="BM624">
            <v>116780.90333333334</v>
          </cell>
        </row>
        <row r="625">
          <cell r="B625" t="str">
            <v>S434011</v>
          </cell>
          <cell r="C625" t="str">
            <v>芜湖金安世腾汽车安全系统有限公司</v>
          </cell>
          <cell r="F625">
            <v>60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W625">
            <v>0</v>
          </cell>
          <cell r="AX625">
            <v>0</v>
          </cell>
          <cell r="AY625">
            <v>0</v>
          </cell>
          <cell r="BB625">
            <v>0</v>
          </cell>
          <cell r="BC625">
            <v>0</v>
          </cell>
          <cell r="BD625">
            <v>3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M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F626">
            <v>60</v>
          </cell>
          <cell r="AS626">
            <v>0</v>
          </cell>
          <cell r="AT626">
            <v>0</v>
          </cell>
          <cell r="AU626">
            <v>0</v>
          </cell>
          <cell r="AV626">
            <v>60446.36</v>
          </cell>
          <cell r="AW626">
            <v>60043.68</v>
          </cell>
          <cell r="AX626">
            <v>0</v>
          </cell>
          <cell r="AY626">
            <v>10231.02</v>
          </cell>
          <cell r="BA626">
            <v>80521.539999999994</v>
          </cell>
          <cell r="BB626">
            <v>211242.6</v>
          </cell>
          <cell r="BC626">
            <v>130721.06000000001</v>
          </cell>
          <cell r="BD626">
            <v>5</v>
          </cell>
          <cell r="BE626">
            <v>10231.02</v>
          </cell>
          <cell r="BF626">
            <v>0</v>
          </cell>
          <cell r="BG626">
            <v>60043.68</v>
          </cell>
          <cell r="BH626">
            <v>60446.36</v>
          </cell>
          <cell r="BI626">
            <v>0</v>
          </cell>
          <cell r="BJ626">
            <v>130721.06000000001</v>
          </cell>
          <cell r="BK626">
            <v>80521.539999999994</v>
          </cell>
          <cell r="BM626">
            <v>35207.1</v>
          </cell>
        </row>
        <row r="627">
          <cell r="B627" t="str">
            <v>S437056</v>
          </cell>
          <cell r="C627" t="str">
            <v>日照兴伟橡塑有限公司</v>
          </cell>
          <cell r="F627" t="str">
            <v>预付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W627">
            <v>0</v>
          </cell>
          <cell r="AX627">
            <v>12602.75</v>
          </cell>
          <cell r="AY627">
            <v>3113.15</v>
          </cell>
          <cell r="AZ627">
            <v>3013.83</v>
          </cell>
          <cell r="BA627">
            <v>2232.88</v>
          </cell>
          <cell r="BB627">
            <v>20962.61</v>
          </cell>
          <cell r="BC627">
            <v>20962.61</v>
          </cell>
          <cell r="BD627">
            <v>5</v>
          </cell>
          <cell r="BE627">
            <v>2232.88</v>
          </cell>
          <cell r="BF627">
            <v>3013.83</v>
          </cell>
          <cell r="BG627">
            <v>3113.15</v>
          </cell>
          <cell r="BH627">
            <v>12602.75</v>
          </cell>
          <cell r="BI627">
            <v>0</v>
          </cell>
          <cell r="BJ627">
            <v>20962.61</v>
          </cell>
          <cell r="BK627">
            <v>0</v>
          </cell>
          <cell r="BM627">
            <v>3493.7683333333334</v>
          </cell>
        </row>
        <row r="628">
          <cell r="B628" t="str">
            <v>S537036</v>
          </cell>
          <cell r="C628" t="str">
            <v>青岛亿嘉通物流有限公司</v>
          </cell>
          <cell r="F628">
            <v>90</v>
          </cell>
          <cell r="AS628">
            <v>0</v>
          </cell>
          <cell r="AX628">
            <v>0</v>
          </cell>
          <cell r="AY628">
            <v>17057.03</v>
          </cell>
          <cell r="AZ628">
            <v>26194.51</v>
          </cell>
          <cell r="BA628">
            <v>24748.46</v>
          </cell>
          <cell r="BB628">
            <v>68000</v>
          </cell>
          <cell r="BC628">
            <v>0</v>
          </cell>
          <cell r="BD628">
            <v>4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68000</v>
          </cell>
          <cell r="BM628">
            <v>11333.333333333334</v>
          </cell>
        </row>
        <row r="629">
          <cell r="B629" t="str">
            <v>S411042</v>
          </cell>
          <cell r="C629" t="str">
            <v>北京双海包装制品厂</v>
          </cell>
          <cell r="F629">
            <v>90</v>
          </cell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  <cell r="AW629">
            <v>0</v>
          </cell>
          <cell r="AX629">
            <v>0</v>
          </cell>
          <cell r="AY629">
            <v>0</v>
          </cell>
          <cell r="BB629">
            <v>7670</v>
          </cell>
          <cell r="BC629">
            <v>7670</v>
          </cell>
          <cell r="BD629">
            <v>3</v>
          </cell>
          <cell r="BE629">
            <v>0</v>
          </cell>
          <cell r="BF629">
            <v>0</v>
          </cell>
          <cell r="BG629">
            <v>0</v>
          </cell>
          <cell r="BH629">
            <v>1170</v>
          </cell>
          <cell r="BI629">
            <v>0</v>
          </cell>
          <cell r="BJ629">
            <v>1170</v>
          </cell>
          <cell r="BK629">
            <v>0</v>
          </cell>
          <cell r="BM629">
            <v>0</v>
          </cell>
        </row>
        <row r="630">
          <cell r="B630" t="str">
            <v>S411050</v>
          </cell>
          <cell r="C630" t="str">
            <v>北京寸金宏德科技发展有限公司</v>
          </cell>
          <cell r="F630">
            <v>90</v>
          </cell>
          <cell r="AR630">
            <v>0</v>
          </cell>
          <cell r="AS630">
            <v>0</v>
          </cell>
          <cell r="AT630">
            <v>0</v>
          </cell>
          <cell r="AU630">
            <v>3091.95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2776.98</v>
          </cell>
          <cell r="AZ630">
            <v>4209.25</v>
          </cell>
          <cell r="BB630">
            <v>23440.66</v>
          </cell>
          <cell r="BC630">
            <v>16454.43</v>
          </cell>
          <cell r="BD630">
            <v>5</v>
          </cell>
          <cell r="BE630">
            <v>6000.3</v>
          </cell>
          <cell r="BF630">
            <v>0</v>
          </cell>
          <cell r="BG630">
            <v>7362.18</v>
          </cell>
          <cell r="BH630">
            <v>3091.95</v>
          </cell>
          <cell r="BI630">
            <v>0</v>
          </cell>
          <cell r="BJ630">
            <v>16454.43</v>
          </cell>
          <cell r="BK630">
            <v>6986.23</v>
          </cell>
          <cell r="BM630">
            <v>3391.4516666666664</v>
          </cell>
        </row>
        <row r="631">
          <cell r="B631" t="str">
            <v>S412051</v>
          </cell>
          <cell r="C631" t="str">
            <v>天津东凯科技有限公司</v>
          </cell>
          <cell r="F631">
            <v>90</v>
          </cell>
          <cell r="AR631">
            <v>0</v>
          </cell>
          <cell r="AU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4520</v>
          </cell>
          <cell r="BB631">
            <v>4520</v>
          </cell>
          <cell r="BC631">
            <v>0</v>
          </cell>
          <cell r="BD631">
            <v>4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4520</v>
          </cell>
          <cell r="BM631">
            <v>753.33333333333337</v>
          </cell>
        </row>
        <row r="632">
          <cell r="B632" t="str">
            <v>S413172</v>
          </cell>
          <cell r="C632" t="str">
            <v>南宫市宏勇汽配塑料卡扣制造厂</v>
          </cell>
          <cell r="F632" t="str">
            <v>现付</v>
          </cell>
          <cell r="AS632">
            <v>0</v>
          </cell>
          <cell r="AT632">
            <v>0</v>
          </cell>
          <cell r="AU632">
            <v>0</v>
          </cell>
          <cell r="AW632">
            <v>0</v>
          </cell>
          <cell r="AX632">
            <v>0</v>
          </cell>
          <cell r="AY632">
            <v>0</v>
          </cell>
          <cell r="BB632">
            <v>0</v>
          </cell>
          <cell r="BC632">
            <v>0</v>
          </cell>
          <cell r="BD632">
            <v>3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M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F633">
            <v>60</v>
          </cell>
          <cell r="AR633">
            <v>0</v>
          </cell>
          <cell r="AS633">
            <v>0</v>
          </cell>
          <cell r="AT633">
            <v>22242.93</v>
          </cell>
          <cell r="AU633">
            <v>15950.38</v>
          </cell>
          <cell r="AW633">
            <v>43280.08</v>
          </cell>
          <cell r="AX633">
            <v>0</v>
          </cell>
          <cell r="AY633">
            <v>0</v>
          </cell>
          <cell r="AZ633">
            <v>13911.45</v>
          </cell>
          <cell r="BB633">
            <v>95384.84</v>
          </cell>
          <cell r="BC633">
            <v>81473.39</v>
          </cell>
          <cell r="BD633">
            <v>4</v>
          </cell>
          <cell r="BE633">
            <v>0</v>
          </cell>
          <cell r="BF633">
            <v>0</v>
          </cell>
          <cell r="BG633">
            <v>43280.08</v>
          </cell>
          <cell r="BH633">
            <v>0</v>
          </cell>
          <cell r="BI633">
            <v>15950.38</v>
          </cell>
          <cell r="BJ633">
            <v>81473.39</v>
          </cell>
          <cell r="BK633">
            <v>13911.449999999997</v>
          </cell>
          <cell r="BM633">
            <v>9531.9216666666671</v>
          </cell>
        </row>
        <row r="634">
          <cell r="B634" t="str">
            <v>S432045</v>
          </cell>
          <cell r="C634" t="str">
            <v>苏州宏逸汽车零部件有限公司</v>
          </cell>
          <cell r="F634" t="str">
            <v>预付</v>
          </cell>
          <cell r="AR634">
            <v>0</v>
          </cell>
          <cell r="AS634">
            <v>0</v>
          </cell>
          <cell r="AV634">
            <v>74344</v>
          </cell>
          <cell r="AW634">
            <v>59990</v>
          </cell>
          <cell r="AX634">
            <v>17280</v>
          </cell>
          <cell r="AY634">
            <v>48160</v>
          </cell>
          <cell r="BB634">
            <v>199774</v>
          </cell>
          <cell r="BC634">
            <v>199774</v>
          </cell>
          <cell r="BD634">
            <v>4</v>
          </cell>
          <cell r="BE634">
            <v>0</v>
          </cell>
          <cell r="BF634">
            <v>0</v>
          </cell>
          <cell r="BG634">
            <v>48160</v>
          </cell>
          <cell r="BH634">
            <v>17280</v>
          </cell>
          <cell r="BI634">
            <v>59990</v>
          </cell>
          <cell r="BJ634">
            <v>199774</v>
          </cell>
          <cell r="BK634">
            <v>0</v>
          </cell>
          <cell r="BM634">
            <v>33295.666666666664</v>
          </cell>
        </row>
        <row r="635">
          <cell r="B635" t="str">
            <v>S433031</v>
          </cell>
          <cell r="C635" t="str">
            <v>天台宏泰电子有限公司</v>
          </cell>
          <cell r="F635">
            <v>60</v>
          </cell>
          <cell r="AR635">
            <v>0</v>
          </cell>
          <cell r="AS635">
            <v>0</v>
          </cell>
          <cell r="AT635">
            <v>0</v>
          </cell>
          <cell r="AU635">
            <v>19740.830000000002</v>
          </cell>
          <cell r="AV635">
            <v>28894.91</v>
          </cell>
          <cell r="AW635">
            <v>22859.9</v>
          </cell>
          <cell r="AX635">
            <v>0</v>
          </cell>
          <cell r="AY635">
            <v>0</v>
          </cell>
          <cell r="BB635">
            <v>71495.640000000014</v>
          </cell>
          <cell r="BC635">
            <v>71495.640000000014</v>
          </cell>
          <cell r="BD635">
            <v>4</v>
          </cell>
          <cell r="BE635">
            <v>0</v>
          </cell>
          <cell r="BF635">
            <v>0</v>
          </cell>
          <cell r="BG635">
            <v>22859.9</v>
          </cell>
          <cell r="BH635">
            <v>28894.91</v>
          </cell>
          <cell r="BI635">
            <v>19740.830000000002</v>
          </cell>
          <cell r="BJ635">
            <v>71495.640000000014</v>
          </cell>
          <cell r="BK635">
            <v>0</v>
          </cell>
          <cell r="BM635">
            <v>8625.8016666666663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  <cell r="H636">
            <v>60</v>
          </cell>
          <cell r="AS636">
            <v>322371.17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103840.38</v>
          </cell>
          <cell r="AZ636">
            <v>72158.86</v>
          </cell>
          <cell r="BA636">
            <v>89837.03</v>
          </cell>
          <cell r="BB636">
            <v>1118624.51</v>
          </cell>
          <cell r="BC636">
            <v>956628.62</v>
          </cell>
          <cell r="BD636">
            <v>6</v>
          </cell>
          <cell r="BE636">
            <v>103840.38</v>
          </cell>
          <cell r="BF636">
            <v>67134.48</v>
          </cell>
          <cell r="BG636">
            <v>96650.66</v>
          </cell>
          <cell r="BH636">
            <v>152004.79</v>
          </cell>
          <cell r="BI636">
            <v>53842.29</v>
          </cell>
          <cell r="BJ636">
            <v>634257.45000000007</v>
          </cell>
          <cell r="BK636">
            <v>161995.89000000001</v>
          </cell>
          <cell r="BM636">
            <v>96937.7</v>
          </cell>
        </row>
        <row r="637">
          <cell r="B637" t="str">
            <v>S450001</v>
          </cell>
          <cell r="C637" t="str">
            <v>重庆光大产业有限公司</v>
          </cell>
          <cell r="F637">
            <v>60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49218.15</v>
          </cell>
          <cell r="AW637">
            <v>0</v>
          </cell>
          <cell r="AX637">
            <v>49827.33</v>
          </cell>
          <cell r="AY637">
            <v>0</v>
          </cell>
          <cell r="AZ637">
            <v>15842.15</v>
          </cell>
          <cell r="BA637">
            <v>55447.519999999997</v>
          </cell>
          <cell r="BB637">
            <v>170335.15</v>
          </cell>
          <cell r="BC637">
            <v>99045.48000000001</v>
          </cell>
          <cell r="BD637">
            <v>6</v>
          </cell>
          <cell r="BE637">
            <v>0</v>
          </cell>
          <cell r="BF637">
            <v>49827.33</v>
          </cell>
          <cell r="BG637">
            <v>0</v>
          </cell>
          <cell r="BH637">
            <v>49218.15</v>
          </cell>
          <cell r="BI637">
            <v>0</v>
          </cell>
          <cell r="BJ637">
            <v>99045.48000000001</v>
          </cell>
          <cell r="BK637">
            <v>71289.669999999984</v>
          </cell>
          <cell r="BM637">
            <v>28389.191666666666</v>
          </cell>
        </row>
        <row r="638">
          <cell r="B638" t="str">
            <v>S413095</v>
          </cell>
          <cell r="C638" t="str">
            <v>河北岳钢数控设备有限公司</v>
          </cell>
          <cell r="F638">
            <v>60</v>
          </cell>
          <cell r="U638">
            <v>0</v>
          </cell>
          <cell r="AT638">
            <v>0</v>
          </cell>
          <cell r="AU638">
            <v>0</v>
          </cell>
          <cell r="AW638">
            <v>0</v>
          </cell>
          <cell r="AX638">
            <v>0</v>
          </cell>
          <cell r="AY638">
            <v>0</v>
          </cell>
          <cell r="BB638">
            <v>0</v>
          </cell>
          <cell r="BC638">
            <v>0</v>
          </cell>
          <cell r="BD638">
            <v>3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M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F639" t="str">
            <v>预付</v>
          </cell>
          <cell r="AR639">
            <v>30000</v>
          </cell>
          <cell r="AT639">
            <v>0</v>
          </cell>
          <cell r="AU639">
            <v>0</v>
          </cell>
          <cell r="AW639">
            <v>0</v>
          </cell>
          <cell r="AX639">
            <v>0</v>
          </cell>
          <cell r="AY639">
            <v>0</v>
          </cell>
          <cell r="BB639">
            <v>30000</v>
          </cell>
          <cell r="BC639">
            <v>30000</v>
          </cell>
          <cell r="BD639">
            <v>3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M639">
            <v>0</v>
          </cell>
        </row>
        <row r="640">
          <cell r="B640" t="str">
            <v>S512036</v>
          </cell>
          <cell r="C640" t="str">
            <v>天津未来化学有限公司</v>
          </cell>
          <cell r="F640" t="str">
            <v>预付</v>
          </cell>
          <cell r="AR640">
            <v>19500</v>
          </cell>
          <cell r="AT640">
            <v>0</v>
          </cell>
          <cell r="AU640">
            <v>0</v>
          </cell>
          <cell r="AW640">
            <v>0</v>
          </cell>
          <cell r="AX640">
            <v>0</v>
          </cell>
          <cell r="AY640">
            <v>0</v>
          </cell>
          <cell r="BB640">
            <v>19500</v>
          </cell>
          <cell r="BC640">
            <v>19500</v>
          </cell>
          <cell r="BD640">
            <v>3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M640">
            <v>0</v>
          </cell>
        </row>
        <row r="641">
          <cell r="B641" t="str">
            <v>S513152</v>
          </cell>
          <cell r="C641" t="str">
            <v>黄骅市源宏模具厂</v>
          </cell>
          <cell r="F641" t="str">
            <v>预付</v>
          </cell>
          <cell r="AF641">
            <v>0</v>
          </cell>
          <cell r="AT641">
            <v>0</v>
          </cell>
          <cell r="AU641">
            <v>0</v>
          </cell>
          <cell r="AW641">
            <v>0</v>
          </cell>
          <cell r="AX641">
            <v>0</v>
          </cell>
          <cell r="AY641">
            <v>0</v>
          </cell>
          <cell r="BB641">
            <v>0</v>
          </cell>
          <cell r="BC641">
            <v>0</v>
          </cell>
          <cell r="BD641">
            <v>3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M641">
            <v>0</v>
          </cell>
        </row>
        <row r="642">
          <cell r="B642" t="str">
            <v>S513222</v>
          </cell>
          <cell r="C642" t="str">
            <v xml:space="preserve">沧州君泰包装制品有限公司 </v>
          </cell>
          <cell r="F642">
            <v>30</v>
          </cell>
          <cell r="AP642">
            <v>0</v>
          </cell>
          <cell r="AT642">
            <v>0</v>
          </cell>
          <cell r="AU642">
            <v>102012.91</v>
          </cell>
          <cell r="AW642">
            <v>0</v>
          </cell>
          <cell r="AX642">
            <v>0</v>
          </cell>
          <cell r="AY642">
            <v>0</v>
          </cell>
          <cell r="BB642">
            <v>102012.91</v>
          </cell>
          <cell r="BC642">
            <v>102012.91</v>
          </cell>
          <cell r="BD642">
            <v>3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102012.91</v>
          </cell>
          <cell r="BK642">
            <v>0</v>
          </cell>
          <cell r="BM642">
            <v>0</v>
          </cell>
        </row>
        <row r="643">
          <cell r="B643" t="str">
            <v>S513231</v>
          </cell>
          <cell r="C643" t="str">
            <v>沧州渤海新区欣智恒科技有限公司</v>
          </cell>
          <cell r="F643" t="str">
            <v>预付</v>
          </cell>
          <cell r="AR643">
            <v>800</v>
          </cell>
          <cell r="AT643">
            <v>0</v>
          </cell>
          <cell r="AU643">
            <v>0</v>
          </cell>
          <cell r="AW643">
            <v>0</v>
          </cell>
          <cell r="AX643">
            <v>0</v>
          </cell>
          <cell r="AY643">
            <v>0</v>
          </cell>
          <cell r="BB643">
            <v>800</v>
          </cell>
          <cell r="BC643">
            <v>800</v>
          </cell>
          <cell r="BD643">
            <v>3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M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  <cell r="F644" t="str">
            <v>预付</v>
          </cell>
          <cell r="AR644">
            <v>0</v>
          </cell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0</v>
          </cell>
          <cell r="BB644">
            <v>1095</v>
          </cell>
          <cell r="BC644">
            <v>1095</v>
          </cell>
          <cell r="BD644">
            <v>4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1095</v>
          </cell>
          <cell r="BK644">
            <v>0</v>
          </cell>
          <cell r="BM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F645" t="str">
            <v>预付</v>
          </cell>
          <cell r="AR645">
            <v>35000</v>
          </cell>
          <cell r="AT645">
            <v>0</v>
          </cell>
          <cell r="AU645">
            <v>0</v>
          </cell>
          <cell r="AW645">
            <v>0</v>
          </cell>
          <cell r="AX645">
            <v>0</v>
          </cell>
          <cell r="AY645">
            <v>0</v>
          </cell>
          <cell r="BB645">
            <v>35000</v>
          </cell>
          <cell r="BC645">
            <v>35000</v>
          </cell>
          <cell r="BD645">
            <v>3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M645">
            <v>0</v>
          </cell>
        </row>
        <row r="646">
          <cell r="B646" t="str">
            <v>S521016</v>
          </cell>
          <cell r="C646" t="str">
            <v>大连安华物流系统有限公司</v>
          </cell>
          <cell r="F646" t="str">
            <v>预付</v>
          </cell>
          <cell r="AR646">
            <v>21057.55</v>
          </cell>
          <cell r="AT646">
            <v>0</v>
          </cell>
          <cell r="AU646">
            <v>0</v>
          </cell>
          <cell r="AW646">
            <v>0</v>
          </cell>
          <cell r="AX646">
            <v>0</v>
          </cell>
          <cell r="AY646">
            <v>0</v>
          </cell>
          <cell r="BB646">
            <v>21057.55</v>
          </cell>
          <cell r="BC646">
            <v>21057.55</v>
          </cell>
          <cell r="BD646">
            <v>3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M646">
            <v>0</v>
          </cell>
        </row>
        <row r="647">
          <cell r="B647" t="str">
            <v>S536001</v>
          </cell>
          <cell r="C647" t="str">
            <v>南昌市瑞庄科技有限公司</v>
          </cell>
          <cell r="F647">
            <v>30</v>
          </cell>
          <cell r="AQ647">
            <v>0</v>
          </cell>
          <cell r="AT647">
            <v>0</v>
          </cell>
          <cell r="AU647">
            <v>0</v>
          </cell>
          <cell r="AW647">
            <v>0</v>
          </cell>
          <cell r="AX647">
            <v>0</v>
          </cell>
          <cell r="AY647">
            <v>0</v>
          </cell>
          <cell r="BB647">
            <v>0</v>
          </cell>
          <cell r="BC647">
            <v>0</v>
          </cell>
          <cell r="BD647">
            <v>3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M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F648" t="str">
            <v>现付</v>
          </cell>
          <cell r="AO648">
            <v>0</v>
          </cell>
          <cell r="AR648">
            <v>0</v>
          </cell>
          <cell r="AT648">
            <v>0</v>
          </cell>
          <cell r="AU648">
            <v>0</v>
          </cell>
          <cell r="AW648">
            <v>0</v>
          </cell>
          <cell r="AX648">
            <v>0</v>
          </cell>
          <cell r="AY648">
            <v>0</v>
          </cell>
          <cell r="BB648">
            <v>0</v>
          </cell>
          <cell r="BC648">
            <v>0</v>
          </cell>
          <cell r="BD648">
            <v>3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M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F649">
            <v>60</v>
          </cell>
          <cell r="AT649">
            <v>0</v>
          </cell>
          <cell r="AU649">
            <v>0</v>
          </cell>
          <cell r="AW649">
            <v>0</v>
          </cell>
          <cell r="AX649">
            <v>0</v>
          </cell>
          <cell r="AY649">
            <v>0</v>
          </cell>
          <cell r="BB649">
            <v>0</v>
          </cell>
          <cell r="BC649">
            <v>0</v>
          </cell>
          <cell r="BD649">
            <v>3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M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F650">
            <v>90</v>
          </cell>
          <cell r="AT650">
            <v>0</v>
          </cell>
          <cell r="AU650">
            <v>0</v>
          </cell>
          <cell r="AW650">
            <v>0</v>
          </cell>
          <cell r="AX650">
            <v>0</v>
          </cell>
          <cell r="AY650">
            <v>0</v>
          </cell>
          <cell r="BB650">
            <v>0</v>
          </cell>
          <cell r="BC650">
            <v>0</v>
          </cell>
          <cell r="BD650">
            <v>3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M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F651" t="str">
            <v>预付</v>
          </cell>
          <cell r="AT651">
            <v>0</v>
          </cell>
          <cell r="AU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B651">
            <v>0</v>
          </cell>
          <cell r="BC651">
            <v>0</v>
          </cell>
          <cell r="BD651">
            <v>4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M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F652">
            <v>60</v>
          </cell>
          <cell r="AT652">
            <v>0</v>
          </cell>
          <cell r="AU652">
            <v>0</v>
          </cell>
          <cell r="AW652">
            <v>0</v>
          </cell>
          <cell r="AX652">
            <v>0</v>
          </cell>
          <cell r="AY652">
            <v>0</v>
          </cell>
          <cell r="BB652">
            <v>0</v>
          </cell>
          <cell r="BC652">
            <v>0</v>
          </cell>
          <cell r="BD652">
            <v>3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M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F653" t="str">
            <v>现付</v>
          </cell>
          <cell r="AS653">
            <v>0</v>
          </cell>
          <cell r="AT653">
            <v>0</v>
          </cell>
          <cell r="AU653">
            <v>0</v>
          </cell>
          <cell r="AW653">
            <v>0</v>
          </cell>
          <cell r="AX653">
            <v>0</v>
          </cell>
          <cell r="AY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4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M653">
            <v>0</v>
          </cell>
        </row>
        <row r="654">
          <cell r="B654" t="str">
            <v>S413213</v>
          </cell>
          <cell r="C654" t="str">
            <v>沧县大河精密铸造厂</v>
          </cell>
          <cell r="F654" t="str">
            <v>预付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6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M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F655" t="str">
            <v>预付</v>
          </cell>
          <cell r="AS655">
            <v>0</v>
          </cell>
          <cell r="AT655">
            <v>0</v>
          </cell>
          <cell r="AU655">
            <v>0</v>
          </cell>
          <cell r="AW655">
            <v>0</v>
          </cell>
          <cell r="AX655">
            <v>0</v>
          </cell>
          <cell r="AY655">
            <v>0</v>
          </cell>
          <cell r="BB655">
            <v>0</v>
          </cell>
          <cell r="BC655">
            <v>0</v>
          </cell>
          <cell r="BD655">
            <v>3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M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F656">
            <v>90</v>
          </cell>
          <cell r="AT656">
            <v>0</v>
          </cell>
          <cell r="AU656">
            <v>0</v>
          </cell>
          <cell r="AW656">
            <v>0</v>
          </cell>
          <cell r="AX656">
            <v>0</v>
          </cell>
          <cell r="AY656">
            <v>0</v>
          </cell>
          <cell r="BB656">
            <v>0</v>
          </cell>
          <cell r="BC656">
            <v>0</v>
          </cell>
          <cell r="BD656">
            <v>3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M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F657" t="str">
            <v>现付</v>
          </cell>
          <cell r="I657">
            <v>430000</v>
          </cell>
          <cell r="AT657">
            <v>0</v>
          </cell>
          <cell r="AU657">
            <v>0</v>
          </cell>
          <cell r="AW657">
            <v>0</v>
          </cell>
          <cell r="AX657">
            <v>0</v>
          </cell>
          <cell r="AY657">
            <v>0</v>
          </cell>
          <cell r="BB657">
            <v>430000</v>
          </cell>
          <cell r="BC657">
            <v>430000</v>
          </cell>
          <cell r="BD657">
            <v>3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M657">
            <v>0</v>
          </cell>
        </row>
        <row r="658">
          <cell r="B658" t="str">
            <v>S437048</v>
          </cell>
          <cell r="C658" t="str">
            <v>宁津县永胜胶合板厂</v>
          </cell>
          <cell r="F658" t="str">
            <v>预付</v>
          </cell>
          <cell r="AT658">
            <v>0</v>
          </cell>
          <cell r="AU658">
            <v>0</v>
          </cell>
          <cell r="AW658">
            <v>0</v>
          </cell>
          <cell r="AX658">
            <v>0</v>
          </cell>
          <cell r="AY658">
            <v>0</v>
          </cell>
          <cell r="BB658">
            <v>0</v>
          </cell>
          <cell r="BC658">
            <v>0</v>
          </cell>
          <cell r="BD658">
            <v>3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M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F659" t="str">
            <v>预付</v>
          </cell>
          <cell r="AT659">
            <v>0</v>
          </cell>
          <cell r="AU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B659">
            <v>0</v>
          </cell>
          <cell r="BC659">
            <v>0</v>
          </cell>
          <cell r="BD659">
            <v>4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M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F660" t="str">
            <v>预付</v>
          </cell>
          <cell r="AS660">
            <v>0</v>
          </cell>
          <cell r="AT660">
            <v>0</v>
          </cell>
          <cell r="AU660">
            <v>0</v>
          </cell>
          <cell r="AW660">
            <v>0</v>
          </cell>
          <cell r="AX660">
            <v>0</v>
          </cell>
          <cell r="AY660">
            <v>0</v>
          </cell>
          <cell r="BB660">
            <v>0</v>
          </cell>
          <cell r="BC660">
            <v>0</v>
          </cell>
          <cell r="BD660">
            <v>3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M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F661">
            <v>60</v>
          </cell>
          <cell r="AT661">
            <v>0</v>
          </cell>
          <cell r="AU661">
            <v>0</v>
          </cell>
          <cell r="AW661">
            <v>0</v>
          </cell>
          <cell r="AX661">
            <v>0</v>
          </cell>
          <cell r="AY661">
            <v>0</v>
          </cell>
          <cell r="BB661">
            <v>0</v>
          </cell>
          <cell r="BC661">
            <v>0</v>
          </cell>
          <cell r="BD661">
            <v>3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M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F662" t="str">
            <v>现付</v>
          </cell>
          <cell r="AT662">
            <v>0</v>
          </cell>
          <cell r="AU662">
            <v>0</v>
          </cell>
          <cell r="AW662">
            <v>0</v>
          </cell>
          <cell r="AX662">
            <v>0</v>
          </cell>
          <cell r="AY662">
            <v>0</v>
          </cell>
          <cell r="BB662">
            <v>0</v>
          </cell>
          <cell r="BC662">
            <v>0</v>
          </cell>
          <cell r="BD662">
            <v>3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M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F663" t="str">
            <v>预付</v>
          </cell>
          <cell r="AS663">
            <v>0</v>
          </cell>
          <cell r="AT663">
            <v>0</v>
          </cell>
          <cell r="AU663">
            <v>0</v>
          </cell>
          <cell r="AW663">
            <v>0</v>
          </cell>
          <cell r="AX663">
            <v>0</v>
          </cell>
          <cell r="AY663">
            <v>0</v>
          </cell>
          <cell r="BB663">
            <v>0</v>
          </cell>
          <cell r="BC663">
            <v>0</v>
          </cell>
          <cell r="BD663">
            <v>3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M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F664" t="str">
            <v>预付</v>
          </cell>
          <cell r="AS664">
            <v>0</v>
          </cell>
          <cell r="AT664">
            <v>0</v>
          </cell>
          <cell r="AU664">
            <v>0</v>
          </cell>
          <cell r="AW664">
            <v>0</v>
          </cell>
          <cell r="AX664">
            <v>0</v>
          </cell>
          <cell r="AY664">
            <v>0</v>
          </cell>
          <cell r="BB664">
            <v>0</v>
          </cell>
          <cell r="BC664">
            <v>0</v>
          </cell>
          <cell r="BD664">
            <v>3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M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F665">
            <v>60</v>
          </cell>
          <cell r="AT665">
            <v>0</v>
          </cell>
          <cell r="AU665">
            <v>0</v>
          </cell>
          <cell r="AW665">
            <v>0</v>
          </cell>
          <cell r="AX665">
            <v>0</v>
          </cell>
          <cell r="AY665">
            <v>0</v>
          </cell>
          <cell r="BB665">
            <v>0</v>
          </cell>
          <cell r="BC665">
            <v>0</v>
          </cell>
          <cell r="BD665">
            <v>3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M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F666">
            <v>60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6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M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F667">
            <v>60</v>
          </cell>
          <cell r="AT667">
            <v>0</v>
          </cell>
          <cell r="AU667">
            <v>0</v>
          </cell>
          <cell r="AW667">
            <v>0</v>
          </cell>
          <cell r="AX667">
            <v>0</v>
          </cell>
          <cell r="AY667">
            <v>0</v>
          </cell>
          <cell r="BB667">
            <v>0</v>
          </cell>
          <cell r="BC667">
            <v>0</v>
          </cell>
          <cell r="BD667">
            <v>3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M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F668" t="str">
            <v>预付</v>
          </cell>
          <cell r="AT668">
            <v>0</v>
          </cell>
          <cell r="AU668">
            <v>0</v>
          </cell>
          <cell r="AW668">
            <v>0</v>
          </cell>
          <cell r="AX668">
            <v>0</v>
          </cell>
          <cell r="AY668">
            <v>0</v>
          </cell>
          <cell r="BB668">
            <v>0</v>
          </cell>
          <cell r="BC668">
            <v>0</v>
          </cell>
          <cell r="BD668">
            <v>3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M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F669" t="str">
            <v>预付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6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M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F670" t="str">
            <v>预付</v>
          </cell>
          <cell r="AT670">
            <v>0</v>
          </cell>
          <cell r="AU670">
            <v>0</v>
          </cell>
          <cell r="AW670">
            <v>0</v>
          </cell>
          <cell r="AX670">
            <v>0</v>
          </cell>
          <cell r="AY670">
            <v>0</v>
          </cell>
          <cell r="BB670">
            <v>0</v>
          </cell>
          <cell r="BC670">
            <v>0</v>
          </cell>
          <cell r="BD670">
            <v>3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M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F671" t="str">
            <v>预付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5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M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F672" t="str">
            <v>预付</v>
          </cell>
          <cell r="AS672">
            <v>0</v>
          </cell>
          <cell r="AT672">
            <v>0</v>
          </cell>
          <cell r="AU672">
            <v>0</v>
          </cell>
          <cell r="AW672">
            <v>0</v>
          </cell>
          <cell r="AX672">
            <v>0</v>
          </cell>
          <cell r="AY672">
            <v>0</v>
          </cell>
          <cell r="BB672">
            <v>0</v>
          </cell>
          <cell r="BC672">
            <v>0</v>
          </cell>
          <cell r="BD672">
            <v>3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M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F673" t="str">
            <v>现付</v>
          </cell>
          <cell r="AS673">
            <v>0</v>
          </cell>
          <cell r="AT673">
            <v>0</v>
          </cell>
          <cell r="AU673">
            <v>0</v>
          </cell>
          <cell r="AW673">
            <v>0</v>
          </cell>
          <cell r="AX673">
            <v>0</v>
          </cell>
          <cell r="AY673">
            <v>0</v>
          </cell>
          <cell r="BB673">
            <v>0</v>
          </cell>
          <cell r="BC673">
            <v>0</v>
          </cell>
          <cell r="BD673">
            <v>3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M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F674" t="str">
            <v>现付</v>
          </cell>
          <cell r="AS674">
            <v>0</v>
          </cell>
          <cell r="AT674">
            <v>0</v>
          </cell>
          <cell r="AU674">
            <v>0</v>
          </cell>
          <cell r="AW674">
            <v>0</v>
          </cell>
          <cell r="AX674">
            <v>0</v>
          </cell>
          <cell r="AY674">
            <v>0</v>
          </cell>
          <cell r="BB674">
            <v>0</v>
          </cell>
          <cell r="BC674">
            <v>0</v>
          </cell>
          <cell r="BD674">
            <v>3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M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F675" t="str">
            <v>预付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BB675">
            <v>0</v>
          </cell>
          <cell r="BC675">
            <v>0</v>
          </cell>
          <cell r="BD675">
            <v>4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M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F676" t="str">
            <v>预付</v>
          </cell>
          <cell r="AT676">
            <v>0</v>
          </cell>
          <cell r="AU676">
            <v>0</v>
          </cell>
          <cell r="AW676">
            <v>0</v>
          </cell>
          <cell r="AX676">
            <v>0</v>
          </cell>
          <cell r="AY676">
            <v>0</v>
          </cell>
          <cell r="BB676">
            <v>0</v>
          </cell>
          <cell r="BC676">
            <v>0</v>
          </cell>
          <cell r="BD676">
            <v>3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M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F677" t="str">
            <v>预付</v>
          </cell>
          <cell r="AT677">
            <v>0</v>
          </cell>
          <cell r="AU677">
            <v>0</v>
          </cell>
          <cell r="AW677">
            <v>0</v>
          </cell>
          <cell r="AX677">
            <v>0</v>
          </cell>
          <cell r="AY677">
            <v>0</v>
          </cell>
          <cell r="BB677">
            <v>0</v>
          </cell>
          <cell r="BC677">
            <v>0</v>
          </cell>
          <cell r="BD677">
            <v>3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M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F678" t="str">
            <v>预付</v>
          </cell>
          <cell r="AS678">
            <v>0</v>
          </cell>
          <cell r="AT678">
            <v>0</v>
          </cell>
          <cell r="AU678">
            <v>0</v>
          </cell>
          <cell r="AW678">
            <v>0</v>
          </cell>
          <cell r="AX678">
            <v>0</v>
          </cell>
          <cell r="AY678">
            <v>0</v>
          </cell>
          <cell r="BB678">
            <v>0</v>
          </cell>
          <cell r="BC678">
            <v>0</v>
          </cell>
          <cell r="BD678">
            <v>3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M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F679">
            <v>60</v>
          </cell>
          <cell r="AT679">
            <v>0</v>
          </cell>
          <cell r="AU679">
            <v>0</v>
          </cell>
          <cell r="AW679">
            <v>0</v>
          </cell>
          <cell r="AX679">
            <v>0</v>
          </cell>
          <cell r="AY679">
            <v>0</v>
          </cell>
          <cell r="BB679">
            <v>0</v>
          </cell>
          <cell r="BC679">
            <v>0</v>
          </cell>
          <cell r="BD679">
            <v>3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M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F680">
            <v>30</v>
          </cell>
          <cell r="H680">
            <v>30</v>
          </cell>
          <cell r="AT680">
            <v>0</v>
          </cell>
          <cell r="AU680">
            <v>23475.21</v>
          </cell>
          <cell r="AW680">
            <v>0</v>
          </cell>
          <cell r="AX680">
            <v>16712.650000000001</v>
          </cell>
          <cell r="AY680">
            <v>0</v>
          </cell>
          <cell r="AZ680">
            <v>37227.85</v>
          </cell>
          <cell r="BB680">
            <v>77415.709999999992</v>
          </cell>
          <cell r="BC680">
            <v>77415.709999999992</v>
          </cell>
          <cell r="BD680">
            <v>4</v>
          </cell>
          <cell r="BE680">
            <v>37227.85</v>
          </cell>
          <cell r="BF680">
            <v>0</v>
          </cell>
          <cell r="BG680">
            <v>16712.650000000001</v>
          </cell>
          <cell r="BH680">
            <v>0</v>
          </cell>
          <cell r="BI680">
            <v>0</v>
          </cell>
          <cell r="BJ680">
            <v>77415.709999999992</v>
          </cell>
          <cell r="BK680">
            <v>0</v>
          </cell>
          <cell r="BM680">
            <v>8990.0833333333339</v>
          </cell>
        </row>
        <row r="681">
          <cell r="B681" t="str">
            <v>S413212</v>
          </cell>
          <cell r="C681" t="str">
            <v>廊坊富杉汽车零部件有限公司</v>
          </cell>
          <cell r="F681">
            <v>60</v>
          </cell>
          <cell r="H681">
            <v>60</v>
          </cell>
          <cell r="AT681">
            <v>9971.36</v>
          </cell>
          <cell r="AU681">
            <v>0</v>
          </cell>
          <cell r="AW681">
            <v>0</v>
          </cell>
          <cell r="AX681">
            <v>0</v>
          </cell>
          <cell r="AY681">
            <v>24182</v>
          </cell>
          <cell r="BB681">
            <v>34153.360000000001</v>
          </cell>
          <cell r="BC681">
            <v>34153.360000000001</v>
          </cell>
          <cell r="BD681">
            <v>3</v>
          </cell>
          <cell r="BE681">
            <v>24182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34153.360000000001</v>
          </cell>
          <cell r="BK681">
            <v>0</v>
          </cell>
          <cell r="BM681">
            <v>4030.3333333333335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  <cell r="AT682">
            <v>2486</v>
          </cell>
          <cell r="AU682">
            <v>43086.9</v>
          </cell>
          <cell r="AV682">
            <v>41222.400000000001</v>
          </cell>
          <cell r="AW682">
            <v>0</v>
          </cell>
          <cell r="AX682">
            <v>0</v>
          </cell>
          <cell r="AY682">
            <v>0</v>
          </cell>
          <cell r="BB682">
            <v>86795.3</v>
          </cell>
          <cell r="BC682">
            <v>86795.3</v>
          </cell>
          <cell r="BD682">
            <v>4</v>
          </cell>
          <cell r="BE682">
            <v>0</v>
          </cell>
          <cell r="BF682">
            <v>0</v>
          </cell>
          <cell r="BG682">
            <v>41222.400000000001</v>
          </cell>
          <cell r="BH682">
            <v>43086.9</v>
          </cell>
          <cell r="BI682">
            <v>2486</v>
          </cell>
          <cell r="BJ682">
            <v>86795.3</v>
          </cell>
          <cell r="BK682">
            <v>0</v>
          </cell>
          <cell r="BM682">
            <v>6870.4000000000005</v>
          </cell>
        </row>
        <row r="683">
          <cell r="B683" t="str">
            <v>S432046</v>
          </cell>
          <cell r="C683" t="str">
            <v>江苏福美汽车镜有限公司</v>
          </cell>
          <cell r="F683">
            <v>90</v>
          </cell>
          <cell r="H683">
            <v>90</v>
          </cell>
          <cell r="AT683">
            <v>135940</v>
          </cell>
          <cell r="AU683">
            <v>0</v>
          </cell>
          <cell r="AW683">
            <v>0</v>
          </cell>
          <cell r="AX683">
            <v>0</v>
          </cell>
          <cell r="AY683">
            <v>243402</v>
          </cell>
          <cell r="BA683">
            <v>441774.43</v>
          </cell>
          <cell r="BB683">
            <v>821116.42999999993</v>
          </cell>
          <cell r="BC683">
            <v>135939.99999999994</v>
          </cell>
          <cell r="BD683">
            <v>4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135940</v>
          </cell>
          <cell r="BJ683">
            <v>135940</v>
          </cell>
          <cell r="BK683">
            <v>685176.42999999993</v>
          </cell>
          <cell r="BM683">
            <v>114196.07166666666</v>
          </cell>
        </row>
        <row r="684">
          <cell r="B684" t="str">
            <v>S432049</v>
          </cell>
          <cell r="C684" t="str">
            <v>徐州派特控制技术有限公司</v>
          </cell>
          <cell r="F684">
            <v>90</v>
          </cell>
          <cell r="H684">
            <v>90</v>
          </cell>
          <cell r="AW684">
            <v>0</v>
          </cell>
          <cell r="AX684">
            <v>0</v>
          </cell>
          <cell r="AY684">
            <v>0</v>
          </cell>
          <cell r="BB684">
            <v>0</v>
          </cell>
          <cell r="BC684">
            <v>0</v>
          </cell>
          <cell r="BD684">
            <v>3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M684">
            <v>0</v>
          </cell>
        </row>
        <row r="685">
          <cell r="B685" t="str">
            <v>S513190</v>
          </cell>
          <cell r="C685" t="str">
            <v>沧州直聘通信息技术有限公司</v>
          </cell>
          <cell r="F685" t="str">
            <v>预付</v>
          </cell>
          <cell r="AT685">
            <v>0</v>
          </cell>
          <cell r="AU685">
            <v>0</v>
          </cell>
          <cell r="AW685">
            <v>0</v>
          </cell>
          <cell r="AX685">
            <v>0</v>
          </cell>
          <cell r="AY685">
            <v>0</v>
          </cell>
          <cell r="BB685">
            <v>0</v>
          </cell>
          <cell r="BC685">
            <v>0</v>
          </cell>
          <cell r="BD685">
            <v>3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M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F686" t="str">
            <v>预付</v>
          </cell>
          <cell r="AT686">
            <v>0</v>
          </cell>
          <cell r="AU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5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M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F687" t="str">
            <v>预付</v>
          </cell>
          <cell r="AT687">
            <v>0</v>
          </cell>
          <cell r="AU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5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M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F688">
            <v>90</v>
          </cell>
          <cell r="AU688">
            <v>5230.6400000000003</v>
          </cell>
          <cell r="AW688">
            <v>0</v>
          </cell>
          <cell r="AX688">
            <v>16843.330000000002</v>
          </cell>
          <cell r="AY688">
            <v>192922.63</v>
          </cell>
          <cell r="BA688">
            <v>20460.689999999999</v>
          </cell>
          <cell r="BB688">
            <v>235457.29</v>
          </cell>
          <cell r="BC688">
            <v>22073.97</v>
          </cell>
          <cell r="BD688">
            <v>4</v>
          </cell>
          <cell r="BE688">
            <v>16843.330000000002</v>
          </cell>
          <cell r="BF688">
            <v>0</v>
          </cell>
          <cell r="BG688">
            <v>0</v>
          </cell>
          <cell r="BH688">
            <v>5230.6400000000003</v>
          </cell>
          <cell r="BI688">
            <v>0</v>
          </cell>
          <cell r="BJ688">
            <v>22073.97</v>
          </cell>
          <cell r="BK688">
            <v>213383.32</v>
          </cell>
          <cell r="BM688">
            <v>38371.108333333337</v>
          </cell>
        </row>
        <row r="689">
          <cell r="B689" t="str">
            <v>S432052</v>
          </cell>
          <cell r="C689" t="str">
            <v>昆山圣精特金属制品有限公司</v>
          </cell>
          <cell r="F689" t="str">
            <v>预付</v>
          </cell>
          <cell r="AW689">
            <v>0</v>
          </cell>
          <cell r="AX689">
            <v>0</v>
          </cell>
          <cell r="AY689">
            <v>0</v>
          </cell>
          <cell r="BB689">
            <v>0</v>
          </cell>
          <cell r="BC689">
            <v>0</v>
          </cell>
          <cell r="BD689">
            <v>3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M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F690">
            <v>30</v>
          </cell>
          <cell r="AU690">
            <v>0</v>
          </cell>
          <cell r="AW690">
            <v>0</v>
          </cell>
          <cell r="AX690">
            <v>0</v>
          </cell>
          <cell r="AY690">
            <v>0</v>
          </cell>
          <cell r="BB690">
            <v>0</v>
          </cell>
          <cell r="BC690">
            <v>0</v>
          </cell>
          <cell r="BD690">
            <v>3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M690">
            <v>0</v>
          </cell>
        </row>
        <row r="691">
          <cell r="B691" t="str">
            <v>S412052</v>
          </cell>
          <cell r="C691" t="str">
            <v>利宇晴塑胶(天津)有限公司</v>
          </cell>
          <cell r="F691">
            <v>30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5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M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F692">
            <v>60</v>
          </cell>
          <cell r="AW692">
            <v>173134.07999999999</v>
          </cell>
          <cell r="AX692">
            <v>192611.66</v>
          </cell>
          <cell r="AY692">
            <v>270522</v>
          </cell>
          <cell r="AZ692">
            <v>77910.34</v>
          </cell>
          <cell r="BA692">
            <v>47611.87</v>
          </cell>
          <cell r="BB692">
            <v>761789.95</v>
          </cell>
          <cell r="BC692">
            <v>636267.74</v>
          </cell>
          <cell r="BD692">
            <v>5</v>
          </cell>
          <cell r="BE692">
            <v>270522</v>
          </cell>
          <cell r="BF692">
            <v>192611.66</v>
          </cell>
          <cell r="BG692">
            <v>173134.07999999999</v>
          </cell>
          <cell r="BH692">
            <v>0</v>
          </cell>
          <cell r="BI692">
            <v>0</v>
          </cell>
          <cell r="BJ692">
            <v>636267.74</v>
          </cell>
          <cell r="BK692">
            <v>125522.20999999996</v>
          </cell>
          <cell r="BM692">
            <v>126964.99166666665</v>
          </cell>
        </row>
        <row r="693">
          <cell r="B693" t="str">
            <v>S437066</v>
          </cell>
          <cell r="C693" t="str">
            <v>潍坊四水包装有限公司</v>
          </cell>
          <cell r="F693" t="str">
            <v>预付</v>
          </cell>
          <cell r="AW693">
            <v>0</v>
          </cell>
          <cell r="AX693">
            <v>0</v>
          </cell>
          <cell r="AY693">
            <v>0</v>
          </cell>
          <cell r="BB693">
            <v>0</v>
          </cell>
          <cell r="BC693">
            <v>0</v>
          </cell>
          <cell r="BD693">
            <v>3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M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F694">
            <v>60</v>
          </cell>
          <cell r="AW694">
            <v>3818204.46</v>
          </cell>
          <cell r="AX694">
            <v>848015.28</v>
          </cell>
          <cell r="AY694">
            <v>0</v>
          </cell>
          <cell r="BB694">
            <v>4666219.74</v>
          </cell>
          <cell r="BC694">
            <v>4666219.74</v>
          </cell>
          <cell r="BD694">
            <v>3</v>
          </cell>
          <cell r="BE694">
            <v>0</v>
          </cell>
          <cell r="BF694">
            <v>848015.28</v>
          </cell>
          <cell r="BG694">
            <v>3818204.46</v>
          </cell>
          <cell r="BH694">
            <v>0</v>
          </cell>
          <cell r="BI694">
            <v>0</v>
          </cell>
          <cell r="BJ694">
            <v>4666219.74</v>
          </cell>
          <cell r="BK694">
            <v>0</v>
          </cell>
          <cell r="BM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F695">
            <v>60</v>
          </cell>
          <cell r="AW695">
            <v>0</v>
          </cell>
          <cell r="AX695">
            <v>20374.900000000001</v>
          </cell>
          <cell r="AY695">
            <v>19933.2</v>
          </cell>
          <cell r="BA695">
            <v>21343.439999999999</v>
          </cell>
          <cell r="BB695">
            <v>61651.540000000008</v>
          </cell>
          <cell r="BC695">
            <v>40308.100000000006</v>
          </cell>
          <cell r="BD695">
            <v>4</v>
          </cell>
          <cell r="BE695">
            <v>19933.2</v>
          </cell>
          <cell r="BF695">
            <v>20374.900000000001</v>
          </cell>
          <cell r="BG695">
            <v>0</v>
          </cell>
          <cell r="BH695">
            <v>0</v>
          </cell>
          <cell r="BI695">
            <v>0</v>
          </cell>
          <cell r="BJ695">
            <v>40308.100000000006</v>
          </cell>
          <cell r="BK695">
            <v>21343.440000000002</v>
          </cell>
          <cell r="BM695">
            <v>10275.256666666668</v>
          </cell>
        </row>
        <row r="696">
          <cell r="B696" t="str">
            <v>S513238</v>
          </cell>
          <cell r="C696" t="str">
            <v>深州市睿盛橡塑制品有限公司</v>
          </cell>
          <cell r="F696" t="str">
            <v>预付</v>
          </cell>
          <cell r="AV696">
            <v>0</v>
          </cell>
          <cell r="AW696">
            <v>32912.620000000003</v>
          </cell>
          <cell r="AX696">
            <v>0</v>
          </cell>
          <cell r="AY696">
            <v>0</v>
          </cell>
          <cell r="BB696">
            <v>32912.620000000003</v>
          </cell>
          <cell r="BC696">
            <v>32912.620000000003</v>
          </cell>
          <cell r="BD696">
            <v>4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32912.620000000003</v>
          </cell>
          <cell r="BJ696">
            <v>32912.620000000003</v>
          </cell>
          <cell r="BK696">
            <v>0</v>
          </cell>
          <cell r="BM696">
            <v>5485.4366666666674</v>
          </cell>
        </row>
        <row r="697">
          <cell r="B697" t="str">
            <v>S531018</v>
          </cell>
          <cell r="C697" t="str">
            <v>上海誉星电子有限公司</v>
          </cell>
          <cell r="F697" t="str">
            <v>预付</v>
          </cell>
          <cell r="AW697">
            <v>0</v>
          </cell>
          <cell r="AX697">
            <v>0</v>
          </cell>
          <cell r="AY697">
            <v>0</v>
          </cell>
          <cell r="BB697">
            <v>0</v>
          </cell>
          <cell r="BC697">
            <v>0</v>
          </cell>
          <cell r="BD697">
            <v>3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M697">
            <v>0</v>
          </cell>
        </row>
        <row r="698">
          <cell r="B698" t="str">
            <v>S411058</v>
          </cell>
          <cell r="C698" t="str">
            <v>北京龙源明泰铝业有限公司</v>
          </cell>
          <cell r="F698" t="str">
            <v>预付</v>
          </cell>
          <cell r="AX698">
            <v>0</v>
          </cell>
          <cell r="AY698">
            <v>0</v>
          </cell>
          <cell r="BB698">
            <v>0</v>
          </cell>
          <cell r="BC698">
            <v>0</v>
          </cell>
          <cell r="BD698">
            <v>2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M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  <cell r="F699">
            <v>30</v>
          </cell>
          <cell r="AX699">
            <v>0</v>
          </cell>
          <cell r="AY699">
            <v>0</v>
          </cell>
          <cell r="AZ699">
            <v>0</v>
          </cell>
          <cell r="BB699">
            <v>0</v>
          </cell>
          <cell r="BC699">
            <v>0</v>
          </cell>
          <cell r="BD699">
            <v>3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M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  <cell r="F700">
            <v>30</v>
          </cell>
          <cell r="AX700">
            <v>0</v>
          </cell>
          <cell r="AY700">
            <v>0</v>
          </cell>
          <cell r="AZ700">
            <v>440321.59</v>
          </cell>
          <cell r="BB700">
            <v>440321.59</v>
          </cell>
          <cell r="BC700">
            <v>440321.59</v>
          </cell>
          <cell r="BD700">
            <v>3</v>
          </cell>
          <cell r="BE700">
            <v>440321.59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440321.59</v>
          </cell>
          <cell r="BK700">
            <v>0</v>
          </cell>
          <cell r="BM700">
            <v>73386.931666666671</v>
          </cell>
        </row>
        <row r="701">
          <cell r="B701" t="str">
            <v>S413200</v>
          </cell>
          <cell r="C701" t="str">
            <v>文安县志桥汽车配件厂</v>
          </cell>
          <cell r="F701" t="str">
            <v>预付</v>
          </cell>
          <cell r="AX701">
            <v>0</v>
          </cell>
          <cell r="AY701">
            <v>0</v>
          </cell>
          <cell r="BB701">
            <v>0</v>
          </cell>
          <cell r="BC701">
            <v>0</v>
          </cell>
          <cell r="BD701">
            <v>2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M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  <cell r="F702">
            <v>60</v>
          </cell>
          <cell r="AX702">
            <v>43805.31</v>
          </cell>
          <cell r="AY702">
            <v>53508</v>
          </cell>
          <cell r="AZ702">
            <v>32318</v>
          </cell>
          <cell r="BB702">
            <v>129631.31</v>
          </cell>
          <cell r="BC702">
            <v>97313.31</v>
          </cell>
          <cell r="BD702">
            <v>3</v>
          </cell>
          <cell r="BE702">
            <v>53508</v>
          </cell>
          <cell r="BF702">
            <v>43805.31</v>
          </cell>
          <cell r="BG702">
            <v>0</v>
          </cell>
          <cell r="BH702">
            <v>0</v>
          </cell>
          <cell r="BI702">
            <v>0</v>
          </cell>
          <cell r="BJ702">
            <v>97313.31</v>
          </cell>
          <cell r="BK702">
            <v>32318</v>
          </cell>
          <cell r="BM702">
            <v>21605.218333333334</v>
          </cell>
        </row>
        <row r="703">
          <cell r="B703" t="str">
            <v>S413222</v>
          </cell>
          <cell r="C703" t="str">
            <v>廊坊元丰铝业有限公司</v>
          </cell>
          <cell r="F703">
            <v>60</v>
          </cell>
          <cell r="AX703">
            <v>30547.3</v>
          </cell>
          <cell r="AY703">
            <v>0</v>
          </cell>
          <cell r="BB703">
            <v>30547.3</v>
          </cell>
          <cell r="BC703">
            <v>30547.3</v>
          </cell>
          <cell r="BD703">
            <v>2</v>
          </cell>
          <cell r="BE703">
            <v>0</v>
          </cell>
          <cell r="BF703">
            <v>30547.3</v>
          </cell>
          <cell r="BG703">
            <v>0</v>
          </cell>
          <cell r="BH703">
            <v>0</v>
          </cell>
          <cell r="BI703">
            <v>0</v>
          </cell>
          <cell r="BJ703">
            <v>30547.3</v>
          </cell>
          <cell r="BK703">
            <v>0</v>
          </cell>
          <cell r="BM703">
            <v>5091.2166666666662</v>
          </cell>
        </row>
        <row r="704">
          <cell r="B704" t="str">
            <v>S437007</v>
          </cell>
          <cell r="C704" t="str">
            <v>万华化学(烟台)销售有限公司</v>
          </cell>
          <cell r="F704">
            <v>60</v>
          </cell>
          <cell r="AX704">
            <v>328312.5</v>
          </cell>
          <cell r="AY704">
            <v>548800</v>
          </cell>
          <cell r="BB704">
            <v>877112.5</v>
          </cell>
          <cell r="BC704">
            <v>877112.5</v>
          </cell>
          <cell r="BD704">
            <v>2</v>
          </cell>
          <cell r="BE704">
            <v>548800</v>
          </cell>
          <cell r="BF704">
            <v>328312.5</v>
          </cell>
          <cell r="BG704">
            <v>0</v>
          </cell>
          <cell r="BH704">
            <v>0</v>
          </cell>
          <cell r="BI704">
            <v>0</v>
          </cell>
          <cell r="BJ704">
            <v>877112.5</v>
          </cell>
          <cell r="BK704">
            <v>0</v>
          </cell>
          <cell r="BM704">
            <v>146185.41666666666</v>
          </cell>
        </row>
        <row r="705">
          <cell r="B705" t="str">
            <v>S437068</v>
          </cell>
          <cell r="C705" t="str">
            <v>潍坊鑫德亿五金有限公司</v>
          </cell>
          <cell r="F705" t="str">
            <v>预付</v>
          </cell>
          <cell r="AX705">
            <v>0</v>
          </cell>
          <cell r="AY705">
            <v>0</v>
          </cell>
          <cell r="BB705">
            <v>0</v>
          </cell>
          <cell r="BC705">
            <v>0</v>
          </cell>
          <cell r="BD705">
            <v>2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M705">
            <v>0</v>
          </cell>
        </row>
        <row r="706">
          <cell r="B706" t="str">
            <v>S444029</v>
          </cell>
          <cell r="C706" t="str">
            <v>广东指南车科技有限公司</v>
          </cell>
          <cell r="F706" t="str">
            <v>预付</v>
          </cell>
          <cell r="AX706">
            <v>4011.87</v>
          </cell>
          <cell r="AY706">
            <v>0</v>
          </cell>
          <cell r="BB706">
            <v>4011.87</v>
          </cell>
          <cell r="BC706">
            <v>4011.87</v>
          </cell>
          <cell r="BD706">
            <v>2</v>
          </cell>
          <cell r="BE706">
            <v>0</v>
          </cell>
          <cell r="BF706">
            <v>0</v>
          </cell>
          <cell r="BG706">
            <v>0</v>
          </cell>
          <cell r="BH706">
            <v>4011.87</v>
          </cell>
          <cell r="BI706">
            <v>0</v>
          </cell>
          <cell r="BJ706">
            <v>4011.87</v>
          </cell>
          <cell r="BK706">
            <v>0</v>
          </cell>
          <cell r="BM706">
            <v>668.64499999999998</v>
          </cell>
        </row>
        <row r="707">
          <cell r="B707" t="str">
            <v>S532025</v>
          </cell>
          <cell r="C707" t="str">
            <v>苏州禾昌聚合材料股份有限公司</v>
          </cell>
          <cell r="F707">
            <v>30</v>
          </cell>
          <cell r="AX707">
            <v>0</v>
          </cell>
          <cell r="AY707">
            <v>0</v>
          </cell>
          <cell r="BB707">
            <v>0</v>
          </cell>
          <cell r="BC707">
            <v>0</v>
          </cell>
          <cell r="BD707">
            <v>2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M707">
            <v>0</v>
          </cell>
        </row>
        <row r="708">
          <cell r="B708" t="str">
            <v>S411022</v>
          </cell>
          <cell r="C708" t="str">
            <v>北京恒信日晟机电设备有限公司</v>
          </cell>
          <cell r="F708" t="str">
            <v>预付</v>
          </cell>
          <cell r="AY708">
            <v>0</v>
          </cell>
          <cell r="BB708">
            <v>0</v>
          </cell>
          <cell r="BC708">
            <v>0</v>
          </cell>
          <cell r="BD708">
            <v>1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M708">
            <v>0</v>
          </cell>
        </row>
        <row r="709">
          <cell r="B709" t="str">
            <v>S412008</v>
          </cell>
          <cell r="C709" t="str">
            <v>天津利迪科技发展有限公司</v>
          </cell>
          <cell r="F709" t="str">
            <v>预付</v>
          </cell>
          <cell r="AY709">
            <v>0</v>
          </cell>
          <cell r="BB709">
            <v>0</v>
          </cell>
          <cell r="BC709">
            <v>0</v>
          </cell>
          <cell r="BD709">
            <v>1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M709">
            <v>0</v>
          </cell>
        </row>
        <row r="710">
          <cell r="B710" t="str">
            <v>S412055</v>
          </cell>
          <cell r="C710" t="str">
            <v>天津市盛祥冷拉有限公司</v>
          </cell>
          <cell r="F710">
            <v>30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3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M710">
            <v>0</v>
          </cell>
        </row>
        <row r="711">
          <cell r="B711" t="str">
            <v>S412057</v>
          </cell>
          <cell r="C711" t="str">
            <v>天津恒平金属制品有限公司</v>
          </cell>
          <cell r="F711" t="str">
            <v>预付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3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M711">
            <v>0</v>
          </cell>
        </row>
        <row r="712">
          <cell r="B712" t="str">
            <v>S432056</v>
          </cell>
          <cell r="C712" t="str">
            <v>国材（苏州）新材料科技有限公司</v>
          </cell>
          <cell r="F712">
            <v>90</v>
          </cell>
          <cell r="AY712">
            <v>41100</v>
          </cell>
          <cell r="AZ712">
            <v>7746.15</v>
          </cell>
          <cell r="BA712">
            <v>54782.400000000001</v>
          </cell>
          <cell r="BB712">
            <v>103628.55</v>
          </cell>
          <cell r="BC712">
            <v>0</v>
          </cell>
          <cell r="BD712">
            <v>3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103628.55</v>
          </cell>
          <cell r="BM712">
            <v>17271.424999999999</v>
          </cell>
        </row>
        <row r="713">
          <cell r="B713" t="str">
            <v>S432059</v>
          </cell>
          <cell r="C713" t="str">
            <v>麦格纳（太仓）汽车科技有限公司</v>
          </cell>
          <cell r="F713">
            <v>60</v>
          </cell>
          <cell r="AY713">
            <v>303623.8</v>
          </cell>
          <cell r="BB713">
            <v>303623.8</v>
          </cell>
          <cell r="BC713">
            <v>303623.8</v>
          </cell>
          <cell r="BD713">
            <v>1</v>
          </cell>
          <cell r="BE713">
            <v>303623.8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303623.8</v>
          </cell>
          <cell r="BK713">
            <v>0</v>
          </cell>
          <cell r="BM713">
            <v>50603.966666666667</v>
          </cell>
        </row>
        <row r="714">
          <cell r="B714" t="str">
            <v>S437052</v>
          </cell>
          <cell r="C714" t="str">
            <v>青岛莱恩斯电子有限公司</v>
          </cell>
          <cell r="F714">
            <v>90</v>
          </cell>
          <cell r="AY714">
            <v>4386.72</v>
          </cell>
          <cell r="BB714">
            <v>4386.72</v>
          </cell>
          <cell r="BC714">
            <v>0</v>
          </cell>
          <cell r="BD714">
            <v>1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4386.72</v>
          </cell>
          <cell r="BM714">
            <v>731.12</v>
          </cell>
        </row>
        <row r="715">
          <cell r="B715" t="str">
            <v>S437070</v>
          </cell>
          <cell r="C715" t="str">
            <v>山东晟泽工贸发展有限公司</v>
          </cell>
          <cell r="F715">
            <v>90</v>
          </cell>
          <cell r="AY715">
            <v>42002.1</v>
          </cell>
          <cell r="AZ715">
            <v>0</v>
          </cell>
          <cell r="BB715">
            <v>42002.1</v>
          </cell>
          <cell r="BC715">
            <v>0</v>
          </cell>
          <cell r="BD715">
            <v>2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42002.1</v>
          </cell>
          <cell r="BM715">
            <v>7000.3499999999995</v>
          </cell>
        </row>
        <row r="716">
          <cell r="B716" t="str">
            <v>S441004</v>
          </cell>
          <cell r="C716" t="str">
            <v>武陟县顺鑫工程塑料有限公司</v>
          </cell>
          <cell r="F716" t="str">
            <v>预付</v>
          </cell>
          <cell r="AY716">
            <v>0</v>
          </cell>
          <cell r="AZ716">
            <v>0</v>
          </cell>
          <cell r="BB716">
            <v>0</v>
          </cell>
          <cell r="BC716">
            <v>0</v>
          </cell>
          <cell r="BD716">
            <v>2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M716">
            <v>0</v>
          </cell>
        </row>
        <row r="717">
          <cell r="B717" t="str">
            <v>S413224</v>
          </cell>
          <cell r="C717" t="str">
            <v>青县天德纸制品有限公司</v>
          </cell>
          <cell r="F717" t="str">
            <v>预付</v>
          </cell>
          <cell r="AZ717">
            <v>0</v>
          </cell>
          <cell r="BB717">
            <v>0</v>
          </cell>
          <cell r="BC717">
            <v>0</v>
          </cell>
          <cell r="BD717">
            <v>1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M717">
            <v>0</v>
          </cell>
        </row>
        <row r="718">
          <cell r="B718" t="str">
            <v>S413225</v>
          </cell>
          <cell r="C718" t="str">
            <v>安徽小盒子智包装科技有限公司</v>
          </cell>
          <cell r="F718" t="str">
            <v>预付</v>
          </cell>
          <cell r="AZ718">
            <v>0</v>
          </cell>
          <cell r="BB718">
            <v>0</v>
          </cell>
          <cell r="BC718">
            <v>0</v>
          </cell>
          <cell r="BD718">
            <v>1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M718">
            <v>0</v>
          </cell>
        </row>
        <row r="719">
          <cell r="B719" t="str">
            <v>S412054</v>
          </cell>
          <cell r="C719" t="str">
            <v>天津鑫淼塑料制品有限公司</v>
          </cell>
          <cell r="D719" t="str">
            <v>座椅</v>
          </cell>
          <cell r="F719" t="str">
            <v>预付</v>
          </cell>
          <cell r="BA719">
            <v>52545</v>
          </cell>
          <cell r="BB719">
            <v>52545</v>
          </cell>
          <cell r="BC719">
            <v>52545</v>
          </cell>
          <cell r="BD719">
            <v>1</v>
          </cell>
          <cell r="BE719">
            <v>52545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52545</v>
          </cell>
          <cell r="BK719">
            <v>0</v>
          </cell>
          <cell r="BM719">
            <v>8757.5</v>
          </cell>
        </row>
        <row r="720">
          <cell r="B720" t="str">
            <v>S412060</v>
          </cell>
          <cell r="C720" t="str">
            <v>天津鑫来兴隆金属制品有限公司</v>
          </cell>
          <cell r="F720">
            <v>30</v>
          </cell>
          <cell r="BA720">
            <v>0</v>
          </cell>
          <cell r="BB720">
            <v>0</v>
          </cell>
          <cell r="BC720">
            <v>0</v>
          </cell>
          <cell r="BD720">
            <v>1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M720">
            <v>0</v>
          </cell>
        </row>
        <row r="721">
          <cell r="B721" t="str">
            <v>S412061</v>
          </cell>
          <cell r="C721" t="str">
            <v>天津华禹贸易有限公司</v>
          </cell>
          <cell r="D721" t="str">
            <v>金属件</v>
          </cell>
          <cell r="F721">
            <v>30</v>
          </cell>
          <cell r="BA721">
            <v>364190.77</v>
          </cell>
          <cell r="BB721">
            <v>364190.77</v>
          </cell>
          <cell r="BC721">
            <v>0</v>
          </cell>
          <cell r="BD721">
            <v>1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364190.77</v>
          </cell>
          <cell r="BM721">
            <v>60698.46166666667</v>
          </cell>
        </row>
        <row r="722">
          <cell r="B722" t="str">
            <v>S413163</v>
          </cell>
          <cell r="C722" t="str">
            <v>新梦顶（上海）汽车零部件有限公司保定分公司</v>
          </cell>
          <cell r="D722" t="str">
            <v>座椅</v>
          </cell>
          <cell r="F722" t="str">
            <v>预付</v>
          </cell>
          <cell r="BA722">
            <v>11159.12</v>
          </cell>
          <cell r="BB722">
            <v>11159.12</v>
          </cell>
          <cell r="BC722">
            <v>11159.12</v>
          </cell>
          <cell r="BD722">
            <v>1</v>
          </cell>
          <cell r="BE722">
            <v>11159.12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11159.12</v>
          </cell>
          <cell r="BK722">
            <v>0</v>
          </cell>
          <cell r="BM722">
            <v>1859.8533333333335</v>
          </cell>
        </row>
        <row r="723">
          <cell r="B723" t="str">
            <v>S413209</v>
          </cell>
          <cell r="C723" t="str">
            <v>泊头市德博机械制造有限公司</v>
          </cell>
          <cell r="F723">
            <v>30</v>
          </cell>
          <cell r="BA723">
            <v>23280</v>
          </cell>
          <cell r="BB723">
            <v>23280</v>
          </cell>
          <cell r="BC723">
            <v>0</v>
          </cell>
          <cell r="BD723">
            <v>1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23280</v>
          </cell>
          <cell r="BM723">
            <v>3880</v>
          </cell>
        </row>
        <row r="724">
          <cell r="B724" t="str">
            <v>S413227</v>
          </cell>
          <cell r="C724" t="str">
            <v>唐山市开云纤维制品有限公司</v>
          </cell>
          <cell r="D724" t="str">
            <v>座椅</v>
          </cell>
          <cell r="F724" t="str">
            <v>现付</v>
          </cell>
          <cell r="BA724">
            <v>0</v>
          </cell>
          <cell r="BB724">
            <v>0</v>
          </cell>
          <cell r="BC724">
            <v>0</v>
          </cell>
          <cell r="BD724">
            <v>1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M724">
            <v>0</v>
          </cell>
        </row>
        <row r="725">
          <cell r="B725" t="str">
            <v>S433032</v>
          </cell>
          <cell r="C725" t="str">
            <v>温州市晏顺紧固件有限公司</v>
          </cell>
          <cell r="F725" t="str">
            <v>现付</v>
          </cell>
          <cell r="BA725">
            <v>0</v>
          </cell>
          <cell r="BB725">
            <v>0</v>
          </cell>
          <cell r="BC725">
            <v>0</v>
          </cell>
          <cell r="BD725">
            <v>1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M725">
            <v>0</v>
          </cell>
        </row>
        <row r="726">
          <cell r="B726" t="str">
            <v>S444033</v>
          </cell>
          <cell r="C726" t="str">
            <v>东莞市圣戈泰塑胶有限公司</v>
          </cell>
          <cell r="F726" t="str">
            <v>预付</v>
          </cell>
          <cell r="BA726">
            <v>0</v>
          </cell>
          <cell r="BB726">
            <v>0</v>
          </cell>
          <cell r="BC726">
            <v>0</v>
          </cell>
          <cell r="BD726">
            <v>1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M726">
            <v>0</v>
          </cell>
        </row>
        <row r="727">
          <cell r="B727" t="str">
            <v>S512041</v>
          </cell>
          <cell r="C727" t="str">
            <v>天津瑞胜特模具科技有限公司</v>
          </cell>
          <cell r="F727" t="str">
            <v>预付</v>
          </cell>
          <cell r="BA727">
            <v>0</v>
          </cell>
          <cell r="BB727">
            <v>0</v>
          </cell>
          <cell r="BC727">
            <v>0</v>
          </cell>
          <cell r="BD727">
            <v>1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M727">
            <v>0</v>
          </cell>
        </row>
        <row r="728">
          <cell r="B728" t="str">
            <v>S531023</v>
          </cell>
          <cell r="C728" t="str">
            <v>禹鹤贸易（上海）有限公司</v>
          </cell>
          <cell r="F728" t="str">
            <v>预付</v>
          </cell>
          <cell r="BA728">
            <v>0</v>
          </cell>
          <cell r="BB728">
            <v>0</v>
          </cell>
          <cell r="BC728">
            <v>0</v>
          </cell>
          <cell r="BD728">
            <v>1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M728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Y2">
            <v>237246039.72999999</v>
          </cell>
          <cell r="AZ2">
            <v>190932373.44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  <cell r="G3" t="str">
            <v>账期</v>
          </cell>
          <cell r="AY3" t="str">
            <v>24.05底应付账款合计</v>
          </cell>
          <cell r="AZ3" t="str">
            <v>当天到期应付</v>
          </cell>
          <cell r="BA3" t="str">
            <v>付款比例</v>
          </cell>
          <cell r="BB3" t="str">
            <v>1月半年平均数</v>
          </cell>
          <cell r="BC3" t="str">
            <v>2月半年平均数</v>
          </cell>
          <cell r="BD3" t="str">
            <v>3月半年平均数</v>
          </cell>
          <cell r="BE3" t="str">
            <v>4月半年平均数</v>
          </cell>
          <cell r="BF3" t="str">
            <v>5月半年平均数</v>
          </cell>
        </row>
        <row r="4">
          <cell r="H4" t="str">
            <v>是否供货</v>
          </cell>
          <cell r="I4" t="str">
            <v>采购确认账期（天）</v>
          </cell>
          <cell r="J4" t="str">
            <v>21.01月份挂账金额</v>
          </cell>
          <cell r="K4" t="str">
            <v>21.02月份挂账金额</v>
          </cell>
          <cell r="L4" t="str">
            <v>21.03月份挂账金额</v>
          </cell>
          <cell r="M4" t="str">
            <v>21.04月份挂账金额</v>
          </cell>
          <cell r="N4" t="str">
            <v>21.05月份挂账金额</v>
          </cell>
          <cell r="O4" t="str">
            <v>21.06月份挂账金额</v>
          </cell>
          <cell r="P4" t="str">
            <v>21.07月份挂账金额</v>
          </cell>
          <cell r="Q4" t="str">
            <v>21.08月份挂账金额</v>
          </cell>
          <cell r="R4" t="str">
            <v>21.09月份挂账金额</v>
          </cell>
          <cell r="S4" t="str">
            <v>21.10月份挂账金额</v>
          </cell>
          <cell r="T4" t="str">
            <v>21.11月份挂账金额</v>
          </cell>
          <cell r="U4" t="str">
            <v>21.12月份挂账金额</v>
          </cell>
          <cell r="V4" t="str">
            <v>22.01月挂账金额</v>
          </cell>
          <cell r="W4" t="str">
            <v>22.02月挂账金额</v>
          </cell>
          <cell r="X4" t="str">
            <v>22.03月挂账金额</v>
          </cell>
          <cell r="Y4" t="str">
            <v>22.04月挂账金额</v>
          </cell>
          <cell r="Z4" t="str">
            <v>22.05月挂账金额</v>
          </cell>
          <cell r="AA4" t="str">
            <v>22.06月挂账金额</v>
          </cell>
          <cell r="AB4" t="str">
            <v>22.07月挂账金额</v>
          </cell>
          <cell r="AC4" t="str">
            <v>22.08月挂账金额</v>
          </cell>
          <cell r="AD4" t="str">
            <v>22.09月挂账金额</v>
          </cell>
          <cell r="AE4" t="str">
            <v>22.10月挂账金额</v>
          </cell>
          <cell r="AF4" t="str">
            <v>22.11月挂账金额</v>
          </cell>
          <cell r="AG4" t="str">
            <v>22.12月挂账金额</v>
          </cell>
          <cell r="AH4" t="str">
            <v>23.1月挂账金额</v>
          </cell>
          <cell r="AI4" t="str">
            <v>23.2月挂账金额</v>
          </cell>
          <cell r="AJ4" t="str">
            <v>23.3月挂账金额</v>
          </cell>
          <cell r="AK4" t="str">
            <v>23.4月挂账金额</v>
          </cell>
          <cell r="AL4" t="str">
            <v>23.5月挂账金额</v>
          </cell>
          <cell r="AM4" t="str">
            <v>23.6月挂账金额</v>
          </cell>
          <cell r="AN4" t="str">
            <v>23.7月挂账金额</v>
          </cell>
          <cell r="AO4" t="str">
            <v>23.8月挂账金额</v>
          </cell>
          <cell r="AP4" t="str">
            <v>23.9月挂账金额</v>
          </cell>
          <cell r="AQ4" t="str">
            <v>23.10月挂账金额</v>
          </cell>
          <cell r="AR4" t="str">
            <v>23.11月挂账金额</v>
          </cell>
          <cell r="AS4" t="str">
            <v>23.12月挂账金额</v>
          </cell>
          <cell r="AT4" t="str">
            <v>24.01月挂账金额</v>
          </cell>
          <cell r="AU4" t="str">
            <v>24.02月挂账金额</v>
          </cell>
          <cell r="AV4" t="str">
            <v>24.03月挂账金额</v>
          </cell>
          <cell r="AW4" t="str">
            <v>2024.04月挂账金额</v>
          </cell>
          <cell r="AX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str">
            <v>正常供货</v>
          </cell>
          <cell r="G5">
            <v>60</v>
          </cell>
          <cell r="H5" t="str">
            <v>是</v>
          </cell>
          <cell r="I5">
            <v>90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AA5">
            <v>0</v>
          </cell>
          <cell r="AB5">
            <v>732127.85</v>
          </cell>
          <cell r="AC5">
            <v>767937.17</v>
          </cell>
          <cell r="AD5">
            <v>1073440.46</v>
          </cell>
          <cell r="AE5">
            <v>1251199.8500000001</v>
          </cell>
          <cell r="AF5">
            <v>440791.33</v>
          </cell>
          <cell r="AG5">
            <v>168601.83</v>
          </cell>
          <cell r="AH5">
            <v>432729.03</v>
          </cell>
          <cell r="AI5">
            <v>512645.72</v>
          </cell>
          <cell r="AJ5">
            <v>892489.37</v>
          </cell>
          <cell r="AK5">
            <v>1111119.8400000001</v>
          </cell>
          <cell r="AL5">
            <v>375306.72</v>
          </cell>
          <cell r="AM5">
            <v>398270.82</v>
          </cell>
          <cell r="AN5">
            <v>358270.95</v>
          </cell>
          <cell r="AO5">
            <v>530635.44999999995</v>
          </cell>
          <cell r="AP5">
            <v>632900</v>
          </cell>
          <cell r="AQ5">
            <v>715800</v>
          </cell>
          <cell r="AR5">
            <v>719884.1</v>
          </cell>
          <cell r="AS5">
            <v>681265.06</v>
          </cell>
          <cell r="AT5">
            <v>319470.3</v>
          </cell>
          <cell r="AU5">
            <v>694409.93</v>
          </cell>
          <cell r="AV5">
            <v>381564.41</v>
          </cell>
          <cell r="AW5">
            <v>772298.17</v>
          </cell>
          <cell r="AX5">
            <v>433398.01</v>
          </cell>
          <cell r="AY5">
            <v>14396556.369999999</v>
          </cell>
          <cell r="AZ5">
            <v>13190860.189999999</v>
          </cell>
          <cell r="BA5">
            <v>0.8</v>
          </cell>
          <cell r="BB5">
            <v>606459.26</v>
          </cell>
          <cell r="BC5">
            <v>599992.48499999999</v>
          </cell>
          <cell r="BD5">
            <v>627288.23166666704</v>
          </cell>
          <cell r="BE5">
            <v>585398.96666666702</v>
          </cell>
          <cell r="BF5">
            <v>594815.32833333302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str">
            <v>诉讼</v>
          </cell>
          <cell r="G6">
            <v>60</v>
          </cell>
          <cell r="H6" t="str">
            <v>是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AA6">
            <v>3469.52</v>
          </cell>
          <cell r="AB6">
            <v>303395.18</v>
          </cell>
          <cell r="AC6">
            <v>2781.2</v>
          </cell>
          <cell r="AD6">
            <v>453845.1</v>
          </cell>
          <cell r="AE6">
            <v>1688226.44</v>
          </cell>
          <cell r="AF6">
            <v>654555.98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N6">
            <v>815454.82</v>
          </cell>
          <cell r="AS6">
            <v>11866.04</v>
          </cell>
          <cell r="AT6">
            <v>0</v>
          </cell>
          <cell r="AU6">
            <v>0</v>
          </cell>
          <cell r="AV6">
            <v>0</v>
          </cell>
          <cell r="AX6">
            <v>0</v>
          </cell>
          <cell r="AY6">
            <v>3933594.28</v>
          </cell>
          <cell r="AZ6">
            <v>3933594.28</v>
          </cell>
          <cell r="BA6">
            <v>0.8</v>
          </cell>
          <cell r="BB6">
            <v>137886.81</v>
          </cell>
          <cell r="BC6">
            <v>1977.67333333333</v>
          </cell>
          <cell r="BD6">
            <v>1977.67333333333</v>
          </cell>
          <cell r="BE6">
            <v>1977.67333333333</v>
          </cell>
          <cell r="BF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str">
            <v>正常供货</v>
          </cell>
          <cell r="G7">
            <v>60</v>
          </cell>
          <cell r="H7" t="str">
            <v>是</v>
          </cell>
          <cell r="I7">
            <v>90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374577.45</v>
          </cell>
          <cell r="AG7">
            <v>228154.74</v>
          </cell>
          <cell r="AH7">
            <v>113127.61</v>
          </cell>
          <cell r="AI7">
            <v>331900.25</v>
          </cell>
          <cell r="AJ7">
            <v>831261.46</v>
          </cell>
          <cell r="AK7">
            <v>972352.1</v>
          </cell>
          <cell r="AL7">
            <v>800110.2</v>
          </cell>
          <cell r="AM7">
            <v>674738.06</v>
          </cell>
          <cell r="AN7">
            <v>354717.47</v>
          </cell>
          <cell r="AO7">
            <v>479028.24</v>
          </cell>
          <cell r="AP7">
            <v>628200</v>
          </cell>
          <cell r="AQ7">
            <v>727200</v>
          </cell>
          <cell r="AR7">
            <v>804082.43</v>
          </cell>
          <cell r="AS7">
            <v>558614.41</v>
          </cell>
          <cell r="AT7">
            <v>469215.24</v>
          </cell>
          <cell r="AU7">
            <v>873649.89</v>
          </cell>
          <cell r="AV7">
            <v>531988.24</v>
          </cell>
          <cell r="AW7">
            <v>1314960.3899999999</v>
          </cell>
          <cell r="AX7">
            <v>726222.91</v>
          </cell>
          <cell r="AY7">
            <v>11794101.09</v>
          </cell>
          <cell r="AZ7">
            <v>9752917.7899999991</v>
          </cell>
          <cell r="BA7">
            <v>0.8</v>
          </cell>
          <cell r="BB7">
            <v>591973.75833333295</v>
          </cell>
          <cell r="BC7">
            <v>611056.72</v>
          </cell>
          <cell r="BD7">
            <v>676826.995</v>
          </cell>
          <cell r="BE7">
            <v>660791.70166666701</v>
          </cell>
          <cell r="BF7">
            <v>758751.76666666695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str">
            <v>正常供货</v>
          </cell>
          <cell r="G8">
            <v>60</v>
          </cell>
          <cell r="H8" t="str">
            <v>是</v>
          </cell>
          <cell r="I8">
            <v>90</v>
          </cell>
          <cell r="J8">
            <v>0</v>
          </cell>
          <cell r="K8">
            <v>0</v>
          </cell>
          <cell r="O8">
            <v>0</v>
          </cell>
          <cell r="U8">
            <v>0</v>
          </cell>
          <cell r="V8">
            <v>311990.51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746001.18</v>
          </cell>
          <cell r="AB8">
            <v>0</v>
          </cell>
          <cell r="AC8">
            <v>643341.41</v>
          </cell>
          <cell r="AD8">
            <v>158173.46</v>
          </cell>
          <cell r="AE8">
            <v>0</v>
          </cell>
          <cell r="AF8">
            <v>541917.11</v>
          </cell>
          <cell r="AG8">
            <v>148368.45000000001</v>
          </cell>
          <cell r="AH8">
            <v>138942.71</v>
          </cell>
          <cell r="AI8">
            <v>298175.46000000002</v>
          </cell>
          <cell r="AJ8">
            <v>497378.14</v>
          </cell>
          <cell r="AK8">
            <v>441514.14</v>
          </cell>
          <cell r="AL8">
            <v>173949.87</v>
          </cell>
          <cell r="AM8">
            <v>153246.5</v>
          </cell>
          <cell r="AN8">
            <v>146332.04</v>
          </cell>
          <cell r="AO8">
            <v>322205.46000000002</v>
          </cell>
          <cell r="AP8">
            <v>304600</v>
          </cell>
          <cell r="AQ8">
            <v>529000</v>
          </cell>
          <cell r="AR8">
            <v>475095.45</v>
          </cell>
          <cell r="AS8">
            <v>530244.80000000005</v>
          </cell>
          <cell r="AT8">
            <v>0</v>
          </cell>
          <cell r="AU8">
            <v>670101.04</v>
          </cell>
          <cell r="AV8">
            <v>67465.53</v>
          </cell>
          <cell r="AW8">
            <v>220599.07</v>
          </cell>
          <cell r="AX8">
            <v>84712</v>
          </cell>
          <cell r="AY8">
            <v>7603354.3300000001</v>
          </cell>
          <cell r="AZ8">
            <v>7298043.2599999998</v>
          </cell>
          <cell r="BA8">
            <v>0.8</v>
          </cell>
          <cell r="BB8">
            <v>384579.625</v>
          </cell>
          <cell r="BC8">
            <v>360190.95166666701</v>
          </cell>
          <cell r="BD8">
            <v>418173.54833333299</v>
          </cell>
          <cell r="BE8">
            <v>378651.13666666701</v>
          </cell>
          <cell r="BF8">
            <v>327250.98166666698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str">
            <v>正常供货</v>
          </cell>
          <cell r="G9">
            <v>60</v>
          </cell>
          <cell r="H9" t="str">
            <v>是</v>
          </cell>
          <cell r="I9">
            <v>90</v>
          </cell>
          <cell r="J9">
            <v>0</v>
          </cell>
          <cell r="L9">
            <v>0</v>
          </cell>
          <cell r="N9">
            <v>0</v>
          </cell>
          <cell r="O9">
            <v>0</v>
          </cell>
          <cell r="W9">
            <v>0</v>
          </cell>
          <cell r="Y9">
            <v>30611.83</v>
          </cell>
          <cell r="Z9">
            <v>158487.82</v>
          </cell>
          <cell r="AA9">
            <v>177837.86</v>
          </cell>
          <cell r="AB9">
            <v>0</v>
          </cell>
          <cell r="AC9">
            <v>161410.47</v>
          </cell>
          <cell r="AD9">
            <v>171892.43</v>
          </cell>
          <cell r="AE9">
            <v>94977.78</v>
          </cell>
          <cell r="AF9">
            <v>0</v>
          </cell>
          <cell r="AG9">
            <v>173729.26</v>
          </cell>
          <cell r="AH9">
            <v>119193.86</v>
          </cell>
          <cell r="AI9">
            <v>141798.92000000001</v>
          </cell>
          <cell r="AJ9">
            <v>63145.78</v>
          </cell>
          <cell r="AK9">
            <v>120093.38</v>
          </cell>
          <cell r="AL9">
            <v>277536.09999999998</v>
          </cell>
          <cell r="AM9">
            <v>227970.98</v>
          </cell>
          <cell r="AN9">
            <v>93884.12</v>
          </cell>
          <cell r="AO9">
            <v>164798</v>
          </cell>
          <cell r="AP9">
            <v>237200</v>
          </cell>
          <cell r="AQ9">
            <v>235300</v>
          </cell>
          <cell r="AR9">
            <v>286340.74</v>
          </cell>
          <cell r="AS9">
            <v>222828.26</v>
          </cell>
          <cell r="AT9">
            <v>204377.57</v>
          </cell>
          <cell r="AU9">
            <v>253883.42</v>
          </cell>
          <cell r="AV9">
            <v>106468.85</v>
          </cell>
          <cell r="AX9">
            <v>0</v>
          </cell>
          <cell r="AY9">
            <v>3723767.43</v>
          </cell>
          <cell r="AZ9">
            <v>3723767.43</v>
          </cell>
          <cell r="BA9">
            <v>0.8</v>
          </cell>
          <cell r="BB9">
            <v>206725.186666667</v>
          </cell>
          <cell r="BC9">
            <v>225140.76166666701</v>
          </cell>
          <cell r="BD9">
            <v>239988.33166666701</v>
          </cell>
          <cell r="BE9">
            <v>218199.80666666699</v>
          </cell>
          <cell r="BF9">
            <v>178983.14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str">
            <v>正常供货</v>
          </cell>
          <cell r="G10">
            <v>90</v>
          </cell>
          <cell r="H10" t="str">
            <v>是</v>
          </cell>
          <cell r="I10">
            <v>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399163.32</v>
          </cell>
          <cell r="AD10">
            <v>236460.09</v>
          </cell>
          <cell r="AE10">
            <v>306125.57</v>
          </cell>
          <cell r="AF10">
            <v>0</v>
          </cell>
          <cell r="AG10">
            <v>478665.24</v>
          </cell>
          <cell r="AH10">
            <v>77917.509999999995</v>
          </cell>
          <cell r="AI10">
            <v>118566.23</v>
          </cell>
          <cell r="AJ10">
            <v>344986.53</v>
          </cell>
          <cell r="AK10">
            <v>390694.5</v>
          </cell>
          <cell r="AL10">
            <v>483557.72</v>
          </cell>
          <cell r="AM10">
            <v>289036.78999999998</v>
          </cell>
          <cell r="AN10">
            <v>331670.09000000003</v>
          </cell>
          <cell r="AO10">
            <v>313736.89</v>
          </cell>
          <cell r="AP10">
            <v>1006400</v>
          </cell>
          <cell r="AQ10">
            <v>698000</v>
          </cell>
          <cell r="AR10">
            <v>565253.42000000004</v>
          </cell>
          <cell r="AS10">
            <v>441859.54</v>
          </cell>
          <cell r="AT10">
            <v>426557.18</v>
          </cell>
          <cell r="AU10">
            <v>635797.16</v>
          </cell>
          <cell r="AV10">
            <v>269502.65000000002</v>
          </cell>
          <cell r="AW10">
            <v>742854.91</v>
          </cell>
          <cell r="AX10">
            <v>479730.32</v>
          </cell>
          <cell r="AY10">
            <v>9036535.6600000001</v>
          </cell>
          <cell r="AZ10">
            <v>7544447.7800000003</v>
          </cell>
          <cell r="BA10">
            <v>0.8</v>
          </cell>
          <cell r="BB10">
            <v>559486.65666666697</v>
          </cell>
          <cell r="BC10">
            <v>575301.17166666698</v>
          </cell>
          <cell r="BD10">
            <v>628977.88333333295</v>
          </cell>
          <cell r="BE10">
            <v>506161.65833333298</v>
          </cell>
          <cell r="BF10">
            <v>513637.47666666697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str">
            <v>正常供货</v>
          </cell>
          <cell r="G11">
            <v>60</v>
          </cell>
          <cell r="H11" t="str">
            <v>是</v>
          </cell>
          <cell r="I11">
            <v>90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I11">
            <v>0</v>
          </cell>
          <cell r="AJ11">
            <v>675419.15</v>
          </cell>
          <cell r="AK11">
            <v>903892.03</v>
          </cell>
          <cell r="AL11">
            <v>516881.84</v>
          </cell>
          <cell r="AM11">
            <v>412497.14</v>
          </cell>
          <cell r="AN11">
            <v>342859.53</v>
          </cell>
          <cell r="AO11">
            <v>508730.7</v>
          </cell>
          <cell r="AP11">
            <v>532700</v>
          </cell>
          <cell r="AQ11">
            <v>730800</v>
          </cell>
          <cell r="AR11">
            <v>640571.73</v>
          </cell>
          <cell r="AS11">
            <v>585157.04</v>
          </cell>
          <cell r="AT11">
            <v>540019.39</v>
          </cell>
          <cell r="AU11">
            <v>1028110.38</v>
          </cell>
          <cell r="AV11">
            <v>549627.19999999995</v>
          </cell>
          <cell r="AW11">
            <v>1100043.56</v>
          </cell>
          <cell r="AX11">
            <v>579798.84</v>
          </cell>
          <cell r="AY11">
            <v>9647108.5299999993</v>
          </cell>
          <cell r="AZ11">
            <v>7967266.1299999999</v>
          </cell>
          <cell r="BA11">
            <v>0.8</v>
          </cell>
          <cell r="BB11">
            <v>556803.16666666698</v>
          </cell>
          <cell r="BC11">
            <v>589663.14333333296</v>
          </cell>
          <cell r="BD11">
            <v>676226.42333333299</v>
          </cell>
          <cell r="BE11">
            <v>679047.62333333294</v>
          </cell>
          <cell r="BF11">
            <v>740588.21666666702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str">
            <v>正常供货</v>
          </cell>
          <cell r="G12">
            <v>60</v>
          </cell>
          <cell r="H12" t="str">
            <v>是</v>
          </cell>
          <cell r="I12">
            <v>60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J12">
            <v>0</v>
          </cell>
          <cell r="AK12">
            <v>280252.23</v>
          </cell>
          <cell r="AL12">
            <v>174317.96</v>
          </cell>
          <cell r="AM12">
            <v>89372.08</v>
          </cell>
          <cell r="AN12">
            <v>158751.9</v>
          </cell>
          <cell r="AO12">
            <v>376067.7</v>
          </cell>
          <cell r="AP12">
            <v>233100</v>
          </cell>
          <cell r="AQ12">
            <v>373400</v>
          </cell>
          <cell r="AR12">
            <v>0</v>
          </cell>
          <cell r="AS12">
            <v>457956.41</v>
          </cell>
          <cell r="AT12">
            <v>109502.42</v>
          </cell>
          <cell r="AU12">
            <v>533658.14</v>
          </cell>
          <cell r="AV12">
            <v>120490.43</v>
          </cell>
          <cell r="AW12">
            <v>160343.9</v>
          </cell>
          <cell r="AX12">
            <v>154466.82</v>
          </cell>
          <cell r="AY12">
            <v>3221679.99</v>
          </cell>
          <cell r="AZ12">
            <v>2906869.27</v>
          </cell>
          <cell r="BA12">
            <v>0.8</v>
          </cell>
          <cell r="BB12">
            <v>266546.001666667</v>
          </cell>
          <cell r="BC12">
            <v>258337.755</v>
          </cell>
          <cell r="BD12">
            <v>284602.82833333302</v>
          </cell>
          <cell r="BE12">
            <v>265834.566666667</v>
          </cell>
          <cell r="BF12">
            <v>230325.21666666699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str">
            <v>正常供货</v>
          </cell>
          <cell r="G13">
            <v>90</v>
          </cell>
          <cell r="H13" t="str">
            <v>是</v>
          </cell>
          <cell r="I13">
            <v>90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505048.21</v>
          </cell>
          <cell r="AN13">
            <v>995973.22</v>
          </cell>
          <cell r="AO13">
            <v>0</v>
          </cell>
          <cell r="AP13">
            <v>285300</v>
          </cell>
          <cell r="AQ13">
            <v>175900</v>
          </cell>
          <cell r="AR13">
            <v>177111.76</v>
          </cell>
          <cell r="AS13">
            <v>178367.55</v>
          </cell>
          <cell r="AT13">
            <v>0</v>
          </cell>
          <cell r="AU13">
            <v>113615.63</v>
          </cell>
          <cell r="AV13">
            <v>0</v>
          </cell>
          <cell r="AX13">
            <v>564687.13</v>
          </cell>
          <cell r="AY13">
            <v>2996003.5</v>
          </cell>
          <cell r="AZ13">
            <v>2431316.37</v>
          </cell>
          <cell r="BA13">
            <v>0.8</v>
          </cell>
          <cell r="BB13">
            <v>302108.755</v>
          </cell>
          <cell r="BC13">
            <v>136113.218333333</v>
          </cell>
          <cell r="BD13">
            <v>155049.156666667</v>
          </cell>
          <cell r="BE13">
            <v>107499.156666667</v>
          </cell>
          <cell r="BF13">
            <v>78182.490000000005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str">
            <v>运输</v>
          </cell>
          <cell r="G14">
            <v>90</v>
          </cell>
          <cell r="H14" t="str">
            <v>是</v>
          </cell>
          <cell r="I14">
            <v>90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Z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217255.12</v>
          </cell>
          <cell r="AL14">
            <v>0</v>
          </cell>
          <cell r="AM14">
            <v>232752.11</v>
          </cell>
          <cell r="AN14">
            <v>239645.11</v>
          </cell>
          <cell r="AO14">
            <v>266159.03000000003</v>
          </cell>
          <cell r="AP14">
            <v>371400</v>
          </cell>
          <cell r="AQ14">
            <v>402600</v>
          </cell>
          <cell r="AR14">
            <v>383933.84</v>
          </cell>
          <cell r="AS14">
            <v>412538.92</v>
          </cell>
          <cell r="AT14">
            <v>567482.59</v>
          </cell>
          <cell r="AU14">
            <v>565111.32999999996</v>
          </cell>
          <cell r="AV14">
            <v>218574.31</v>
          </cell>
          <cell r="AW14">
            <v>414179.92</v>
          </cell>
          <cell r="AX14">
            <v>185670.35</v>
          </cell>
          <cell r="AY14">
            <v>4477302.63</v>
          </cell>
          <cell r="AZ14">
            <v>3658878.05</v>
          </cell>
          <cell r="BA14">
            <v>0.8</v>
          </cell>
          <cell r="BB14">
            <v>346046.15</v>
          </cell>
          <cell r="BC14">
            <v>400685.73</v>
          </cell>
          <cell r="BD14">
            <v>450511.11333333299</v>
          </cell>
          <cell r="BE14">
            <v>425040.16499999998</v>
          </cell>
          <cell r="BF14">
            <v>426970.15166666702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str">
            <v>正常供货</v>
          </cell>
          <cell r="G15">
            <v>90</v>
          </cell>
          <cell r="H15" t="str">
            <v>是</v>
          </cell>
          <cell r="I15">
            <v>90</v>
          </cell>
          <cell r="J15">
            <v>0</v>
          </cell>
          <cell r="K15">
            <v>0</v>
          </cell>
          <cell r="L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221944.23</v>
          </cell>
          <cell r="AD15">
            <v>271530.19</v>
          </cell>
          <cell r="AE15">
            <v>130510.81</v>
          </cell>
          <cell r="AF15">
            <v>0</v>
          </cell>
          <cell r="AG15">
            <v>105236.26</v>
          </cell>
          <cell r="AH15">
            <v>69391.710000000006</v>
          </cell>
          <cell r="AI15">
            <v>176891.43</v>
          </cell>
          <cell r="AJ15">
            <v>132149.44</v>
          </cell>
          <cell r="AK15">
            <v>0</v>
          </cell>
          <cell r="AL15">
            <v>328931.59999999998</v>
          </cell>
          <cell r="AM15">
            <v>0</v>
          </cell>
          <cell r="AN15">
            <v>185601.61</v>
          </cell>
          <cell r="AO15">
            <v>99896.04</v>
          </cell>
          <cell r="AP15">
            <v>100400</v>
          </cell>
          <cell r="AQ15">
            <v>120900</v>
          </cell>
          <cell r="AR15">
            <v>132429.65</v>
          </cell>
          <cell r="AS15">
            <v>143728.70000000001</v>
          </cell>
          <cell r="AT15">
            <v>91349.119999999995</v>
          </cell>
          <cell r="AU15">
            <v>0</v>
          </cell>
          <cell r="AV15">
            <v>232522.57</v>
          </cell>
          <cell r="AW15">
            <v>306199.78999999998</v>
          </cell>
          <cell r="AX15">
            <v>174895.67</v>
          </cell>
          <cell r="AY15">
            <v>3024508.82</v>
          </cell>
          <cell r="AZ15">
            <v>2310890.79</v>
          </cell>
          <cell r="BA15">
            <v>0.8</v>
          </cell>
          <cell r="BB15">
            <v>130492.66666666701</v>
          </cell>
          <cell r="BC15">
            <v>114783.918333333</v>
          </cell>
          <cell r="BD15">
            <v>98134.578333333295</v>
          </cell>
          <cell r="BE15">
            <v>120155.006666667</v>
          </cell>
          <cell r="BF15">
            <v>151038.30499999999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str">
            <v>正常供货</v>
          </cell>
          <cell r="G16">
            <v>90</v>
          </cell>
          <cell r="H16" t="str">
            <v>是</v>
          </cell>
          <cell r="I16">
            <v>90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Z16">
            <v>185843.6</v>
          </cell>
          <cell r="AA16">
            <v>38800</v>
          </cell>
          <cell r="AB16">
            <v>336476.43</v>
          </cell>
          <cell r="AC16">
            <v>195806.12</v>
          </cell>
          <cell r="AD16">
            <v>0</v>
          </cell>
          <cell r="AE16">
            <v>392594.19</v>
          </cell>
          <cell r="AF16">
            <v>0</v>
          </cell>
          <cell r="AG16">
            <v>0</v>
          </cell>
          <cell r="AH16">
            <v>210636.66</v>
          </cell>
          <cell r="AI16">
            <v>119097.84</v>
          </cell>
          <cell r="AJ16">
            <v>110306.1</v>
          </cell>
          <cell r="AK16">
            <v>177169.5</v>
          </cell>
          <cell r="AL16">
            <v>0</v>
          </cell>
          <cell r="AM16">
            <v>272425.06</v>
          </cell>
          <cell r="AN16">
            <v>136552.64000000001</v>
          </cell>
          <cell r="AO16">
            <v>108248.25</v>
          </cell>
          <cell r="AP16">
            <v>94300</v>
          </cell>
          <cell r="AQ16">
            <v>110300</v>
          </cell>
          <cell r="AR16">
            <v>117793.89</v>
          </cell>
          <cell r="AS16">
            <v>141122.01</v>
          </cell>
          <cell r="AT16">
            <v>0</v>
          </cell>
          <cell r="AU16">
            <v>199744.32</v>
          </cell>
          <cell r="AV16">
            <v>72494.990000000005</v>
          </cell>
          <cell r="AW16">
            <v>166937.76999999999</v>
          </cell>
          <cell r="AX16">
            <v>129558.37</v>
          </cell>
          <cell r="AY16">
            <v>3316207.74</v>
          </cell>
          <cell r="AZ16">
            <v>2947216.61</v>
          </cell>
          <cell r="BA16">
            <v>0.8</v>
          </cell>
          <cell r="BB16">
            <v>118052.798333333</v>
          </cell>
          <cell r="BC16">
            <v>95294.024999999994</v>
          </cell>
          <cell r="BD16">
            <v>110543.37</v>
          </cell>
          <cell r="BE16">
            <v>106909.201666667</v>
          </cell>
          <cell r="BF16">
            <v>116348.83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str">
            <v>正常供货</v>
          </cell>
          <cell r="G17">
            <v>60</v>
          </cell>
          <cell r="H17" t="str">
            <v>是</v>
          </cell>
          <cell r="I17">
            <v>60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AB17">
            <v>93096.02</v>
          </cell>
          <cell r="AC17">
            <v>216760.61</v>
          </cell>
          <cell r="AD17">
            <v>492853.31</v>
          </cell>
          <cell r="AE17">
            <v>228791.91</v>
          </cell>
          <cell r="AF17">
            <v>0</v>
          </cell>
          <cell r="AG17">
            <v>220302.83</v>
          </cell>
          <cell r="AH17">
            <v>33635.360000000001</v>
          </cell>
          <cell r="AI17">
            <v>56202.38</v>
          </cell>
          <cell r="AJ17">
            <v>0</v>
          </cell>
          <cell r="AK17">
            <v>305870.59000000003</v>
          </cell>
          <cell r="AL17">
            <v>153156.56</v>
          </cell>
          <cell r="AM17">
            <v>113670.09</v>
          </cell>
          <cell r="AN17">
            <v>128611.55</v>
          </cell>
          <cell r="AO17">
            <v>94976.72</v>
          </cell>
          <cell r="AP17">
            <v>79700</v>
          </cell>
          <cell r="AQ17">
            <v>86300</v>
          </cell>
          <cell r="AR17">
            <v>102077.17</v>
          </cell>
          <cell r="AS17">
            <v>88079.97</v>
          </cell>
          <cell r="AT17">
            <v>79448.02</v>
          </cell>
          <cell r="AU17">
            <v>123706.52</v>
          </cell>
          <cell r="AV17">
            <v>48793.57</v>
          </cell>
          <cell r="AW17">
            <v>158067.69</v>
          </cell>
          <cell r="AX17">
            <v>142575.75</v>
          </cell>
          <cell r="AY17">
            <v>3046676.62</v>
          </cell>
          <cell r="AZ17">
            <v>2746033.18</v>
          </cell>
          <cell r="BA17">
            <v>0.8</v>
          </cell>
          <cell r="BB17">
            <v>96624.235000000001</v>
          </cell>
          <cell r="BC17">
            <v>88430.313333333295</v>
          </cell>
          <cell r="BD17">
            <v>93218.613333333298</v>
          </cell>
          <cell r="BE17">
            <v>88067.541666666701</v>
          </cell>
          <cell r="BF17">
            <v>100028.823333333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  <cell r="F18" t="str">
            <v>管理</v>
          </cell>
          <cell r="G18">
            <v>0</v>
          </cell>
          <cell r="H18" t="str">
            <v>否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Q18">
            <v>59527.13</v>
          </cell>
          <cell r="AR18">
            <v>114720</v>
          </cell>
          <cell r="AS18">
            <v>70632</v>
          </cell>
          <cell r="AT18">
            <v>0</v>
          </cell>
          <cell r="AU18">
            <v>22336</v>
          </cell>
          <cell r="AV18">
            <v>0</v>
          </cell>
          <cell r="AW18">
            <v>172776</v>
          </cell>
          <cell r="AX18">
            <v>84952</v>
          </cell>
          <cell r="AY18">
            <v>524943.13</v>
          </cell>
          <cell r="AZ18">
            <v>524943.13</v>
          </cell>
          <cell r="BA18">
            <v>0</v>
          </cell>
          <cell r="BB18">
            <v>40813.188333333303</v>
          </cell>
          <cell r="BC18">
            <v>40813.188333333303</v>
          </cell>
          <cell r="BD18">
            <v>44535.855000000003</v>
          </cell>
          <cell r="BE18">
            <v>44535.855000000003</v>
          </cell>
          <cell r="BF18">
            <v>63410.666666666701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str">
            <v>正常供货</v>
          </cell>
          <cell r="G19">
            <v>60</v>
          </cell>
          <cell r="H19" t="str">
            <v>是</v>
          </cell>
          <cell r="I19">
            <v>90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AE19">
            <v>0</v>
          </cell>
          <cell r="AF19">
            <v>0</v>
          </cell>
          <cell r="AG19">
            <v>0</v>
          </cell>
          <cell r="AK19">
            <v>0</v>
          </cell>
          <cell r="AM19">
            <v>202980.76</v>
          </cell>
          <cell r="AN19">
            <v>179748.56</v>
          </cell>
          <cell r="AO19">
            <v>197673.37</v>
          </cell>
          <cell r="AP19">
            <v>160400</v>
          </cell>
          <cell r="AQ19">
            <v>198500</v>
          </cell>
          <cell r="AR19">
            <v>195384.02</v>
          </cell>
          <cell r="AS19">
            <v>187121.98</v>
          </cell>
          <cell r="AT19">
            <v>150354.35</v>
          </cell>
          <cell r="AU19">
            <v>146691.43</v>
          </cell>
          <cell r="AV19">
            <v>72982.19</v>
          </cell>
          <cell r="AX19">
            <v>480439.2</v>
          </cell>
          <cell r="AY19">
            <v>2172275.86</v>
          </cell>
          <cell r="AZ19">
            <v>1691836.66</v>
          </cell>
          <cell r="BA19">
            <v>0.8</v>
          </cell>
          <cell r="BB19">
            <v>186471.32166666701</v>
          </cell>
          <cell r="BC19">
            <v>181572.286666667</v>
          </cell>
          <cell r="BD19">
            <v>173075.29666666701</v>
          </cell>
          <cell r="BE19">
            <v>158505.661666667</v>
          </cell>
          <cell r="BF19">
            <v>125422.328333333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str">
            <v>正常供货</v>
          </cell>
          <cell r="G20">
            <v>60</v>
          </cell>
          <cell r="H20" t="str">
            <v>是</v>
          </cell>
          <cell r="I20">
            <v>60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162923.13</v>
          </cell>
          <cell r="AH20">
            <v>124786.79</v>
          </cell>
          <cell r="AI20">
            <v>316933.48</v>
          </cell>
          <cell r="AJ20">
            <v>601118.25</v>
          </cell>
          <cell r="AK20">
            <v>576882.68999999994</v>
          </cell>
          <cell r="AL20">
            <v>263493.81</v>
          </cell>
          <cell r="AM20">
            <v>379531.1</v>
          </cell>
          <cell r="AN20">
            <v>170728.86</v>
          </cell>
          <cell r="AO20">
            <v>269822.48</v>
          </cell>
          <cell r="AP20">
            <v>188100</v>
          </cell>
          <cell r="AQ20">
            <v>268300</v>
          </cell>
          <cell r="AR20">
            <v>295916.33</v>
          </cell>
          <cell r="AS20">
            <v>417601.74</v>
          </cell>
          <cell r="AT20">
            <v>148279.62</v>
          </cell>
          <cell r="AU20">
            <v>192905.26</v>
          </cell>
          <cell r="AV20">
            <v>85620.42</v>
          </cell>
          <cell r="AW20">
            <v>103727.53</v>
          </cell>
          <cell r="AX20">
            <v>55280.6</v>
          </cell>
          <cell r="AY20">
            <v>4621952.09</v>
          </cell>
          <cell r="AZ20">
            <v>4462943.96</v>
          </cell>
          <cell r="BA20">
            <v>0.8</v>
          </cell>
          <cell r="BB20">
            <v>268411.56833333301</v>
          </cell>
          <cell r="BC20">
            <v>264670.02833333297</v>
          </cell>
          <cell r="BD20">
            <v>251850.49166666699</v>
          </cell>
          <cell r="BE20">
            <v>234770.561666667</v>
          </cell>
          <cell r="BF20">
            <v>207341.816666667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str">
            <v>正常供货</v>
          </cell>
          <cell r="G21">
            <v>90</v>
          </cell>
          <cell r="H21" t="str">
            <v>是</v>
          </cell>
          <cell r="I21">
            <v>90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112865.78</v>
          </cell>
          <cell r="AE21">
            <v>233415.27</v>
          </cell>
          <cell r="AF21">
            <v>98088.67</v>
          </cell>
          <cell r="AG21">
            <v>61904.24</v>
          </cell>
          <cell r="AH21">
            <v>55712.88</v>
          </cell>
          <cell r="AI21">
            <v>0</v>
          </cell>
          <cell r="AJ21">
            <v>212556.98</v>
          </cell>
          <cell r="AK21">
            <v>194849.99</v>
          </cell>
          <cell r="AL21">
            <v>112517.95</v>
          </cell>
          <cell r="AM21">
            <v>101329.38</v>
          </cell>
          <cell r="AN21">
            <v>0</v>
          </cell>
          <cell r="AO21">
            <v>195403.81</v>
          </cell>
          <cell r="AP21">
            <v>85900</v>
          </cell>
          <cell r="AQ21">
            <v>83000</v>
          </cell>
          <cell r="AR21">
            <v>98161.36</v>
          </cell>
          <cell r="AS21">
            <v>77294.600000000006</v>
          </cell>
          <cell r="AT21">
            <v>63302.48</v>
          </cell>
          <cell r="AU21">
            <v>0</v>
          </cell>
          <cell r="AV21">
            <v>149340.79999999999</v>
          </cell>
          <cell r="AW21">
            <v>152500.49</v>
          </cell>
          <cell r="AX21">
            <v>125708.06</v>
          </cell>
          <cell r="AY21">
            <v>2213852.7400000002</v>
          </cell>
          <cell r="AZ21">
            <v>1786303.39</v>
          </cell>
          <cell r="BA21">
            <v>0.8</v>
          </cell>
          <cell r="BB21">
            <v>89959.961666666699</v>
          </cell>
          <cell r="BC21">
            <v>100510.375</v>
          </cell>
          <cell r="BD21">
            <v>67943.073333333305</v>
          </cell>
          <cell r="BE21">
            <v>78516.539999999994</v>
          </cell>
          <cell r="BF21">
            <v>90099.955000000002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str">
            <v>诉讼</v>
          </cell>
          <cell r="G22">
            <v>90</v>
          </cell>
          <cell r="H22" t="str">
            <v>否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0.8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str">
            <v>大宗物料</v>
          </cell>
          <cell r="G23">
            <v>0</v>
          </cell>
          <cell r="H23" t="str">
            <v>否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J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W23">
            <v>918177.05</v>
          </cell>
          <cell r="AX23">
            <v>620144</v>
          </cell>
          <cell r="AY23">
            <v>1538321.05</v>
          </cell>
          <cell r="AZ23">
            <v>1538321.05</v>
          </cell>
          <cell r="BA23">
            <v>1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153029.50833333301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str">
            <v>运输</v>
          </cell>
          <cell r="G24">
            <v>90</v>
          </cell>
          <cell r="H24" t="str">
            <v>是</v>
          </cell>
          <cell r="I24">
            <v>30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245969.52</v>
          </cell>
          <cell r="AM24">
            <v>183207.62</v>
          </cell>
          <cell r="AN24">
            <v>165765.51999999999</v>
          </cell>
          <cell r="AO24">
            <v>239540.63</v>
          </cell>
          <cell r="AP24">
            <v>248800</v>
          </cell>
          <cell r="AQ24">
            <v>345700</v>
          </cell>
          <cell r="AR24">
            <v>338484.35</v>
          </cell>
          <cell r="AS24">
            <v>287456.78000000003</v>
          </cell>
          <cell r="AT24">
            <v>194760.36</v>
          </cell>
          <cell r="AU24">
            <v>289946.82</v>
          </cell>
          <cell r="AV24">
            <v>272858.84000000003</v>
          </cell>
          <cell r="AW24">
            <v>381788.82</v>
          </cell>
          <cell r="AX24">
            <v>319914.55</v>
          </cell>
          <cell r="AY24">
            <v>3514193.81</v>
          </cell>
          <cell r="AZ24">
            <v>2539631.6</v>
          </cell>
          <cell r="BA24">
            <v>1</v>
          </cell>
          <cell r="BB24">
            <v>270957.88</v>
          </cell>
          <cell r="BC24">
            <v>275790.35333333298</v>
          </cell>
          <cell r="BD24">
            <v>284191.38500000001</v>
          </cell>
          <cell r="BE24">
            <v>288201.191666667</v>
          </cell>
          <cell r="BF24">
            <v>294215.995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str">
            <v>正常供货</v>
          </cell>
          <cell r="G25">
            <v>60</v>
          </cell>
          <cell r="H25" t="str">
            <v>是</v>
          </cell>
          <cell r="I25">
            <v>60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AC25">
            <v>0</v>
          </cell>
          <cell r="AD25">
            <v>0</v>
          </cell>
          <cell r="AE25">
            <v>74277.13</v>
          </cell>
          <cell r="AF25">
            <v>107572.74</v>
          </cell>
          <cell r="AG25">
            <v>68266.69</v>
          </cell>
          <cell r="AH25">
            <v>116205.33</v>
          </cell>
          <cell r="AI25">
            <v>0</v>
          </cell>
          <cell r="AJ25">
            <v>263153.7</v>
          </cell>
          <cell r="AK25">
            <v>0</v>
          </cell>
          <cell r="AL25">
            <v>286534.27</v>
          </cell>
          <cell r="AM25">
            <v>0</v>
          </cell>
          <cell r="AN25">
            <v>340626.58</v>
          </cell>
          <cell r="AO25">
            <v>124942.91</v>
          </cell>
          <cell r="AP25">
            <v>119400</v>
          </cell>
          <cell r="AQ25">
            <v>143900</v>
          </cell>
          <cell r="AR25">
            <v>169142.49</v>
          </cell>
          <cell r="AS25">
            <v>107954.59</v>
          </cell>
          <cell r="AT25">
            <v>82996.09</v>
          </cell>
          <cell r="AU25">
            <v>173999.58</v>
          </cell>
          <cell r="AV25">
            <v>104375.09</v>
          </cell>
          <cell r="AW25">
            <v>193512.89</v>
          </cell>
          <cell r="AX25">
            <v>165061.63</v>
          </cell>
          <cell r="AY25">
            <v>2641921.71</v>
          </cell>
          <cell r="AZ25">
            <v>2283347.19</v>
          </cell>
          <cell r="BA25">
            <v>0.8</v>
          </cell>
          <cell r="BB25">
            <v>167661.095</v>
          </cell>
          <cell r="BC25">
            <v>124722.68</v>
          </cell>
          <cell r="BD25">
            <v>132898.79166666701</v>
          </cell>
          <cell r="BE25">
            <v>130394.64</v>
          </cell>
          <cell r="BF25">
            <v>138663.45499999999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str">
            <v>正常供货</v>
          </cell>
          <cell r="G26">
            <v>60</v>
          </cell>
          <cell r="H26" t="str">
            <v>否</v>
          </cell>
          <cell r="I26">
            <v>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P26">
            <v>279487.92</v>
          </cell>
          <cell r="AQ26">
            <v>687700</v>
          </cell>
          <cell r="AR26">
            <v>339685.97</v>
          </cell>
          <cell r="AS26">
            <v>783921.1</v>
          </cell>
          <cell r="AT26">
            <v>0</v>
          </cell>
          <cell r="AU26">
            <v>782083.94</v>
          </cell>
          <cell r="AV26">
            <v>252144.23</v>
          </cell>
          <cell r="AW26">
            <v>514912.6</v>
          </cell>
          <cell r="AX26">
            <v>274931.76</v>
          </cell>
          <cell r="AY26">
            <v>3914867.52</v>
          </cell>
          <cell r="AZ26">
            <v>3125023.16</v>
          </cell>
          <cell r="BA26">
            <v>0.8</v>
          </cell>
          <cell r="BB26">
            <v>348465.83166666701</v>
          </cell>
          <cell r="BC26">
            <v>348465.83166666701</v>
          </cell>
          <cell r="BD26">
            <v>478813.15500000003</v>
          </cell>
          <cell r="BE26">
            <v>474255.873333333</v>
          </cell>
          <cell r="BF26">
            <v>445457.97333333298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str">
            <v>正常供货</v>
          </cell>
          <cell r="G27">
            <v>60</v>
          </cell>
          <cell r="H27" t="str">
            <v>是</v>
          </cell>
          <cell r="I27">
            <v>60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AH27">
            <v>14403.5</v>
          </cell>
          <cell r="AI27">
            <v>58316.480000000003</v>
          </cell>
          <cell r="AJ27">
            <v>100608.43</v>
          </cell>
          <cell r="AK27">
            <v>115815.4</v>
          </cell>
          <cell r="AL27">
            <v>75399.59</v>
          </cell>
          <cell r="AM27">
            <v>83307.89</v>
          </cell>
          <cell r="AN27">
            <v>65175.17</v>
          </cell>
          <cell r="AO27">
            <v>61180.09</v>
          </cell>
          <cell r="AP27">
            <v>82000</v>
          </cell>
          <cell r="AQ27">
            <v>0</v>
          </cell>
          <cell r="AR27">
            <v>70593.25</v>
          </cell>
          <cell r="AS27">
            <v>72796.350000000006</v>
          </cell>
          <cell r="AT27">
            <v>107378.5</v>
          </cell>
          <cell r="AU27">
            <v>127594.58</v>
          </cell>
          <cell r="AV27">
            <v>207038.5</v>
          </cell>
          <cell r="AW27">
            <v>155235.85999999999</v>
          </cell>
          <cell r="AX27">
            <v>102653.88</v>
          </cell>
          <cell r="AY27">
            <v>1499497.47</v>
          </cell>
          <cell r="AZ27">
            <v>1241607.73</v>
          </cell>
          <cell r="BA27">
            <v>0.8</v>
          </cell>
          <cell r="BB27">
            <v>58624.143333333297</v>
          </cell>
          <cell r="BC27">
            <v>65658.031666666706</v>
          </cell>
          <cell r="BD27">
            <v>76727.113333333298</v>
          </cell>
          <cell r="BE27">
            <v>97566.863333333298</v>
          </cell>
          <cell r="BF27">
            <v>123439.506666667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str">
            <v>正常供货</v>
          </cell>
          <cell r="G28">
            <v>60</v>
          </cell>
          <cell r="H28" t="str">
            <v>是</v>
          </cell>
          <cell r="I28">
            <v>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50206.71</v>
          </cell>
          <cell r="AF28">
            <v>0</v>
          </cell>
          <cell r="AG28">
            <v>111717.87</v>
          </cell>
          <cell r="AH28">
            <v>0</v>
          </cell>
          <cell r="AI28">
            <v>134069.59</v>
          </cell>
          <cell r="AJ28">
            <v>177168.87</v>
          </cell>
          <cell r="AK28">
            <v>239953.1</v>
          </cell>
          <cell r="AL28">
            <v>123289.19</v>
          </cell>
          <cell r="AM28">
            <v>122638.49</v>
          </cell>
          <cell r="AN28">
            <v>55959.09</v>
          </cell>
          <cell r="AO28">
            <v>111910.16</v>
          </cell>
          <cell r="AP28">
            <v>139000</v>
          </cell>
          <cell r="AQ28">
            <v>141000</v>
          </cell>
          <cell r="AR28">
            <v>156563.19</v>
          </cell>
          <cell r="AS28">
            <v>126402.14</v>
          </cell>
          <cell r="AT28">
            <v>130455</v>
          </cell>
          <cell r="AU28">
            <v>276604.94</v>
          </cell>
          <cell r="AV28">
            <v>125390.28</v>
          </cell>
          <cell r="AW28">
            <v>104108</v>
          </cell>
          <cell r="AX28">
            <v>72315.960000000006</v>
          </cell>
          <cell r="AY28">
            <v>2398752.58</v>
          </cell>
          <cell r="AZ28">
            <v>2222328.62</v>
          </cell>
          <cell r="BA28">
            <v>0.8</v>
          </cell>
          <cell r="BB28">
            <v>121805.763333333</v>
          </cell>
          <cell r="BC28">
            <v>134221.748333333</v>
          </cell>
          <cell r="BD28">
            <v>161670.87833333301</v>
          </cell>
          <cell r="BE28">
            <v>159402.59166666699</v>
          </cell>
          <cell r="BF28">
            <v>153253.92499999999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str">
            <v>正常供货</v>
          </cell>
          <cell r="G29">
            <v>60</v>
          </cell>
          <cell r="H29" t="str">
            <v>是</v>
          </cell>
          <cell r="I29">
            <v>60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240786.47</v>
          </cell>
          <cell r="AK29">
            <v>0</v>
          </cell>
          <cell r="AL29">
            <v>0</v>
          </cell>
          <cell r="AM29">
            <v>187757.44</v>
          </cell>
          <cell r="AN29">
            <v>0</v>
          </cell>
          <cell r="AO29">
            <v>460641.37</v>
          </cell>
          <cell r="AP29">
            <v>615500</v>
          </cell>
          <cell r="AQ29">
            <v>0</v>
          </cell>
          <cell r="AR29">
            <v>160532.68</v>
          </cell>
          <cell r="AS29">
            <v>0</v>
          </cell>
          <cell r="AT29">
            <v>190575.44</v>
          </cell>
          <cell r="AU29">
            <v>0</v>
          </cell>
          <cell r="AV29">
            <v>0</v>
          </cell>
          <cell r="AW29">
            <v>9647.69</v>
          </cell>
          <cell r="AX29">
            <v>0</v>
          </cell>
          <cell r="AY29">
            <v>1865441.09</v>
          </cell>
          <cell r="AZ29">
            <v>1855793.4</v>
          </cell>
          <cell r="BA29">
            <v>0.8</v>
          </cell>
          <cell r="BB29">
            <v>206112.34166666699</v>
          </cell>
          <cell r="BC29">
            <v>237874.91500000001</v>
          </cell>
          <cell r="BD29">
            <v>161101.35333333301</v>
          </cell>
          <cell r="BE29">
            <v>58518.02</v>
          </cell>
          <cell r="BF29">
            <v>60125.968333333301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str">
            <v>正常供货</v>
          </cell>
          <cell r="G30">
            <v>60</v>
          </cell>
          <cell r="H30" t="str">
            <v>否</v>
          </cell>
          <cell r="I30">
            <v>60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13004.950000000101</v>
          </cell>
          <cell r="AS30">
            <v>501479.22</v>
          </cell>
          <cell r="AT30">
            <v>326573.95</v>
          </cell>
          <cell r="AU30">
            <v>367231.17</v>
          </cell>
          <cell r="AV30">
            <v>0</v>
          </cell>
          <cell r="AW30">
            <v>71190.61</v>
          </cell>
          <cell r="AX30">
            <v>105342.81</v>
          </cell>
          <cell r="AY30">
            <v>1384822.71</v>
          </cell>
          <cell r="AZ30">
            <v>1208289.29</v>
          </cell>
          <cell r="BA30">
            <v>1</v>
          </cell>
          <cell r="BB30">
            <v>85747.361666666693</v>
          </cell>
          <cell r="BC30">
            <v>140176.35333333301</v>
          </cell>
          <cell r="BD30">
            <v>201381.54833333299</v>
          </cell>
          <cell r="BE30">
            <v>201381.54833333299</v>
          </cell>
          <cell r="BF30">
            <v>213246.65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str">
            <v>正常供货</v>
          </cell>
          <cell r="G31">
            <v>60</v>
          </cell>
          <cell r="H31" t="str">
            <v>是</v>
          </cell>
          <cell r="I31">
            <v>60</v>
          </cell>
          <cell r="J31">
            <v>0</v>
          </cell>
          <cell r="K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95879.9</v>
          </cell>
          <cell r="V31">
            <v>126878.41</v>
          </cell>
          <cell r="W31">
            <v>0</v>
          </cell>
          <cell r="X31">
            <v>78582.9399999999</v>
          </cell>
          <cell r="Y31">
            <v>0</v>
          </cell>
          <cell r="Z31">
            <v>18137.96</v>
          </cell>
          <cell r="AA31">
            <v>109553.59</v>
          </cell>
          <cell r="AB31">
            <v>40359.409999999902</v>
          </cell>
          <cell r="AC31">
            <v>72716.78</v>
          </cell>
          <cell r="AD31">
            <v>104319.57</v>
          </cell>
          <cell r="AE31">
            <v>91228.98</v>
          </cell>
          <cell r="AF31">
            <v>24270.69</v>
          </cell>
          <cell r="AG31">
            <v>119988.44</v>
          </cell>
          <cell r="AH31">
            <v>50624.54</v>
          </cell>
          <cell r="AI31">
            <v>45882.35</v>
          </cell>
          <cell r="AJ31">
            <v>79661.13</v>
          </cell>
          <cell r="AK31">
            <v>90607.27</v>
          </cell>
          <cell r="AL31">
            <v>51611.47</v>
          </cell>
          <cell r="AM31">
            <v>47570.89</v>
          </cell>
          <cell r="AN31">
            <v>33607.06</v>
          </cell>
          <cell r="AO31">
            <v>37862.129999999997</v>
          </cell>
          <cell r="AP31">
            <v>36800</v>
          </cell>
          <cell r="AQ31">
            <v>37400</v>
          </cell>
          <cell r="AR31">
            <v>46036.4</v>
          </cell>
          <cell r="AS31">
            <v>36676.82</v>
          </cell>
          <cell r="AT31">
            <v>30501.73</v>
          </cell>
          <cell r="AU31">
            <v>49398.07</v>
          </cell>
          <cell r="AV31">
            <v>21560</v>
          </cell>
          <cell r="AW31">
            <v>86728.39</v>
          </cell>
          <cell r="AX31">
            <v>9599.58</v>
          </cell>
          <cell r="AY31">
            <v>1674044.5</v>
          </cell>
          <cell r="AZ31">
            <v>1577716.53</v>
          </cell>
          <cell r="BA31">
            <v>0.8</v>
          </cell>
          <cell r="BB31">
            <v>38063.735000000001</v>
          </cell>
          <cell r="BC31">
            <v>37546.18</v>
          </cell>
          <cell r="BD31">
            <v>39468.836666666699</v>
          </cell>
          <cell r="BE31">
            <v>36928.836666666699</v>
          </cell>
          <cell r="BF31">
            <v>45150.235000000001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str">
            <v>正常供货</v>
          </cell>
          <cell r="G32">
            <v>60</v>
          </cell>
          <cell r="H32" t="str">
            <v>是</v>
          </cell>
          <cell r="I32">
            <v>60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343013.72</v>
          </cell>
          <cell r="AP32">
            <v>352600</v>
          </cell>
          <cell r="AQ32">
            <v>352000</v>
          </cell>
          <cell r="AR32">
            <v>425266.94</v>
          </cell>
          <cell r="AS32">
            <v>345337.35</v>
          </cell>
          <cell r="AT32">
            <v>308833.87</v>
          </cell>
          <cell r="AU32">
            <v>406314.03</v>
          </cell>
          <cell r="AV32">
            <v>220273.69</v>
          </cell>
          <cell r="AW32">
            <v>365186.68</v>
          </cell>
          <cell r="AX32">
            <v>223782.45</v>
          </cell>
          <cell r="AY32">
            <v>3342608.73</v>
          </cell>
          <cell r="AZ32">
            <v>2753639.6</v>
          </cell>
          <cell r="BA32">
            <v>0.8</v>
          </cell>
          <cell r="BB32">
            <v>303036.33500000002</v>
          </cell>
          <cell r="BC32">
            <v>354508.64666666702</v>
          </cell>
          <cell r="BD32">
            <v>365058.69833333301</v>
          </cell>
          <cell r="BE32">
            <v>343004.313333333</v>
          </cell>
          <cell r="BF32">
            <v>345202.09333333297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  <cell r="F33" t="str">
            <v>大宗物料</v>
          </cell>
          <cell r="G33">
            <v>30</v>
          </cell>
          <cell r="H33" t="str">
            <v>是</v>
          </cell>
          <cell r="I33">
            <v>30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465206.3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248200</v>
          </cell>
          <cell r="AQ33">
            <v>0</v>
          </cell>
          <cell r="AR33">
            <v>185500</v>
          </cell>
          <cell r="AS33">
            <v>342439.95</v>
          </cell>
          <cell r="AT33">
            <v>208897.43</v>
          </cell>
          <cell r="AU33">
            <v>132500</v>
          </cell>
          <cell r="AV33">
            <v>0</v>
          </cell>
          <cell r="AX33">
            <v>0</v>
          </cell>
          <cell r="AY33">
            <v>1582743.68</v>
          </cell>
          <cell r="AZ33">
            <v>1582743.68</v>
          </cell>
          <cell r="BA33">
            <v>0</v>
          </cell>
          <cell r="BB33">
            <v>129356.65833333301</v>
          </cell>
          <cell r="BC33">
            <v>164172.89666666699</v>
          </cell>
          <cell r="BD33">
            <v>186256.23</v>
          </cell>
          <cell r="BE33">
            <v>144889.563333333</v>
          </cell>
          <cell r="BF33">
            <v>144889.563333333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str">
            <v>正常供货</v>
          </cell>
          <cell r="G34">
            <v>90</v>
          </cell>
          <cell r="H34" t="str">
            <v>是</v>
          </cell>
          <cell r="I34">
            <v>90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4939.03</v>
          </cell>
          <cell r="AF34">
            <v>125535.41</v>
          </cell>
          <cell r="AG34">
            <v>33983.589999999997</v>
          </cell>
          <cell r="AH34">
            <v>60726.86</v>
          </cell>
          <cell r="AI34">
            <v>112769.84</v>
          </cell>
          <cell r="AJ34">
            <v>122728.09</v>
          </cell>
          <cell r="AK34">
            <v>122905.29</v>
          </cell>
          <cell r="AL34">
            <v>0</v>
          </cell>
          <cell r="AM34">
            <v>94567.72</v>
          </cell>
          <cell r="AN34">
            <v>60816.82</v>
          </cell>
          <cell r="AO34">
            <v>34267.15</v>
          </cell>
          <cell r="AP34">
            <v>83500</v>
          </cell>
          <cell r="AQ34">
            <v>77000</v>
          </cell>
          <cell r="AR34">
            <v>77137.289999999994</v>
          </cell>
          <cell r="AS34">
            <v>67357.009999999995</v>
          </cell>
          <cell r="AT34">
            <v>0</v>
          </cell>
          <cell r="AU34">
            <v>52526.87</v>
          </cell>
          <cell r="AV34">
            <v>161997.79</v>
          </cell>
          <cell r="AW34">
            <v>135262.51999999999</v>
          </cell>
          <cell r="AX34">
            <v>0</v>
          </cell>
          <cell r="AY34">
            <v>1428021.28</v>
          </cell>
          <cell r="AZ34">
            <v>1130760.97</v>
          </cell>
          <cell r="BA34">
            <v>0.8</v>
          </cell>
          <cell r="BB34">
            <v>66679.711666666699</v>
          </cell>
          <cell r="BC34">
            <v>56543.574999999997</v>
          </cell>
          <cell r="BD34">
            <v>59586.8616666667</v>
          </cell>
          <cell r="BE34">
            <v>72669.826666666704</v>
          </cell>
          <cell r="BF34">
            <v>82380.246666666702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str">
            <v>大宗物料</v>
          </cell>
          <cell r="G35">
            <v>0</v>
          </cell>
          <cell r="H35" t="str">
            <v>否</v>
          </cell>
          <cell r="I35">
            <v>30</v>
          </cell>
          <cell r="AD35">
            <v>0</v>
          </cell>
          <cell r="AE35">
            <v>0</v>
          </cell>
          <cell r="AF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523982.5</v>
          </cell>
          <cell r="AX35">
            <v>1289390.93</v>
          </cell>
          <cell r="AY35">
            <v>1813373.43</v>
          </cell>
          <cell r="AZ35">
            <v>1813373.43</v>
          </cell>
          <cell r="BA35">
            <v>1</v>
          </cell>
          <cell r="BB35">
            <v>0</v>
          </cell>
          <cell r="BC35">
            <v>0</v>
          </cell>
          <cell r="BD35">
            <v>0</v>
          </cell>
          <cell r="BE35">
            <v>87330.416666666701</v>
          </cell>
          <cell r="BF35">
            <v>87330.416666666701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  <cell r="F36" t="str">
            <v>正常供货</v>
          </cell>
          <cell r="G36">
            <v>60</v>
          </cell>
          <cell r="H36" t="str">
            <v>否</v>
          </cell>
          <cell r="I36">
            <v>60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S36">
            <v>0</v>
          </cell>
          <cell r="AV36">
            <v>0</v>
          </cell>
          <cell r="AX36">
            <v>107884.53</v>
          </cell>
          <cell r="AY36">
            <v>107884.53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str">
            <v>正常供货</v>
          </cell>
          <cell r="G37">
            <v>60</v>
          </cell>
          <cell r="H37" t="str">
            <v>是</v>
          </cell>
          <cell r="I37">
            <v>60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E37">
            <v>0</v>
          </cell>
          <cell r="AF37">
            <v>86262.8</v>
          </cell>
          <cell r="AG37">
            <v>0</v>
          </cell>
          <cell r="AH37">
            <v>201989.76000000001</v>
          </cell>
          <cell r="AI37">
            <v>50497.440000000002</v>
          </cell>
          <cell r="AJ37">
            <v>0</v>
          </cell>
          <cell r="AK37">
            <v>0</v>
          </cell>
          <cell r="AL37">
            <v>151492.32</v>
          </cell>
          <cell r="AM37">
            <v>353482.08</v>
          </cell>
          <cell r="AN37">
            <v>0</v>
          </cell>
          <cell r="AO37">
            <v>555471.84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100994.88</v>
          </cell>
          <cell r="AU37">
            <v>0</v>
          </cell>
          <cell r="AV37">
            <v>0</v>
          </cell>
          <cell r="AW37">
            <v>100994.88</v>
          </cell>
          <cell r="AX37">
            <v>504974.4</v>
          </cell>
          <cell r="AY37">
            <v>2106160.4</v>
          </cell>
          <cell r="AZ37">
            <v>1500191.12</v>
          </cell>
          <cell r="BA37">
            <v>1</v>
          </cell>
          <cell r="BB37">
            <v>92578.64</v>
          </cell>
          <cell r="BC37">
            <v>109411.12</v>
          </cell>
          <cell r="BD37">
            <v>16832.48</v>
          </cell>
          <cell r="BE37">
            <v>16832.48</v>
          </cell>
          <cell r="BF37">
            <v>33664.959999999999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str">
            <v>正常供货</v>
          </cell>
          <cell r="G38">
            <v>90</v>
          </cell>
          <cell r="H38" t="str">
            <v>是</v>
          </cell>
          <cell r="I38">
            <v>90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140435.82</v>
          </cell>
          <cell r="AM38">
            <v>0</v>
          </cell>
          <cell r="AN38">
            <v>311154.09000000003</v>
          </cell>
          <cell r="AO38">
            <v>144144</v>
          </cell>
          <cell r="AP38">
            <v>178600</v>
          </cell>
          <cell r="AQ38">
            <v>186200</v>
          </cell>
          <cell r="AR38">
            <v>0</v>
          </cell>
          <cell r="AS38">
            <v>386548.67</v>
          </cell>
          <cell r="AT38">
            <v>0</v>
          </cell>
          <cell r="AU38">
            <v>0</v>
          </cell>
          <cell r="AV38">
            <v>144815.85</v>
          </cell>
          <cell r="AW38">
            <v>75145.41</v>
          </cell>
          <cell r="AX38">
            <v>21060.84</v>
          </cell>
          <cell r="AY38">
            <v>1588104.68</v>
          </cell>
          <cell r="AZ38">
            <v>1347082.58</v>
          </cell>
          <cell r="BA38">
            <v>1</v>
          </cell>
          <cell r="BB38">
            <v>201107.79333333299</v>
          </cell>
          <cell r="BC38">
            <v>149248.778333333</v>
          </cell>
          <cell r="BD38">
            <v>125224.778333333</v>
          </cell>
          <cell r="BE38">
            <v>119594.086666667</v>
          </cell>
          <cell r="BF38">
            <v>101084.98833333301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str">
            <v>正常供货</v>
          </cell>
          <cell r="G39">
            <v>90</v>
          </cell>
          <cell r="H39" t="str">
            <v>否</v>
          </cell>
          <cell r="I39">
            <v>90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AJ39">
            <v>0</v>
          </cell>
          <cell r="AO39">
            <v>0</v>
          </cell>
          <cell r="AQ39">
            <v>6243.12</v>
          </cell>
          <cell r="AR39">
            <v>359530.55</v>
          </cell>
          <cell r="AS39">
            <v>269749.08</v>
          </cell>
          <cell r="AT39">
            <v>422823.47</v>
          </cell>
          <cell r="AU39">
            <v>0</v>
          </cell>
          <cell r="AV39">
            <v>285452.59999999998</v>
          </cell>
          <cell r="AX39">
            <v>32420.83</v>
          </cell>
          <cell r="AY39">
            <v>1376219.65</v>
          </cell>
          <cell r="AZ39">
            <v>1058346.22</v>
          </cell>
          <cell r="BA39">
            <v>1</v>
          </cell>
          <cell r="BB39">
            <v>105920.45833333299</v>
          </cell>
          <cell r="BC39">
            <v>176391.036666667</v>
          </cell>
          <cell r="BD39">
            <v>176391.036666667</v>
          </cell>
          <cell r="BE39">
            <v>223966.47</v>
          </cell>
          <cell r="BF39">
            <v>222925.95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str">
            <v>正常供货</v>
          </cell>
          <cell r="G40">
            <v>60</v>
          </cell>
          <cell r="H40" t="str">
            <v>是</v>
          </cell>
          <cell r="I40">
            <v>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Q40">
            <v>172666.63</v>
          </cell>
          <cell r="R40">
            <v>295046.31</v>
          </cell>
          <cell r="S40">
            <v>0</v>
          </cell>
          <cell r="T40">
            <v>0</v>
          </cell>
          <cell r="U40">
            <v>158493.38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196661.45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33763.07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  <cell r="AY40">
            <v>856630.84</v>
          </cell>
          <cell r="AZ40">
            <v>856630.84</v>
          </cell>
          <cell r="BA40">
            <v>0.8</v>
          </cell>
          <cell r="BB40">
            <v>5627.1783333333296</v>
          </cell>
          <cell r="BC40">
            <v>5627.1783333333296</v>
          </cell>
          <cell r="BD40">
            <v>0</v>
          </cell>
          <cell r="BE40">
            <v>0</v>
          </cell>
          <cell r="BF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str">
            <v>正常供货</v>
          </cell>
          <cell r="G41">
            <v>60</v>
          </cell>
          <cell r="H41" t="str">
            <v>否</v>
          </cell>
          <cell r="I41">
            <v>90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R41">
            <v>203514.6</v>
          </cell>
          <cell r="AS41">
            <v>158056.49</v>
          </cell>
          <cell r="AT41">
            <v>216321.56</v>
          </cell>
          <cell r="AU41">
            <v>206975.89</v>
          </cell>
          <cell r="AV41">
            <v>171745.31</v>
          </cell>
          <cell r="AW41">
            <v>213981.32</v>
          </cell>
          <cell r="AX41">
            <v>186978.84</v>
          </cell>
          <cell r="AY41">
            <v>1357574.01</v>
          </cell>
          <cell r="AZ41">
            <v>956613.85</v>
          </cell>
          <cell r="BA41">
            <v>0.8</v>
          </cell>
          <cell r="BB41">
            <v>60261.848333333299</v>
          </cell>
          <cell r="BC41">
            <v>96315.441666666695</v>
          </cell>
          <cell r="BD41">
            <v>130811.423333333</v>
          </cell>
          <cell r="BE41">
            <v>159435.64166666701</v>
          </cell>
          <cell r="BF41">
            <v>195099.19500000001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str">
            <v>正常供货</v>
          </cell>
          <cell r="G42">
            <v>60</v>
          </cell>
          <cell r="H42" t="str">
            <v>是</v>
          </cell>
          <cell r="I42">
            <v>60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146534.48000000001</v>
          </cell>
          <cell r="AL42">
            <v>136767.29</v>
          </cell>
          <cell r="AM42">
            <v>16256.75</v>
          </cell>
          <cell r="AN42">
            <v>18718.650000000001</v>
          </cell>
          <cell r="AO42">
            <v>26337.4</v>
          </cell>
          <cell r="AP42">
            <v>83000</v>
          </cell>
          <cell r="AQ42">
            <v>166600</v>
          </cell>
          <cell r="AR42">
            <v>199098.38</v>
          </cell>
          <cell r="AS42">
            <v>170008.91</v>
          </cell>
          <cell r="AT42">
            <v>128935.26</v>
          </cell>
          <cell r="AU42">
            <v>600916.49</v>
          </cell>
          <cell r="AV42">
            <v>234670.04</v>
          </cell>
          <cell r="AW42">
            <v>520798.5</v>
          </cell>
          <cell r="AX42">
            <v>239833.74</v>
          </cell>
          <cell r="AY42">
            <v>2688475.89</v>
          </cell>
          <cell r="AZ42">
            <v>1927843.65</v>
          </cell>
          <cell r="BA42">
            <v>0.8</v>
          </cell>
          <cell r="BB42">
            <v>110627.22333333299</v>
          </cell>
          <cell r="BC42">
            <v>128996.65833333301</v>
          </cell>
          <cell r="BD42">
            <v>224759.84</v>
          </cell>
          <cell r="BE42">
            <v>250038.18</v>
          </cell>
          <cell r="BF42">
            <v>309071.26333333302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str">
            <v>更名创合</v>
          </cell>
          <cell r="G43">
            <v>60</v>
          </cell>
          <cell r="H43" t="str">
            <v>是</v>
          </cell>
          <cell r="I43">
            <v>90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149198.92000000001</v>
          </cell>
          <cell r="AA43">
            <v>0</v>
          </cell>
          <cell r="AB43">
            <v>0</v>
          </cell>
          <cell r="AD43">
            <v>378139.64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0</v>
          </cell>
          <cell r="AY43">
            <v>527338.56000000006</v>
          </cell>
          <cell r="AZ43">
            <v>527338.56000000006</v>
          </cell>
          <cell r="BA43">
            <v>0.8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str">
            <v>正常供货</v>
          </cell>
          <cell r="G44">
            <v>60</v>
          </cell>
          <cell r="H44" t="str">
            <v>是</v>
          </cell>
          <cell r="I44">
            <v>60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56830.9</v>
          </cell>
          <cell r="T44">
            <v>0</v>
          </cell>
          <cell r="U44">
            <v>212817.59</v>
          </cell>
          <cell r="V44">
            <v>0</v>
          </cell>
          <cell r="W44">
            <v>98690.6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25457.29</v>
          </cell>
          <cell r="AI44">
            <v>102625.95</v>
          </cell>
          <cell r="AJ44">
            <v>61039.55</v>
          </cell>
          <cell r="AK44">
            <v>0</v>
          </cell>
          <cell r="AL44">
            <v>7579.72</v>
          </cell>
          <cell r="AM44">
            <v>187.99</v>
          </cell>
          <cell r="AN44">
            <v>123.67</v>
          </cell>
          <cell r="AO44">
            <v>7479.33</v>
          </cell>
          <cell r="AP44">
            <v>21400</v>
          </cell>
          <cell r="AQ44">
            <v>10500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  <cell r="AY44">
            <v>604732.59</v>
          </cell>
          <cell r="AZ44">
            <v>604732.59</v>
          </cell>
          <cell r="BA44">
            <v>0.8</v>
          </cell>
          <cell r="BB44">
            <v>6583.8333333333303</v>
          </cell>
          <cell r="BC44">
            <v>6563.22166666667</v>
          </cell>
          <cell r="BD44">
            <v>5316.6666666666697</v>
          </cell>
          <cell r="BE44">
            <v>1750</v>
          </cell>
          <cell r="BF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str">
            <v>正常供货</v>
          </cell>
          <cell r="G45">
            <v>90</v>
          </cell>
          <cell r="H45" t="str">
            <v>是</v>
          </cell>
          <cell r="I45">
            <v>90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1844.43</v>
          </cell>
          <cell r="AN45">
            <v>73420.39</v>
          </cell>
          <cell r="AO45">
            <v>105493.74</v>
          </cell>
          <cell r="AP45">
            <v>134900</v>
          </cell>
          <cell r="AQ45">
            <v>251000</v>
          </cell>
          <cell r="AR45">
            <v>194883.01</v>
          </cell>
          <cell r="AS45">
            <v>255354.44</v>
          </cell>
          <cell r="AT45">
            <v>0</v>
          </cell>
          <cell r="AU45">
            <v>302273.52</v>
          </cell>
          <cell r="AV45">
            <v>158299.70000000001</v>
          </cell>
          <cell r="AW45">
            <v>437642.97</v>
          </cell>
          <cell r="AX45">
            <v>278504.71999999997</v>
          </cell>
          <cell r="AY45">
            <v>2193616.92</v>
          </cell>
          <cell r="AZ45">
            <v>1319169.53</v>
          </cell>
          <cell r="BA45">
            <v>0.8</v>
          </cell>
          <cell r="BB45">
            <v>169175.26333333299</v>
          </cell>
          <cell r="BC45">
            <v>156938.531666667</v>
          </cell>
          <cell r="BD45">
            <v>189735.161666667</v>
          </cell>
          <cell r="BE45">
            <v>193635.11166666701</v>
          </cell>
          <cell r="BF45">
            <v>224742.273333333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  <cell r="F46" t="str">
            <v>正常供货</v>
          </cell>
          <cell r="G46">
            <v>60</v>
          </cell>
          <cell r="H46" t="str">
            <v>是</v>
          </cell>
          <cell r="I46">
            <v>90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121209.49</v>
          </cell>
          <cell r="AL46">
            <v>45180.06</v>
          </cell>
          <cell r="AM46">
            <v>102833.86</v>
          </cell>
          <cell r="AN46">
            <v>74741.320000000007</v>
          </cell>
          <cell r="AO46">
            <v>85589.88</v>
          </cell>
          <cell r="AP46">
            <v>93000</v>
          </cell>
          <cell r="AQ46">
            <v>47900</v>
          </cell>
          <cell r="AR46">
            <v>89492.64</v>
          </cell>
          <cell r="AS46">
            <v>86878.44</v>
          </cell>
          <cell r="AT46">
            <v>28025.03</v>
          </cell>
          <cell r="AU46">
            <v>12685.55</v>
          </cell>
          <cell r="AV46">
            <v>0</v>
          </cell>
          <cell r="AW46">
            <v>131554.62</v>
          </cell>
          <cell r="AX46">
            <v>104450.84</v>
          </cell>
          <cell r="AY46">
            <v>1023541.73</v>
          </cell>
          <cell r="AZ46">
            <v>787536.27</v>
          </cell>
          <cell r="BA46">
            <v>0</v>
          </cell>
          <cell r="BB46">
            <v>79600.38</v>
          </cell>
          <cell r="BC46">
            <v>71814.331666666694</v>
          </cell>
          <cell r="BD46">
            <v>59663.61</v>
          </cell>
          <cell r="BE46">
            <v>44163.61</v>
          </cell>
          <cell r="BF46">
            <v>58106.046666666698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str">
            <v>诉讼</v>
          </cell>
          <cell r="G47">
            <v>60</v>
          </cell>
          <cell r="H47" t="str">
            <v>否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0.8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  <cell r="F48" t="str">
            <v>固定资产</v>
          </cell>
          <cell r="G48">
            <v>0</v>
          </cell>
          <cell r="H48" t="str">
            <v>是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F48">
            <v>0</v>
          </cell>
          <cell r="AG48">
            <v>37300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140000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177300</v>
          </cell>
          <cell r="AZ48">
            <v>177300</v>
          </cell>
          <cell r="BA48">
            <v>0</v>
          </cell>
          <cell r="BB48">
            <v>23333.333333333299</v>
          </cell>
          <cell r="BC48">
            <v>23333.333333333299</v>
          </cell>
          <cell r="BD48">
            <v>23333.333333333299</v>
          </cell>
          <cell r="BE48">
            <v>23333.333333333299</v>
          </cell>
          <cell r="BF48">
            <v>23333.333333333299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str">
            <v>正常供货</v>
          </cell>
          <cell r="G49">
            <v>90</v>
          </cell>
          <cell r="H49" t="str">
            <v>是</v>
          </cell>
          <cell r="I49">
            <v>90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I49">
            <v>0</v>
          </cell>
          <cell r="AJ49">
            <v>0</v>
          </cell>
          <cell r="AK49">
            <v>0</v>
          </cell>
          <cell r="AN49">
            <v>0</v>
          </cell>
          <cell r="AO49">
            <v>161986.92000000001</v>
          </cell>
          <cell r="AP49">
            <v>0</v>
          </cell>
          <cell r="AQ49">
            <v>0</v>
          </cell>
          <cell r="AR49">
            <v>2279773.31</v>
          </cell>
          <cell r="AS49">
            <v>759580.68</v>
          </cell>
          <cell r="AT49">
            <v>0</v>
          </cell>
          <cell r="AU49">
            <v>0</v>
          </cell>
          <cell r="AV49">
            <v>1943731.72</v>
          </cell>
          <cell r="AW49">
            <v>731857.32</v>
          </cell>
          <cell r="AX49">
            <v>424300.31</v>
          </cell>
          <cell r="AY49">
            <v>6301230.2599999998</v>
          </cell>
          <cell r="AZ49">
            <v>3201340.91</v>
          </cell>
          <cell r="BA49">
            <v>0.8</v>
          </cell>
          <cell r="BB49">
            <v>533556.81833333301</v>
          </cell>
          <cell r="BC49">
            <v>533556.81833333301</v>
          </cell>
          <cell r="BD49">
            <v>506558.998333333</v>
          </cell>
          <cell r="BE49">
            <v>830514.28500000003</v>
          </cell>
          <cell r="BF49">
            <v>952490.505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str">
            <v>老账</v>
          </cell>
          <cell r="G50">
            <v>0</v>
          </cell>
          <cell r="H50" t="str">
            <v>否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126094.65</v>
          </cell>
          <cell r="Y50">
            <v>0</v>
          </cell>
          <cell r="Z50">
            <v>0</v>
          </cell>
          <cell r="AA50">
            <v>0</v>
          </cell>
          <cell r="AB50">
            <v>74592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200686.65</v>
          </cell>
          <cell r="AZ50">
            <v>200686.65</v>
          </cell>
          <cell r="BA50">
            <v>0.8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str">
            <v>正常供货</v>
          </cell>
          <cell r="G51">
            <v>60</v>
          </cell>
          <cell r="H51" t="str">
            <v>否</v>
          </cell>
          <cell r="I51">
            <v>90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20980.81</v>
          </cell>
          <cell r="AS51">
            <v>461164.86</v>
          </cell>
          <cell r="AT51">
            <v>485505.14</v>
          </cell>
          <cell r="AU51">
            <v>900590.92</v>
          </cell>
          <cell r="AV51">
            <v>291316.14</v>
          </cell>
          <cell r="AW51">
            <v>689636.32</v>
          </cell>
          <cell r="AX51">
            <v>406031.42</v>
          </cell>
          <cell r="AY51">
            <v>3255225.61</v>
          </cell>
          <cell r="AZ51">
            <v>2159557.87</v>
          </cell>
          <cell r="BA51">
            <v>0.8</v>
          </cell>
          <cell r="BB51">
            <v>80357.611666666693</v>
          </cell>
          <cell r="BC51">
            <v>161275.13500000001</v>
          </cell>
          <cell r="BD51">
            <v>311373.62166666699</v>
          </cell>
          <cell r="BE51">
            <v>359926.311666667</v>
          </cell>
          <cell r="BF51">
            <v>474865.69833333301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str">
            <v>诉讼</v>
          </cell>
          <cell r="G52">
            <v>60</v>
          </cell>
          <cell r="H52" t="str">
            <v>否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T52">
            <v>0</v>
          </cell>
          <cell r="U52">
            <v>47521.08</v>
          </cell>
          <cell r="V52">
            <v>101074.44</v>
          </cell>
          <cell r="W52">
            <v>0</v>
          </cell>
          <cell r="X52">
            <v>101074.44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AY52">
            <v>249669.96</v>
          </cell>
          <cell r="AZ52">
            <v>249669.96</v>
          </cell>
          <cell r="BA52">
            <v>0.8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str">
            <v>固定资产</v>
          </cell>
          <cell r="G53" t="str">
            <v>预付</v>
          </cell>
          <cell r="H53" t="str">
            <v>否</v>
          </cell>
          <cell r="J53">
            <v>470027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470027</v>
          </cell>
          <cell r="AZ53">
            <v>470027</v>
          </cell>
          <cell r="BA53">
            <v>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  <cell r="F54" t="str">
            <v>老账</v>
          </cell>
          <cell r="G54">
            <v>90</v>
          </cell>
          <cell r="H54" t="str">
            <v>是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58156.28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139274.43</v>
          </cell>
          <cell r="AY54">
            <v>197430.71</v>
          </cell>
          <cell r="AZ54">
            <v>58156.28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str">
            <v>正常供货</v>
          </cell>
          <cell r="G55">
            <v>60</v>
          </cell>
          <cell r="H55" t="str">
            <v>否</v>
          </cell>
          <cell r="I55">
            <v>90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Q55">
            <v>0</v>
          </cell>
          <cell r="AR55">
            <v>904521.82</v>
          </cell>
          <cell r="AS55">
            <v>958499.08</v>
          </cell>
          <cell r="AT55">
            <v>973535.12</v>
          </cell>
          <cell r="AU55">
            <v>1890526.64</v>
          </cell>
          <cell r="AV55">
            <v>871702.16</v>
          </cell>
          <cell r="AW55">
            <v>1127828</v>
          </cell>
          <cell r="AX55">
            <v>509297.24</v>
          </cell>
          <cell r="AY55">
            <v>7235910.0599999996</v>
          </cell>
          <cell r="AZ55">
            <v>5598784.8200000003</v>
          </cell>
          <cell r="BA55">
            <v>0.8</v>
          </cell>
          <cell r="BB55">
            <v>310503.48333333299</v>
          </cell>
          <cell r="BC55">
            <v>472759.33666666702</v>
          </cell>
          <cell r="BD55">
            <v>787847.11</v>
          </cell>
          <cell r="BE55">
            <v>933130.80333333299</v>
          </cell>
          <cell r="BF55">
            <v>1121102.13666667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  <cell r="F56" t="str">
            <v>固定资产</v>
          </cell>
          <cell r="G56">
            <v>0</v>
          </cell>
          <cell r="H56" t="str">
            <v>否</v>
          </cell>
          <cell r="J56">
            <v>526700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AY56">
            <v>526700</v>
          </cell>
          <cell r="AZ56">
            <v>526700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str">
            <v>固定资产-老账</v>
          </cell>
          <cell r="G57" t="str">
            <v>预付</v>
          </cell>
          <cell r="H57" t="str">
            <v>否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236900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0</v>
          </cell>
          <cell r="AY57">
            <v>236900</v>
          </cell>
          <cell r="AZ57">
            <v>236900</v>
          </cell>
          <cell r="BA57">
            <v>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str">
            <v>固定资产-老账</v>
          </cell>
          <cell r="G58" t="str">
            <v>预付</v>
          </cell>
          <cell r="H58" t="str">
            <v>是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264354.28000000003</v>
          </cell>
          <cell r="AM58">
            <v>213000</v>
          </cell>
          <cell r="AN58">
            <v>0</v>
          </cell>
          <cell r="AO58">
            <v>52500</v>
          </cell>
          <cell r="AP58">
            <v>0</v>
          </cell>
          <cell r="AQ58">
            <v>0</v>
          </cell>
          <cell r="AR58">
            <v>35000</v>
          </cell>
          <cell r="AS58">
            <v>67500</v>
          </cell>
          <cell r="AT58">
            <v>0</v>
          </cell>
          <cell r="AU58">
            <v>0</v>
          </cell>
          <cell r="AV58">
            <v>0</v>
          </cell>
          <cell r="AX58">
            <v>0</v>
          </cell>
          <cell r="AY58">
            <v>632354.28</v>
          </cell>
          <cell r="AZ58">
            <v>632354.28</v>
          </cell>
          <cell r="BA58">
            <v>1</v>
          </cell>
          <cell r="BB58">
            <v>25833.333333333299</v>
          </cell>
          <cell r="BC58">
            <v>25833.333333333299</v>
          </cell>
          <cell r="BD58">
            <v>17083.333333333299</v>
          </cell>
          <cell r="BE58">
            <v>17083.333333333299</v>
          </cell>
          <cell r="BF58">
            <v>17083.333333333299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str">
            <v>正常供货</v>
          </cell>
          <cell r="G59">
            <v>60</v>
          </cell>
          <cell r="H59" t="str">
            <v>是</v>
          </cell>
          <cell r="I59">
            <v>90</v>
          </cell>
          <cell r="J59">
            <v>0</v>
          </cell>
          <cell r="K59">
            <v>0</v>
          </cell>
          <cell r="L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163925.31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88742.37</v>
          </cell>
          <cell r="AJ59">
            <v>74722.740000000005</v>
          </cell>
          <cell r="AK59">
            <v>0</v>
          </cell>
          <cell r="AL59">
            <v>0</v>
          </cell>
          <cell r="AM59">
            <v>0</v>
          </cell>
          <cell r="AN59">
            <v>133483.42000000001</v>
          </cell>
          <cell r="AO59">
            <v>45058.73</v>
          </cell>
          <cell r="AP59">
            <v>0</v>
          </cell>
          <cell r="AQ59">
            <v>103500</v>
          </cell>
          <cell r="AR59">
            <v>52898.42</v>
          </cell>
          <cell r="AS59">
            <v>76633.02</v>
          </cell>
          <cell r="AT59">
            <v>23283.37</v>
          </cell>
          <cell r="AU59">
            <v>0</v>
          </cell>
          <cell r="AV59">
            <v>74609.929999999993</v>
          </cell>
          <cell r="AW59">
            <v>40908.050000000003</v>
          </cell>
          <cell r="AX59">
            <v>43787.68</v>
          </cell>
          <cell r="AY59">
            <v>921553.04</v>
          </cell>
          <cell r="AZ59">
            <v>836857.31</v>
          </cell>
          <cell r="BA59">
            <v>0.8</v>
          </cell>
          <cell r="BB59">
            <v>68595.598333333299</v>
          </cell>
          <cell r="BC59">
            <v>50228.923333333303</v>
          </cell>
          <cell r="BD59">
            <v>42719.135000000002</v>
          </cell>
          <cell r="BE59">
            <v>55154.1233333333</v>
          </cell>
          <cell r="BF59">
            <v>44722.131666666697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str">
            <v>正常供货</v>
          </cell>
          <cell r="G60">
            <v>90</v>
          </cell>
          <cell r="H60" t="str">
            <v>是</v>
          </cell>
          <cell r="I60">
            <v>90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30828.400000000001</v>
          </cell>
          <cell r="AE60">
            <v>40385.19</v>
          </cell>
          <cell r="AF60">
            <v>56596.68</v>
          </cell>
          <cell r="AG60">
            <v>27046.89</v>
          </cell>
          <cell r="AH60">
            <v>44354.57</v>
          </cell>
          <cell r="AI60">
            <v>45109.77</v>
          </cell>
          <cell r="AJ60">
            <v>56004.97</v>
          </cell>
          <cell r="AK60">
            <v>67923.960000000006</v>
          </cell>
          <cell r="AL60">
            <v>56994.879999999997</v>
          </cell>
          <cell r="AM60">
            <v>56144.639999999999</v>
          </cell>
          <cell r="AN60">
            <v>26984.55</v>
          </cell>
          <cell r="AO60">
            <v>31650.85</v>
          </cell>
          <cell r="AP60">
            <v>31400</v>
          </cell>
          <cell r="AQ60">
            <v>48000</v>
          </cell>
          <cell r="AR60">
            <v>43591.48</v>
          </cell>
          <cell r="AS60">
            <v>35027.19</v>
          </cell>
          <cell r="AT60">
            <v>25666.080000000002</v>
          </cell>
          <cell r="AU60">
            <v>0</v>
          </cell>
          <cell r="AV60">
            <v>42989.99</v>
          </cell>
          <cell r="AW60">
            <v>54605.88</v>
          </cell>
          <cell r="AX60">
            <v>0</v>
          </cell>
          <cell r="AY60">
            <v>821305.97</v>
          </cell>
          <cell r="AZ60">
            <v>723710.1</v>
          </cell>
          <cell r="BA60">
            <v>0.8</v>
          </cell>
          <cell r="BB60">
            <v>36109.011666666702</v>
          </cell>
          <cell r="BC60">
            <v>35889.266666666699</v>
          </cell>
          <cell r="BD60">
            <v>30614.125</v>
          </cell>
          <cell r="BE60">
            <v>32545.79</v>
          </cell>
          <cell r="BF60">
            <v>33646.769999999997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str">
            <v>正常供货</v>
          </cell>
          <cell r="G61">
            <v>60</v>
          </cell>
          <cell r="H61" t="str">
            <v>否</v>
          </cell>
          <cell r="I61">
            <v>90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7050.95</v>
          </cell>
          <cell r="AQ61">
            <v>150100</v>
          </cell>
          <cell r="AR61">
            <v>0</v>
          </cell>
          <cell r="AS61">
            <v>182671.28</v>
          </cell>
          <cell r="AT61">
            <v>0</v>
          </cell>
          <cell r="AU61">
            <v>0</v>
          </cell>
          <cell r="AV61">
            <v>885251.05</v>
          </cell>
          <cell r="AW61">
            <v>679356</v>
          </cell>
          <cell r="AX61">
            <v>676097.08</v>
          </cell>
          <cell r="AY61">
            <v>2580526.36</v>
          </cell>
          <cell r="AZ61">
            <v>1225073.28</v>
          </cell>
          <cell r="BA61">
            <v>0.8</v>
          </cell>
          <cell r="BB61">
            <v>56637.038333333301</v>
          </cell>
          <cell r="BC61">
            <v>56637.038333333301</v>
          </cell>
          <cell r="BD61">
            <v>56637.038333333301</v>
          </cell>
          <cell r="BE61">
            <v>203003.721666667</v>
          </cell>
          <cell r="BF61">
            <v>291213.05499999999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str">
            <v>正常供货</v>
          </cell>
          <cell r="G62">
            <v>90</v>
          </cell>
          <cell r="H62" t="str">
            <v>是</v>
          </cell>
          <cell r="I62">
            <v>90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32705.5</v>
          </cell>
          <cell r="AF62">
            <v>85524.27</v>
          </cell>
          <cell r="AG62">
            <v>0</v>
          </cell>
          <cell r="AH62">
            <v>156100.04999999999</v>
          </cell>
          <cell r="AI62">
            <v>26790.04</v>
          </cell>
          <cell r="AJ62">
            <v>60885.41</v>
          </cell>
          <cell r="AK62">
            <v>165910.82999999999</v>
          </cell>
          <cell r="AL62">
            <v>33628.800000000003</v>
          </cell>
          <cell r="AM62">
            <v>84291.79</v>
          </cell>
          <cell r="AN62">
            <v>90649.77</v>
          </cell>
          <cell r="AO62">
            <v>28624.07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364412.38</v>
          </cell>
          <cell r="AU62">
            <v>97168.7</v>
          </cell>
          <cell r="AV62">
            <v>0</v>
          </cell>
          <cell r="AW62">
            <v>85355.12</v>
          </cell>
          <cell r="AX62">
            <v>63059.24</v>
          </cell>
          <cell r="AY62">
            <v>1375105.97</v>
          </cell>
          <cell r="AZ62">
            <v>1226691.6100000001</v>
          </cell>
          <cell r="BA62">
            <v>0.8</v>
          </cell>
          <cell r="BB62">
            <v>19878.973333333299</v>
          </cell>
          <cell r="BC62">
            <v>65506.074999999997</v>
          </cell>
          <cell r="BD62">
            <v>76930.179999999993</v>
          </cell>
          <cell r="BE62">
            <v>76930.179999999993</v>
          </cell>
          <cell r="BF62">
            <v>91156.033333333296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  <cell r="F63" t="str">
            <v>大宗物料</v>
          </cell>
          <cell r="G63">
            <v>90</v>
          </cell>
          <cell r="H63" t="str">
            <v>是</v>
          </cell>
          <cell r="I63">
            <v>90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30809.99</v>
          </cell>
          <cell r="AF63">
            <v>0</v>
          </cell>
          <cell r="AG63">
            <v>79100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>
            <v>109909.99</v>
          </cell>
          <cell r="AZ63">
            <v>109909.99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str">
            <v>实验费-老帐</v>
          </cell>
          <cell r="G64">
            <v>0</v>
          </cell>
          <cell r="H64" t="str">
            <v>否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383520.5</v>
          </cell>
          <cell r="AQ64">
            <v>0</v>
          </cell>
          <cell r="AR64">
            <v>228201</v>
          </cell>
          <cell r="AS64">
            <v>4337.5</v>
          </cell>
          <cell r="AT64">
            <v>0</v>
          </cell>
          <cell r="AU64">
            <v>0</v>
          </cell>
          <cell r="AV64">
            <v>3905</v>
          </cell>
          <cell r="AX64">
            <v>0</v>
          </cell>
          <cell r="AY64">
            <v>619964</v>
          </cell>
          <cell r="AZ64">
            <v>619964</v>
          </cell>
          <cell r="BA64">
            <v>0.8</v>
          </cell>
          <cell r="BB64">
            <v>102676.5</v>
          </cell>
          <cell r="BC64">
            <v>102676.5</v>
          </cell>
          <cell r="BD64">
            <v>102676.5</v>
          </cell>
          <cell r="BE64">
            <v>39407.25</v>
          </cell>
          <cell r="BF64">
            <v>39407.25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str">
            <v>大宗物料</v>
          </cell>
          <cell r="G65">
            <v>60</v>
          </cell>
          <cell r="H65" t="str">
            <v>否</v>
          </cell>
          <cell r="I65">
            <v>60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R65">
            <v>103409.82</v>
          </cell>
          <cell r="AS65">
            <v>688800</v>
          </cell>
          <cell r="AT65">
            <v>1019760</v>
          </cell>
          <cell r="AU65">
            <v>678240</v>
          </cell>
          <cell r="AV65">
            <v>962640</v>
          </cell>
          <cell r="AW65">
            <v>869760</v>
          </cell>
          <cell r="AX65">
            <v>659400</v>
          </cell>
          <cell r="AY65">
            <v>4982009.82</v>
          </cell>
          <cell r="AZ65">
            <v>3452849.82</v>
          </cell>
          <cell r="BA65">
            <v>1</v>
          </cell>
          <cell r="BB65">
            <v>132034.97</v>
          </cell>
          <cell r="BC65">
            <v>301994.96999999997</v>
          </cell>
          <cell r="BD65">
            <v>415034.97</v>
          </cell>
          <cell r="BE65">
            <v>575474.97</v>
          </cell>
          <cell r="BF65">
            <v>720434.97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str">
            <v>正常供货</v>
          </cell>
          <cell r="G66">
            <v>60</v>
          </cell>
          <cell r="H66" t="str">
            <v>否</v>
          </cell>
          <cell r="I66">
            <v>90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32059.31</v>
          </cell>
          <cell r="AT66">
            <v>46536.05</v>
          </cell>
          <cell r="AU66">
            <v>66484.39</v>
          </cell>
          <cell r="AV66">
            <v>28145.33</v>
          </cell>
          <cell r="AW66">
            <v>87002.92</v>
          </cell>
          <cell r="AX66">
            <v>77516.59</v>
          </cell>
          <cell r="AY66">
            <v>337744.59</v>
          </cell>
          <cell r="AZ66">
            <v>173225.08</v>
          </cell>
          <cell r="BA66">
            <v>0.8</v>
          </cell>
          <cell r="BB66">
            <v>5343.2183333333296</v>
          </cell>
          <cell r="BC66">
            <v>13099.2266666667</v>
          </cell>
          <cell r="BD66">
            <v>24179.958333333299</v>
          </cell>
          <cell r="BE66">
            <v>28870.846666666701</v>
          </cell>
          <cell r="BF66">
            <v>43371.333333333299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str">
            <v>固定资产-老账</v>
          </cell>
          <cell r="G67" t="str">
            <v>预付</v>
          </cell>
          <cell r="H67" t="str">
            <v>否</v>
          </cell>
          <cell r="J67">
            <v>222035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60000</v>
          </cell>
          <cell r="Z67">
            <v>0</v>
          </cell>
          <cell r="AA67">
            <v>0</v>
          </cell>
          <cell r="AB67">
            <v>11965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Y67">
            <v>294000</v>
          </cell>
          <cell r="AZ67">
            <v>294000</v>
          </cell>
          <cell r="BA67">
            <v>0.8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str">
            <v>正常供货</v>
          </cell>
          <cell r="G68">
            <v>60</v>
          </cell>
          <cell r="H68" t="str">
            <v>否</v>
          </cell>
          <cell r="I68">
            <v>60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811996.06</v>
          </cell>
          <cell r="AT68">
            <v>281423.25</v>
          </cell>
          <cell r="AU68">
            <v>991550.26</v>
          </cell>
          <cell r="AV68">
            <v>156597.75</v>
          </cell>
          <cell r="AW68">
            <v>855585.49</v>
          </cell>
          <cell r="AX68">
            <v>560550.06000000006</v>
          </cell>
          <cell r="AY68">
            <v>3657702.87</v>
          </cell>
          <cell r="AZ68">
            <v>2241567.3199999998</v>
          </cell>
          <cell r="BA68">
            <v>0.8</v>
          </cell>
          <cell r="BB68">
            <v>135332.67666666699</v>
          </cell>
          <cell r="BC68">
            <v>182236.55166666699</v>
          </cell>
          <cell r="BD68">
            <v>347494.92833333299</v>
          </cell>
          <cell r="BE68">
            <v>373594.55333333299</v>
          </cell>
          <cell r="BF68">
            <v>516192.13500000001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str">
            <v>正常供货</v>
          </cell>
          <cell r="G69">
            <v>60</v>
          </cell>
          <cell r="H69" t="str">
            <v>是</v>
          </cell>
          <cell r="I69">
            <v>60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Y69">
            <v>0</v>
          </cell>
          <cell r="AK69">
            <v>0</v>
          </cell>
          <cell r="AL69">
            <v>0</v>
          </cell>
          <cell r="AM69">
            <v>86101.19</v>
          </cell>
          <cell r="AN69">
            <v>110872.52</v>
          </cell>
          <cell r="AO69">
            <v>64759.78</v>
          </cell>
          <cell r="AP69">
            <v>28900</v>
          </cell>
          <cell r="AQ69">
            <v>14400</v>
          </cell>
          <cell r="AR69">
            <v>0</v>
          </cell>
          <cell r="AS69">
            <v>673.35</v>
          </cell>
          <cell r="AT69">
            <v>16414.490000000002</v>
          </cell>
          <cell r="AU69">
            <v>0</v>
          </cell>
          <cell r="AV69">
            <v>0</v>
          </cell>
          <cell r="AX69">
            <v>4096.37</v>
          </cell>
          <cell r="AY69">
            <v>326217.7</v>
          </cell>
          <cell r="AZ69">
            <v>322121.33</v>
          </cell>
          <cell r="BA69">
            <v>0.8</v>
          </cell>
          <cell r="BB69">
            <v>36600.941666666702</v>
          </cell>
          <cell r="BC69">
            <v>20857.936666666701</v>
          </cell>
          <cell r="BD69">
            <v>10064.64</v>
          </cell>
          <cell r="BE69">
            <v>5247.9733333333297</v>
          </cell>
          <cell r="BF69">
            <v>2847.9733333333302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str">
            <v>正常供货</v>
          </cell>
          <cell r="G70">
            <v>90</v>
          </cell>
          <cell r="H70" t="str">
            <v>是</v>
          </cell>
          <cell r="I70">
            <v>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F70">
            <v>0</v>
          </cell>
          <cell r="AG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64665.94</v>
          </cell>
          <cell r="AN70">
            <v>0</v>
          </cell>
          <cell r="AO70">
            <v>112570.89</v>
          </cell>
          <cell r="AP70">
            <v>7500</v>
          </cell>
          <cell r="AQ70">
            <v>17600</v>
          </cell>
          <cell r="AR70">
            <v>24286.2</v>
          </cell>
          <cell r="AS70">
            <v>31266.25</v>
          </cell>
          <cell r="AT70">
            <v>28633.119999999999</v>
          </cell>
          <cell r="AU70">
            <v>20920.740000000002</v>
          </cell>
          <cell r="AV70">
            <v>0</v>
          </cell>
          <cell r="AW70">
            <v>65364.24</v>
          </cell>
          <cell r="AX70">
            <v>0</v>
          </cell>
          <cell r="AY70">
            <v>372807.38</v>
          </cell>
          <cell r="AZ70">
            <v>307443.14</v>
          </cell>
          <cell r="BA70">
            <v>0.8</v>
          </cell>
          <cell r="BB70">
            <v>32203.89</v>
          </cell>
          <cell r="BC70">
            <v>36976.076666666697</v>
          </cell>
          <cell r="BD70">
            <v>21701.051666666699</v>
          </cell>
          <cell r="BE70">
            <v>20451.051666666699</v>
          </cell>
          <cell r="BF70">
            <v>28411.758333333299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  <cell r="F71" t="str">
            <v>大宗物料</v>
          </cell>
          <cell r="G71">
            <v>90</v>
          </cell>
          <cell r="H71" t="str">
            <v>是</v>
          </cell>
          <cell r="I71">
            <v>90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46705.599999999999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0</v>
          </cell>
          <cell r="AY71">
            <v>46705.599999999999</v>
          </cell>
          <cell r="AZ71">
            <v>46705.599999999999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  <cell r="G72">
            <v>0</v>
          </cell>
          <cell r="H72" t="str">
            <v>否</v>
          </cell>
          <cell r="I72">
            <v>30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W72">
            <v>141746.47</v>
          </cell>
          <cell r="AX72">
            <v>350004.35</v>
          </cell>
          <cell r="AY72">
            <v>491750.82</v>
          </cell>
          <cell r="AZ72">
            <v>491750.82</v>
          </cell>
          <cell r="BA72">
            <v>1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23624.4116666667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str">
            <v>正常供货</v>
          </cell>
          <cell r="G73">
            <v>60</v>
          </cell>
          <cell r="H73" t="str">
            <v>是</v>
          </cell>
          <cell r="I73">
            <v>90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Z73">
            <v>0</v>
          </cell>
          <cell r="AA73">
            <v>0</v>
          </cell>
          <cell r="AD73">
            <v>7278.33</v>
          </cell>
          <cell r="AE73">
            <v>16896</v>
          </cell>
          <cell r="AF73">
            <v>0</v>
          </cell>
          <cell r="AG73">
            <v>56615.9</v>
          </cell>
          <cell r="AH73">
            <v>24527.94</v>
          </cell>
          <cell r="AI73">
            <v>39551.94</v>
          </cell>
          <cell r="AJ73">
            <v>25151.95</v>
          </cell>
          <cell r="AK73">
            <v>58223.89</v>
          </cell>
          <cell r="AL73">
            <v>27767.94</v>
          </cell>
          <cell r="AM73">
            <v>36863.949999999997</v>
          </cell>
          <cell r="AN73">
            <v>26735.96</v>
          </cell>
          <cell r="AO73">
            <v>42047.93</v>
          </cell>
          <cell r="AP73">
            <v>32300</v>
          </cell>
          <cell r="AQ73">
            <v>33100</v>
          </cell>
          <cell r="AR73">
            <v>33839.94</v>
          </cell>
          <cell r="AS73">
            <v>42527.94</v>
          </cell>
          <cell r="AT73">
            <v>28175.95</v>
          </cell>
          <cell r="AU73">
            <v>50999.9</v>
          </cell>
          <cell r="AV73">
            <v>36719.93</v>
          </cell>
          <cell r="AW73">
            <v>17255.97</v>
          </cell>
          <cell r="AX73">
            <v>14495.98</v>
          </cell>
          <cell r="AY73">
            <v>651077.34</v>
          </cell>
          <cell r="AZ73">
            <v>619325.39</v>
          </cell>
          <cell r="BA73">
            <v>0.8</v>
          </cell>
          <cell r="BB73">
            <v>35091.961666666699</v>
          </cell>
          <cell r="BC73">
            <v>35331.96</v>
          </cell>
          <cell r="BD73">
            <v>36823.955000000002</v>
          </cell>
          <cell r="BE73">
            <v>37560.61</v>
          </cell>
          <cell r="BF73">
            <v>34919.938333333303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str">
            <v>固定资产-老账</v>
          </cell>
          <cell r="G74">
            <v>0</v>
          </cell>
          <cell r="H74" t="str">
            <v>否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40459.99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AY74">
            <v>40459.99</v>
          </cell>
          <cell r="AZ74">
            <v>40459.99</v>
          </cell>
          <cell r="BA74">
            <v>0.8</v>
          </cell>
          <cell r="BB74">
            <v>6743.3316666666697</v>
          </cell>
          <cell r="BC74">
            <v>6743.3316666666697</v>
          </cell>
          <cell r="BD74">
            <v>6743.3316666666697</v>
          </cell>
          <cell r="BE74">
            <v>6743.3316666666697</v>
          </cell>
          <cell r="BF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str">
            <v>正常供货</v>
          </cell>
          <cell r="G75">
            <v>90</v>
          </cell>
          <cell r="H75" t="str">
            <v>是</v>
          </cell>
          <cell r="I75">
            <v>90</v>
          </cell>
          <cell r="AJ75">
            <v>0</v>
          </cell>
          <cell r="AK75">
            <v>0</v>
          </cell>
          <cell r="AL75">
            <v>0</v>
          </cell>
          <cell r="AM75">
            <v>30476.37</v>
          </cell>
          <cell r="AN75">
            <v>60131.82</v>
          </cell>
          <cell r="AO75">
            <v>78616.36</v>
          </cell>
          <cell r="AP75">
            <v>117000</v>
          </cell>
          <cell r="AQ75">
            <v>131100</v>
          </cell>
          <cell r="AR75">
            <v>109169.3</v>
          </cell>
          <cell r="AS75">
            <v>129850.56</v>
          </cell>
          <cell r="AT75">
            <v>0</v>
          </cell>
          <cell r="AU75">
            <v>57024.32</v>
          </cell>
          <cell r="AV75">
            <v>117158.39999999999</v>
          </cell>
          <cell r="AW75">
            <v>460969.94</v>
          </cell>
          <cell r="AX75">
            <v>0</v>
          </cell>
          <cell r="AY75">
            <v>1291497.07</v>
          </cell>
          <cell r="AZ75">
            <v>713368.73</v>
          </cell>
          <cell r="BA75">
            <v>0.8</v>
          </cell>
          <cell r="BB75">
            <v>104311.34</v>
          </cell>
          <cell r="BC75">
            <v>94289.37</v>
          </cell>
          <cell r="BD75">
            <v>90690.696666666699</v>
          </cell>
          <cell r="BE75">
            <v>90717.096666666694</v>
          </cell>
          <cell r="BF75">
            <v>145695.42000000001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  <cell r="F76" t="str">
            <v>正常供货</v>
          </cell>
          <cell r="G76">
            <v>30</v>
          </cell>
          <cell r="H76" t="str">
            <v>是</v>
          </cell>
          <cell r="I76">
            <v>30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232592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>
            <v>0</v>
          </cell>
          <cell r="AY76">
            <v>232592</v>
          </cell>
          <cell r="AZ76">
            <v>232592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  <cell r="F77" t="str">
            <v>大宗物料</v>
          </cell>
          <cell r="G77">
            <v>60</v>
          </cell>
          <cell r="H77" t="str">
            <v>否</v>
          </cell>
          <cell r="I77">
            <v>60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41700</v>
          </cell>
          <cell r="AR77">
            <v>61020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>
            <v>0</v>
          </cell>
          <cell r="AY77">
            <v>102720</v>
          </cell>
          <cell r="AZ77">
            <v>102720</v>
          </cell>
          <cell r="BA77">
            <v>0</v>
          </cell>
          <cell r="BB77">
            <v>17120</v>
          </cell>
          <cell r="BC77">
            <v>17120</v>
          </cell>
          <cell r="BD77">
            <v>17120</v>
          </cell>
          <cell r="BE77">
            <v>17120</v>
          </cell>
          <cell r="BF77">
            <v>10170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str">
            <v>正常供货</v>
          </cell>
          <cell r="G78">
            <v>90</v>
          </cell>
          <cell r="H78" t="str">
            <v>否</v>
          </cell>
          <cell r="I78">
            <v>90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D78">
            <v>0</v>
          </cell>
          <cell r="AE78">
            <v>0</v>
          </cell>
          <cell r="AF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4688.1400000000003</v>
          </cell>
          <cell r="AW78">
            <v>14056.84</v>
          </cell>
          <cell r="AX78">
            <v>84607.95</v>
          </cell>
          <cell r="AY78">
            <v>103352.93</v>
          </cell>
          <cell r="AZ78">
            <v>0</v>
          </cell>
          <cell r="BA78">
            <v>0.8</v>
          </cell>
          <cell r="BB78">
            <v>0</v>
          </cell>
          <cell r="BC78">
            <v>0</v>
          </cell>
          <cell r="BD78">
            <v>0</v>
          </cell>
          <cell r="BE78">
            <v>781.35666666666702</v>
          </cell>
          <cell r="BF78">
            <v>3124.1633333333298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  <cell r="F79" t="str">
            <v>正常供货</v>
          </cell>
          <cell r="G79">
            <v>60</v>
          </cell>
          <cell r="H79" t="str">
            <v>是</v>
          </cell>
          <cell r="I79">
            <v>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Y79">
            <v>0</v>
          </cell>
          <cell r="Z79">
            <v>42403.21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F79">
            <v>9282.9599999999991</v>
          </cell>
          <cell r="AG79">
            <v>2488.41</v>
          </cell>
          <cell r="AH79">
            <v>10579.78</v>
          </cell>
          <cell r="AI79">
            <v>18862.96</v>
          </cell>
          <cell r="AJ79">
            <v>0</v>
          </cell>
          <cell r="AK79">
            <v>21414.7</v>
          </cell>
          <cell r="AL79">
            <v>0</v>
          </cell>
          <cell r="AM79">
            <v>25002.26</v>
          </cell>
          <cell r="AN79">
            <v>0</v>
          </cell>
          <cell r="AO79">
            <v>23556.33</v>
          </cell>
          <cell r="AP79">
            <v>0</v>
          </cell>
          <cell r="AQ79">
            <v>55500</v>
          </cell>
          <cell r="AR79">
            <v>0</v>
          </cell>
          <cell r="AS79">
            <v>36477.82</v>
          </cell>
          <cell r="AT79">
            <v>8752.09</v>
          </cell>
          <cell r="AU79">
            <v>0</v>
          </cell>
          <cell r="AV79">
            <v>6458.4</v>
          </cell>
          <cell r="AX79">
            <v>0</v>
          </cell>
          <cell r="AY79">
            <v>260778.92</v>
          </cell>
          <cell r="AZ79">
            <v>260778.92</v>
          </cell>
          <cell r="BA79">
            <v>0</v>
          </cell>
          <cell r="BB79">
            <v>19255.691666666698</v>
          </cell>
          <cell r="BC79">
            <v>20714.3733333333</v>
          </cell>
          <cell r="BD79">
            <v>16788.3183333333</v>
          </cell>
          <cell r="BE79">
            <v>17864.718333333301</v>
          </cell>
          <cell r="BF79">
            <v>8614.7183333333305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str">
            <v>正常供货</v>
          </cell>
          <cell r="G80">
            <v>90</v>
          </cell>
          <cell r="H80" t="str">
            <v>是</v>
          </cell>
          <cell r="I80">
            <v>90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97094.38</v>
          </cell>
          <cell r="AO80">
            <v>207948.25</v>
          </cell>
          <cell r="AP80">
            <v>0</v>
          </cell>
          <cell r="AQ80">
            <v>0</v>
          </cell>
          <cell r="AR80">
            <v>119714.71</v>
          </cell>
          <cell r="AS80">
            <v>0</v>
          </cell>
          <cell r="AT80">
            <v>147635.45000000001</v>
          </cell>
          <cell r="AU80">
            <v>175374.06</v>
          </cell>
          <cell r="AV80">
            <v>0</v>
          </cell>
          <cell r="AX80">
            <v>0</v>
          </cell>
          <cell r="AY80">
            <v>747766.85</v>
          </cell>
          <cell r="AZ80">
            <v>747766.85</v>
          </cell>
          <cell r="BA80">
            <v>0.8</v>
          </cell>
          <cell r="BB80">
            <v>70792.89</v>
          </cell>
          <cell r="BC80">
            <v>79216.401666666701</v>
          </cell>
          <cell r="BD80">
            <v>73787.37</v>
          </cell>
          <cell r="BE80">
            <v>73787.37</v>
          </cell>
          <cell r="BF80">
            <v>73787.37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str">
            <v>正常供货</v>
          </cell>
          <cell r="G81">
            <v>60</v>
          </cell>
          <cell r="H81" t="str">
            <v>是</v>
          </cell>
          <cell r="I81">
            <v>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43285.3</v>
          </cell>
          <cell r="AP81">
            <v>8000</v>
          </cell>
          <cell r="AQ81">
            <v>21300</v>
          </cell>
          <cell r="AR81">
            <v>34175.29</v>
          </cell>
          <cell r="AS81">
            <v>40827.839999999997</v>
          </cell>
          <cell r="AT81">
            <v>37579.050000000003</v>
          </cell>
          <cell r="AU81">
            <v>30551.27</v>
          </cell>
          <cell r="AV81">
            <v>8419.33</v>
          </cell>
          <cell r="AW81">
            <v>21651.16</v>
          </cell>
          <cell r="AX81">
            <v>47236.26</v>
          </cell>
          <cell r="AY81">
            <v>293025.5</v>
          </cell>
          <cell r="AZ81">
            <v>224138.08</v>
          </cell>
          <cell r="BA81">
            <v>0.8</v>
          </cell>
          <cell r="BB81">
            <v>24598.071666666699</v>
          </cell>
          <cell r="BC81">
            <v>30861.246666666699</v>
          </cell>
          <cell r="BD81">
            <v>28738.9083333333</v>
          </cell>
          <cell r="BE81">
            <v>28808.796666666702</v>
          </cell>
          <cell r="BF81">
            <v>28867.323333333301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  <cell r="F82" t="str">
            <v>正常供货</v>
          </cell>
          <cell r="G82">
            <v>60</v>
          </cell>
          <cell r="H82" t="str">
            <v>是</v>
          </cell>
          <cell r="I82">
            <v>60</v>
          </cell>
          <cell r="AD82">
            <v>37490.120000000003</v>
          </cell>
          <cell r="AE82">
            <v>29301.8</v>
          </cell>
          <cell r="AF82">
            <v>0</v>
          </cell>
          <cell r="AG82">
            <v>118314.62</v>
          </cell>
          <cell r="AH82">
            <v>8542.7999999999993</v>
          </cell>
          <cell r="AI82">
            <v>0</v>
          </cell>
          <cell r="AJ82">
            <v>0</v>
          </cell>
          <cell r="AK82">
            <v>83088.899999999994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>
            <v>0</v>
          </cell>
          <cell r="AY82">
            <v>276738.24</v>
          </cell>
          <cell r="AZ82">
            <v>276738.24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str">
            <v>电泳漆</v>
          </cell>
          <cell r="G83">
            <v>0</v>
          </cell>
          <cell r="H83" t="str">
            <v>否</v>
          </cell>
          <cell r="I83">
            <v>30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S83">
            <v>0</v>
          </cell>
          <cell r="AT83">
            <v>0</v>
          </cell>
          <cell r="AU83">
            <v>183188.65</v>
          </cell>
          <cell r="AV83">
            <v>0</v>
          </cell>
          <cell r="AW83">
            <v>125769</v>
          </cell>
          <cell r="AX83">
            <v>0</v>
          </cell>
          <cell r="AY83">
            <v>308957.65000000002</v>
          </cell>
          <cell r="AZ83">
            <v>308957.65000000002</v>
          </cell>
          <cell r="BA83">
            <v>0.8</v>
          </cell>
          <cell r="BB83">
            <v>0</v>
          </cell>
          <cell r="BC83">
            <v>0</v>
          </cell>
          <cell r="BD83">
            <v>30531.441666666698</v>
          </cell>
          <cell r="BE83">
            <v>30531.441666666698</v>
          </cell>
          <cell r="BF83">
            <v>51492.941666666702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  <cell r="F84" t="str">
            <v>老账</v>
          </cell>
          <cell r="G84">
            <v>60</v>
          </cell>
          <cell r="H84" t="str">
            <v>否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29047.96</v>
          </cell>
          <cell r="X84">
            <v>0</v>
          </cell>
          <cell r="Y84">
            <v>98700.98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4251.0600000000004</v>
          </cell>
          <cell r="AY84">
            <v>132000</v>
          </cell>
          <cell r="AZ84">
            <v>127748.94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str">
            <v>正常供货</v>
          </cell>
          <cell r="G85">
            <v>60</v>
          </cell>
          <cell r="H85" t="str">
            <v>是</v>
          </cell>
          <cell r="I85">
            <v>60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P85">
            <v>0</v>
          </cell>
          <cell r="Q85">
            <v>8383.6</v>
          </cell>
          <cell r="R85">
            <v>6784.0900000000101</v>
          </cell>
          <cell r="S85">
            <v>8528.5700000000106</v>
          </cell>
          <cell r="T85">
            <v>9497.4500000000098</v>
          </cell>
          <cell r="U85">
            <v>11995.55</v>
          </cell>
          <cell r="V85">
            <v>0</v>
          </cell>
          <cell r="W85">
            <v>35938.32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33094.61</v>
          </cell>
          <cell r="AD85">
            <v>0</v>
          </cell>
          <cell r="AE85">
            <v>24584.46</v>
          </cell>
          <cell r="AF85">
            <v>9690.07</v>
          </cell>
          <cell r="AG85">
            <v>7739.09</v>
          </cell>
          <cell r="AH85">
            <v>0</v>
          </cell>
          <cell r="AI85">
            <v>13711.46</v>
          </cell>
          <cell r="AJ85">
            <v>21353.47</v>
          </cell>
          <cell r="AK85">
            <v>31916.12</v>
          </cell>
          <cell r="AL85">
            <v>8333.5300000000007</v>
          </cell>
          <cell r="AM85">
            <v>15572.25</v>
          </cell>
          <cell r="AN85">
            <v>9576.61</v>
          </cell>
          <cell r="AO85">
            <v>15004.33</v>
          </cell>
          <cell r="AP85">
            <v>16800</v>
          </cell>
          <cell r="AQ85">
            <v>21100</v>
          </cell>
          <cell r="AR85">
            <v>23873.91</v>
          </cell>
          <cell r="AS85">
            <v>20626.8</v>
          </cell>
          <cell r="AT85">
            <v>10799.45</v>
          </cell>
          <cell r="AU85">
            <v>16941.96</v>
          </cell>
          <cell r="AV85">
            <v>16400.310000000001</v>
          </cell>
          <cell r="AW85">
            <v>20258.849999999999</v>
          </cell>
          <cell r="AX85">
            <v>12390.03</v>
          </cell>
          <cell r="AY85">
            <v>430894.89</v>
          </cell>
          <cell r="AZ85">
            <v>398246.01</v>
          </cell>
          <cell r="BA85">
            <v>0.8</v>
          </cell>
          <cell r="BB85">
            <v>17830.275000000001</v>
          </cell>
          <cell r="BC85">
            <v>18034.081666666701</v>
          </cell>
          <cell r="BD85">
            <v>18357.02</v>
          </cell>
          <cell r="BE85">
            <v>18290.404999999999</v>
          </cell>
          <cell r="BF85">
            <v>18150.2133333333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str">
            <v>诉讼-7月底付清货款</v>
          </cell>
          <cell r="G86">
            <v>60</v>
          </cell>
          <cell r="H86" t="str">
            <v>否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0.8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str">
            <v>诉讼</v>
          </cell>
          <cell r="G87" t="str">
            <v>预付/60</v>
          </cell>
          <cell r="H87" t="str">
            <v>否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0.8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str">
            <v>正常供货</v>
          </cell>
          <cell r="G88">
            <v>60</v>
          </cell>
          <cell r="H88" t="str">
            <v>是</v>
          </cell>
          <cell r="I88">
            <v>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26325.65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204220.19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9000</v>
          </cell>
          <cell r="AR88">
            <v>0</v>
          </cell>
          <cell r="AS88">
            <v>358521.59999999998</v>
          </cell>
          <cell r="AT88">
            <v>0</v>
          </cell>
          <cell r="AU88">
            <v>0</v>
          </cell>
          <cell r="AV88">
            <v>0</v>
          </cell>
          <cell r="AX88">
            <v>0</v>
          </cell>
          <cell r="AY88">
            <v>598067.43999999994</v>
          </cell>
          <cell r="AZ88">
            <v>598067.43999999994</v>
          </cell>
          <cell r="BA88">
            <v>0.8</v>
          </cell>
          <cell r="BB88">
            <v>61253.599999999999</v>
          </cell>
          <cell r="BC88">
            <v>61253.599999999999</v>
          </cell>
          <cell r="BD88">
            <v>61253.599999999999</v>
          </cell>
          <cell r="BE88">
            <v>61253.599999999999</v>
          </cell>
          <cell r="BF88">
            <v>59753.599999999999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  <cell r="F89" t="str">
            <v>老账</v>
          </cell>
          <cell r="G89">
            <v>0</v>
          </cell>
          <cell r="H89" t="str">
            <v>否</v>
          </cell>
          <cell r="J89">
            <v>48042.77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0</v>
          </cell>
          <cell r="AY89">
            <v>48042.77</v>
          </cell>
          <cell r="AZ89">
            <v>48042.77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  <cell r="F90" t="str">
            <v>大宗物料</v>
          </cell>
          <cell r="G90">
            <v>30</v>
          </cell>
          <cell r="H90" t="str">
            <v>否</v>
          </cell>
          <cell r="I90">
            <v>30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3625.92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0</v>
          </cell>
          <cell r="AY90">
            <v>3625.92</v>
          </cell>
          <cell r="AZ90">
            <v>3625.92</v>
          </cell>
          <cell r="BA90">
            <v>0</v>
          </cell>
          <cell r="BB90">
            <v>604.32000000000005</v>
          </cell>
          <cell r="BC90">
            <v>604.32000000000005</v>
          </cell>
          <cell r="BD90">
            <v>604.32000000000005</v>
          </cell>
          <cell r="BE90">
            <v>604.32000000000005</v>
          </cell>
          <cell r="BF90">
            <v>604.32000000000005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str">
            <v>老账</v>
          </cell>
          <cell r="G91">
            <v>60</v>
          </cell>
          <cell r="H91" t="str">
            <v>否</v>
          </cell>
          <cell r="J91">
            <v>31381.81</v>
          </cell>
          <cell r="K91">
            <v>0</v>
          </cell>
          <cell r="L91">
            <v>147426.87</v>
          </cell>
          <cell r="M91">
            <v>0</v>
          </cell>
          <cell r="N91">
            <v>67211.7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Y91">
            <v>246020.38</v>
          </cell>
          <cell r="AZ91">
            <v>246020.38</v>
          </cell>
          <cell r="BA91">
            <v>0.8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str">
            <v>大宗物料</v>
          </cell>
          <cell r="G92">
            <v>30</v>
          </cell>
          <cell r="H92" t="str">
            <v>否</v>
          </cell>
          <cell r="I92">
            <v>60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R92">
            <v>80545.009999999995</v>
          </cell>
          <cell r="AS92">
            <v>0</v>
          </cell>
          <cell r="AT92">
            <v>312232.90000000002</v>
          </cell>
          <cell r="AU92">
            <v>0</v>
          </cell>
          <cell r="AV92">
            <v>212326.06</v>
          </cell>
          <cell r="AW92">
            <v>130768.59</v>
          </cell>
          <cell r="AX92">
            <v>85509.77</v>
          </cell>
          <cell r="AY92">
            <v>821382.33</v>
          </cell>
          <cell r="AZ92">
            <v>906892.1</v>
          </cell>
          <cell r="BA92">
            <v>1</v>
          </cell>
          <cell r="BB92">
            <v>13424.1683333333</v>
          </cell>
          <cell r="BC92">
            <v>65462.985000000001</v>
          </cell>
          <cell r="BD92">
            <v>65462.985000000001</v>
          </cell>
          <cell r="BE92">
            <v>100850.661666667</v>
          </cell>
          <cell r="BF92">
            <v>122645.426666667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  <cell r="F93" t="str">
            <v>老账</v>
          </cell>
          <cell r="G93">
            <v>90</v>
          </cell>
          <cell r="H93" t="str">
            <v>是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52140.57</v>
          </cell>
          <cell r="AF93">
            <v>2400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0</v>
          </cell>
          <cell r="AY93">
            <v>54540.57</v>
          </cell>
          <cell r="AZ93">
            <v>54540.57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str">
            <v>销售（三方库）</v>
          </cell>
          <cell r="G94">
            <v>90</v>
          </cell>
          <cell r="H94" t="str">
            <v>是</v>
          </cell>
          <cell r="I94">
            <v>90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139448.35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Y94">
            <v>139448.35</v>
          </cell>
          <cell r="AZ94">
            <v>139448.35</v>
          </cell>
          <cell r="BA94">
            <v>0.8</v>
          </cell>
          <cell r="BB94">
            <v>23241.391666666699</v>
          </cell>
          <cell r="BC94">
            <v>23241.391666666699</v>
          </cell>
          <cell r="BD94">
            <v>0</v>
          </cell>
          <cell r="BE94">
            <v>0</v>
          </cell>
          <cell r="BF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  <cell r="F95" t="str">
            <v>老账</v>
          </cell>
          <cell r="G95">
            <v>60</v>
          </cell>
          <cell r="H95" t="str">
            <v>是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C95">
            <v>2082.13</v>
          </cell>
          <cell r="AD95">
            <v>28574.47</v>
          </cell>
          <cell r="AE95">
            <v>14575.68</v>
          </cell>
          <cell r="AF95">
            <v>14211.92</v>
          </cell>
          <cell r="AG95">
            <v>0</v>
          </cell>
          <cell r="AH95">
            <v>9273.6</v>
          </cell>
          <cell r="AI95">
            <v>17939.13</v>
          </cell>
          <cell r="AJ95">
            <v>0</v>
          </cell>
          <cell r="AK95">
            <v>35792.04</v>
          </cell>
          <cell r="AL95">
            <v>0</v>
          </cell>
          <cell r="AM95">
            <v>20538.689999999999</v>
          </cell>
          <cell r="AN95">
            <v>0</v>
          </cell>
          <cell r="AO95">
            <v>11307.11</v>
          </cell>
          <cell r="AP95">
            <v>5900</v>
          </cell>
          <cell r="AQ95">
            <v>6000</v>
          </cell>
          <cell r="AR95">
            <v>6275.12</v>
          </cell>
          <cell r="AS95">
            <v>4386.99</v>
          </cell>
          <cell r="AT95">
            <v>1683.48</v>
          </cell>
          <cell r="AU95">
            <v>12318.44</v>
          </cell>
          <cell r="AV95">
            <v>7247.58</v>
          </cell>
          <cell r="AW95">
            <v>11919.23</v>
          </cell>
          <cell r="AX95">
            <v>7656.65</v>
          </cell>
          <cell r="AY95">
            <v>217682.26</v>
          </cell>
          <cell r="AZ95">
            <v>198106.38</v>
          </cell>
          <cell r="BA95">
            <v>0</v>
          </cell>
          <cell r="BB95">
            <v>5644.87</v>
          </cell>
          <cell r="BC95">
            <v>5925.45</v>
          </cell>
          <cell r="BD95">
            <v>6094.0050000000001</v>
          </cell>
          <cell r="BE95">
            <v>6318.6016666666701</v>
          </cell>
          <cell r="BF95">
            <v>7305.14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  <cell r="F96" t="str">
            <v>老账</v>
          </cell>
          <cell r="G96">
            <v>0</v>
          </cell>
          <cell r="H96" t="str">
            <v>否</v>
          </cell>
          <cell r="J96">
            <v>215008.44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Y96">
            <v>215008.44</v>
          </cell>
          <cell r="AZ96">
            <v>215008.44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str">
            <v>正常供货</v>
          </cell>
          <cell r="G97">
            <v>90</v>
          </cell>
          <cell r="H97" t="str">
            <v>是</v>
          </cell>
          <cell r="I97">
            <v>90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41534.019999999997</v>
          </cell>
          <cell r="AL97">
            <v>0</v>
          </cell>
          <cell r="AM97">
            <v>61593.82</v>
          </cell>
          <cell r="AN97">
            <v>134237.70000000001</v>
          </cell>
          <cell r="AO97">
            <v>0</v>
          </cell>
          <cell r="AP97">
            <v>116100</v>
          </cell>
          <cell r="AQ97">
            <v>0</v>
          </cell>
          <cell r="AR97">
            <v>144574.97</v>
          </cell>
          <cell r="AS97">
            <v>109636.93</v>
          </cell>
          <cell r="AT97">
            <v>0</v>
          </cell>
          <cell r="AU97">
            <v>39472.26</v>
          </cell>
          <cell r="AV97">
            <v>0</v>
          </cell>
          <cell r="AW97">
            <v>49291.4</v>
          </cell>
          <cell r="AX97">
            <v>0</v>
          </cell>
          <cell r="AY97">
            <v>696441.1</v>
          </cell>
          <cell r="AZ97">
            <v>647149.69999999995</v>
          </cell>
          <cell r="BA97">
            <v>0.8</v>
          </cell>
          <cell r="BB97">
            <v>84091.6</v>
          </cell>
          <cell r="BC97">
            <v>61718.65</v>
          </cell>
          <cell r="BD97">
            <v>68297.36</v>
          </cell>
          <cell r="BE97">
            <v>48947.360000000001</v>
          </cell>
          <cell r="BF97">
            <v>57162.593333333301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str">
            <v>老账</v>
          </cell>
          <cell r="G98">
            <v>0</v>
          </cell>
          <cell r="H98" t="str">
            <v>否</v>
          </cell>
          <cell r="J98">
            <v>6192.3999999999896</v>
          </cell>
          <cell r="K98">
            <v>0</v>
          </cell>
          <cell r="L98">
            <v>118591.25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87300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>
            <v>0</v>
          </cell>
          <cell r="AY98">
            <v>212083.65</v>
          </cell>
          <cell r="AZ98">
            <v>212083.65</v>
          </cell>
          <cell r="BA98">
            <v>0.8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str">
            <v>大宗物料</v>
          </cell>
          <cell r="G99">
            <v>0</v>
          </cell>
          <cell r="H99" t="str">
            <v>否</v>
          </cell>
          <cell r="I99">
            <v>30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W99">
            <v>73320.960000000006</v>
          </cell>
          <cell r="AX99">
            <v>86185.44</v>
          </cell>
          <cell r="AY99">
            <v>159506.4</v>
          </cell>
          <cell r="AZ99">
            <v>159506.4</v>
          </cell>
          <cell r="BA99">
            <v>1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12220.16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str">
            <v>老账</v>
          </cell>
          <cell r="G100">
            <v>90</v>
          </cell>
          <cell r="H100" t="str">
            <v>否</v>
          </cell>
          <cell r="J100">
            <v>-21480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>
            <v>0</v>
          </cell>
          <cell r="AY100">
            <v>-21480</v>
          </cell>
          <cell r="AZ100">
            <v>-21480</v>
          </cell>
          <cell r="BA100">
            <v>0.8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  <cell r="F101" t="str">
            <v>大宗物料</v>
          </cell>
          <cell r="G101">
            <v>30</v>
          </cell>
          <cell r="H101" t="str">
            <v>否</v>
          </cell>
          <cell r="I101">
            <v>30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  <cell r="F102" t="str">
            <v>正常供货</v>
          </cell>
          <cell r="G102">
            <v>60</v>
          </cell>
          <cell r="H102" t="str">
            <v>是</v>
          </cell>
          <cell r="I102">
            <v>60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G102">
            <v>0</v>
          </cell>
          <cell r="AH102">
            <v>47164</v>
          </cell>
          <cell r="AI102">
            <v>0</v>
          </cell>
          <cell r="AJ102">
            <v>34995.4</v>
          </cell>
          <cell r="AK102">
            <v>0</v>
          </cell>
          <cell r="AL102">
            <v>0</v>
          </cell>
          <cell r="AM102">
            <v>0</v>
          </cell>
          <cell r="AN102">
            <v>16500</v>
          </cell>
          <cell r="AO102">
            <v>0</v>
          </cell>
          <cell r="AP102">
            <v>0</v>
          </cell>
          <cell r="AQ102">
            <v>0</v>
          </cell>
          <cell r="AR102">
            <v>47477.26</v>
          </cell>
          <cell r="AS102">
            <v>52461.19</v>
          </cell>
          <cell r="AT102">
            <v>65665.3</v>
          </cell>
          <cell r="AU102">
            <v>83881.7</v>
          </cell>
          <cell r="AV102">
            <v>0</v>
          </cell>
          <cell r="AW102">
            <v>42122.16</v>
          </cell>
          <cell r="AX102">
            <v>41211.49</v>
          </cell>
          <cell r="AY102">
            <v>431478.5</v>
          </cell>
          <cell r="AZ102">
            <v>348144.85</v>
          </cell>
          <cell r="BA102">
            <v>0</v>
          </cell>
          <cell r="BB102">
            <v>19406.4083333333</v>
          </cell>
          <cell r="BC102">
            <v>27600.625</v>
          </cell>
          <cell r="BD102">
            <v>41580.908333333296</v>
          </cell>
          <cell r="BE102">
            <v>41580.908333333296</v>
          </cell>
          <cell r="BF102">
            <v>48601.268333333297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str">
            <v>正常供货</v>
          </cell>
          <cell r="G103">
            <v>60</v>
          </cell>
          <cell r="H103" t="str">
            <v>否</v>
          </cell>
          <cell r="I103">
            <v>60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U103">
            <v>0</v>
          </cell>
          <cell r="AV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0.8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str">
            <v>老账</v>
          </cell>
          <cell r="G104">
            <v>90</v>
          </cell>
          <cell r="H104" t="str">
            <v>是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57595.72</v>
          </cell>
          <cell r="AM104">
            <v>0</v>
          </cell>
          <cell r="AN104">
            <v>0</v>
          </cell>
          <cell r="AO104">
            <v>0</v>
          </cell>
          <cell r="AP104">
            <v>44700</v>
          </cell>
          <cell r="AQ104">
            <v>0</v>
          </cell>
          <cell r="AR104">
            <v>75334.81</v>
          </cell>
          <cell r="AS104">
            <v>16842.77</v>
          </cell>
          <cell r="AT104">
            <v>0</v>
          </cell>
          <cell r="AU104">
            <v>80414.820000000007</v>
          </cell>
          <cell r="AV104">
            <v>15820</v>
          </cell>
          <cell r="AW104">
            <v>53633.81</v>
          </cell>
          <cell r="AX104">
            <v>0</v>
          </cell>
          <cell r="AY104">
            <v>344341.93</v>
          </cell>
          <cell r="AZ104">
            <v>274888.12</v>
          </cell>
          <cell r="BA104">
            <v>0.8</v>
          </cell>
          <cell r="BB104">
            <v>22812.93</v>
          </cell>
          <cell r="BC104">
            <v>22812.93</v>
          </cell>
          <cell r="BD104">
            <v>36215.4</v>
          </cell>
          <cell r="BE104">
            <v>31402.066666666698</v>
          </cell>
          <cell r="BF104">
            <v>40341.035000000003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str">
            <v>老账</v>
          </cell>
          <cell r="G105">
            <v>90</v>
          </cell>
          <cell r="H105" t="str">
            <v>否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4106.5799999999899</v>
          </cell>
          <cell r="O105">
            <v>62299.61</v>
          </cell>
          <cell r="P105">
            <v>69887.929999999993</v>
          </cell>
          <cell r="Q105">
            <v>0</v>
          </cell>
          <cell r="R105">
            <v>0</v>
          </cell>
          <cell r="S105">
            <v>40410.29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>
            <v>0</v>
          </cell>
          <cell r="AY105">
            <v>176704.41</v>
          </cell>
          <cell r="AZ105">
            <v>176704.41</v>
          </cell>
          <cell r="BA105">
            <v>0.8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str">
            <v>正常供货</v>
          </cell>
          <cell r="G106">
            <v>90</v>
          </cell>
          <cell r="H106" t="str">
            <v>否</v>
          </cell>
          <cell r="I106">
            <v>90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T106">
            <v>24786.94</v>
          </cell>
          <cell r="AU106">
            <v>25285.18</v>
          </cell>
          <cell r="AV106">
            <v>10815.62</v>
          </cell>
          <cell r="AW106">
            <v>49240.03</v>
          </cell>
          <cell r="AX106">
            <v>61620.18</v>
          </cell>
          <cell r="AY106">
            <v>171747.95</v>
          </cell>
          <cell r="AZ106">
            <v>50072.12</v>
          </cell>
          <cell r="BA106">
            <v>0.8</v>
          </cell>
          <cell r="BB106">
            <v>0</v>
          </cell>
          <cell r="BC106">
            <v>4131.1566666666704</v>
          </cell>
          <cell r="BD106">
            <v>8345.3533333333307</v>
          </cell>
          <cell r="BE106">
            <v>10147.9566666667</v>
          </cell>
          <cell r="BF106">
            <v>18354.628333333301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str">
            <v>基建维修-老账</v>
          </cell>
          <cell r="G107">
            <v>0</v>
          </cell>
          <cell r="H107" t="str">
            <v>是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16761.400000000001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2550</v>
          </cell>
          <cell r="AF107">
            <v>0</v>
          </cell>
          <cell r="AG107">
            <v>78000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5700</v>
          </cell>
          <cell r="AM107">
            <v>9646</v>
          </cell>
          <cell r="AN107">
            <v>34930</v>
          </cell>
          <cell r="AO107">
            <v>27840.9</v>
          </cell>
          <cell r="AP107">
            <v>1900</v>
          </cell>
          <cell r="AQ107">
            <v>18400</v>
          </cell>
          <cell r="AR107">
            <v>2029</v>
          </cell>
          <cell r="AS107">
            <v>32082</v>
          </cell>
          <cell r="AT107">
            <v>1411</v>
          </cell>
          <cell r="AU107">
            <v>0</v>
          </cell>
          <cell r="AV107">
            <v>0</v>
          </cell>
          <cell r="AW107">
            <v>5400</v>
          </cell>
          <cell r="AX107">
            <v>0</v>
          </cell>
          <cell r="AY107">
            <v>236650.3</v>
          </cell>
          <cell r="AZ107">
            <v>236650.3</v>
          </cell>
          <cell r="BA107">
            <v>1</v>
          </cell>
          <cell r="BB107">
            <v>19530.316666666698</v>
          </cell>
          <cell r="BC107">
            <v>13943.8166666667</v>
          </cell>
          <cell r="BD107">
            <v>9303.6666666666697</v>
          </cell>
          <cell r="BE107">
            <v>8987</v>
          </cell>
          <cell r="BF107">
            <v>6820.3333333333303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str">
            <v>固定资产-老账</v>
          </cell>
          <cell r="G108">
            <v>0</v>
          </cell>
          <cell r="H108" t="str">
            <v>是</v>
          </cell>
          <cell r="I108" t="str">
            <v>固定资产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148132.6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12600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>
            <v>0</v>
          </cell>
          <cell r="AY108">
            <v>160732.6</v>
          </cell>
          <cell r="AZ108">
            <v>160732.6</v>
          </cell>
          <cell r="BA108">
            <v>1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  <cell r="F109" t="str">
            <v>老账</v>
          </cell>
          <cell r="G109">
            <v>60</v>
          </cell>
          <cell r="H109" t="str">
            <v>是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48762.06</v>
          </cell>
          <cell r="AH109">
            <v>46937.94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32842.32</v>
          </cell>
          <cell r="AW109">
            <v>42334.32</v>
          </cell>
          <cell r="AX109">
            <v>0</v>
          </cell>
          <cell r="AY109">
            <v>170876.64</v>
          </cell>
          <cell r="AZ109">
            <v>128542.32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5473.72</v>
          </cell>
          <cell r="BF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str">
            <v>正常供货</v>
          </cell>
          <cell r="G110">
            <v>60</v>
          </cell>
          <cell r="H110" t="str">
            <v>否</v>
          </cell>
          <cell r="I110">
            <v>60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P110">
            <v>4887.7700000000004</v>
          </cell>
          <cell r="AQ110">
            <v>109100</v>
          </cell>
          <cell r="AR110">
            <v>138852.24</v>
          </cell>
          <cell r="AS110">
            <v>82142.48</v>
          </cell>
          <cell r="AT110">
            <v>135618.25</v>
          </cell>
          <cell r="AU110">
            <v>99977.49</v>
          </cell>
          <cell r="AV110">
            <v>74387.990000000005</v>
          </cell>
          <cell r="AW110">
            <v>91730.83</v>
          </cell>
          <cell r="AX110">
            <v>94427.35</v>
          </cell>
          <cell r="AY110">
            <v>831124.4</v>
          </cell>
          <cell r="AZ110">
            <v>644966.22</v>
          </cell>
          <cell r="BA110">
            <v>0.8</v>
          </cell>
          <cell r="BB110">
            <v>55830.415000000001</v>
          </cell>
          <cell r="BC110">
            <v>78433.456666666694</v>
          </cell>
          <cell r="BD110">
            <v>95096.371666666702</v>
          </cell>
          <cell r="BE110">
            <v>106679.741666667</v>
          </cell>
          <cell r="BF110">
            <v>103784.88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  <cell r="F111" t="str">
            <v>大宗物料</v>
          </cell>
          <cell r="G111">
            <v>30</v>
          </cell>
          <cell r="H111" t="str">
            <v>否</v>
          </cell>
          <cell r="I111">
            <v>30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str">
            <v>正常供货</v>
          </cell>
          <cell r="G112">
            <v>60</v>
          </cell>
          <cell r="H112" t="str">
            <v>是</v>
          </cell>
          <cell r="I112">
            <v>60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AF112">
            <v>0</v>
          </cell>
          <cell r="AG112">
            <v>357.64</v>
          </cell>
          <cell r="AH112">
            <v>0</v>
          </cell>
          <cell r="AI112">
            <v>54923.41</v>
          </cell>
          <cell r="AJ112">
            <v>0</v>
          </cell>
          <cell r="AK112">
            <v>86521.26</v>
          </cell>
          <cell r="AL112">
            <v>0</v>
          </cell>
          <cell r="AM112">
            <v>0</v>
          </cell>
          <cell r="AN112">
            <v>84301.58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X112">
            <v>0</v>
          </cell>
          <cell r="AY112">
            <v>226103.89</v>
          </cell>
          <cell r="AZ112">
            <v>226103.89</v>
          </cell>
          <cell r="BA112">
            <v>0.8</v>
          </cell>
          <cell r="BB112">
            <v>14050.2633333333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  <cell r="F113" t="str">
            <v>正常供货</v>
          </cell>
          <cell r="G113">
            <v>0</v>
          </cell>
          <cell r="H113" t="str">
            <v>否</v>
          </cell>
          <cell r="I113">
            <v>90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50547.3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>
            <v>50547.3</v>
          </cell>
          <cell r="AZ113">
            <v>50547.3</v>
          </cell>
          <cell r="BA113">
            <v>0</v>
          </cell>
          <cell r="BB113">
            <v>8424.5499999999993</v>
          </cell>
          <cell r="BC113">
            <v>8424.5499999999993</v>
          </cell>
          <cell r="BD113">
            <v>8424.5499999999993</v>
          </cell>
          <cell r="BE113">
            <v>8424.5499999999993</v>
          </cell>
          <cell r="BF113">
            <v>8424.5499999999993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str">
            <v>老账</v>
          </cell>
          <cell r="G114">
            <v>0</v>
          </cell>
          <cell r="H114" t="str">
            <v>是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28855.72</v>
          </cell>
          <cell r="AB114">
            <v>0</v>
          </cell>
          <cell r="AD114">
            <v>0</v>
          </cell>
          <cell r="AE114">
            <v>36706.78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>
            <v>0</v>
          </cell>
          <cell r="AY114">
            <v>65562.5</v>
          </cell>
          <cell r="AZ114">
            <v>65562.5</v>
          </cell>
          <cell r="BA114">
            <v>0.8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  <cell r="F115" t="str">
            <v>正常供货</v>
          </cell>
          <cell r="G115">
            <v>60</v>
          </cell>
          <cell r="H115" t="str">
            <v>否</v>
          </cell>
          <cell r="I115">
            <v>60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O115">
            <v>0</v>
          </cell>
          <cell r="AP115">
            <v>6822.34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7861.64</v>
          </cell>
          <cell r="AV115">
            <v>7861.64</v>
          </cell>
          <cell r="AW115">
            <v>16006.29</v>
          </cell>
          <cell r="AX115">
            <v>64030.98</v>
          </cell>
          <cell r="AY115">
            <v>102582.89</v>
          </cell>
          <cell r="AZ115">
            <v>22545.62</v>
          </cell>
          <cell r="BA115">
            <v>0</v>
          </cell>
          <cell r="BB115">
            <v>1137.05666666667</v>
          </cell>
          <cell r="BC115">
            <v>1137.05666666667</v>
          </cell>
          <cell r="BD115">
            <v>2447.33</v>
          </cell>
          <cell r="BE115">
            <v>2620.5466666666698</v>
          </cell>
          <cell r="BF115">
            <v>5288.26166666667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str">
            <v>老账</v>
          </cell>
          <cell r="G116">
            <v>60</v>
          </cell>
          <cell r="H116" t="str">
            <v>否</v>
          </cell>
          <cell r="J116">
            <v>0</v>
          </cell>
          <cell r="K116">
            <v>0</v>
          </cell>
          <cell r="L116">
            <v>0</v>
          </cell>
          <cell r="M116">
            <v>1571.64</v>
          </cell>
          <cell r="N116">
            <v>96738.65</v>
          </cell>
          <cell r="O116">
            <v>18373.64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>
            <v>0</v>
          </cell>
          <cell r="AY116">
            <v>116683.93</v>
          </cell>
          <cell r="AZ116">
            <v>116683.93</v>
          </cell>
          <cell r="BA116">
            <v>0.8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str">
            <v>正常供货</v>
          </cell>
          <cell r="G117">
            <v>60</v>
          </cell>
          <cell r="H117" t="str">
            <v>是</v>
          </cell>
          <cell r="I117">
            <v>60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3076.02</v>
          </cell>
          <cell r="AH117">
            <v>0</v>
          </cell>
          <cell r="AI117">
            <v>17251.650000000001</v>
          </cell>
          <cell r="AJ117">
            <v>32420.55</v>
          </cell>
          <cell r="AK117">
            <v>0</v>
          </cell>
          <cell r="AL117">
            <v>21753.24</v>
          </cell>
          <cell r="AM117">
            <v>22040.33</v>
          </cell>
          <cell r="AN117">
            <v>9721.0499999999993</v>
          </cell>
          <cell r="AO117">
            <v>11142.98</v>
          </cell>
          <cell r="AP117">
            <v>0</v>
          </cell>
          <cell r="AQ117">
            <v>28800</v>
          </cell>
          <cell r="AR117">
            <v>0</v>
          </cell>
          <cell r="AS117">
            <v>33869.4</v>
          </cell>
          <cell r="AT117">
            <v>16023.13</v>
          </cell>
          <cell r="AU117">
            <v>0</v>
          </cell>
          <cell r="AV117">
            <v>28653.91</v>
          </cell>
          <cell r="AW117">
            <v>18879.89</v>
          </cell>
          <cell r="AX117">
            <v>26177.51</v>
          </cell>
          <cell r="AY117">
            <v>269809.65999999997</v>
          </cell>
          <cell r="AZ117">
            <v>224752.26</v>
          </cell>
          <cell r="BA117">
            <v>0.8</v>
          </cell>
          <cell r="BB117">
            <v>13922.2383333333</v>
          </cell>
          <cell r="BC117">
            <v>14972.584999999999</v>
          </cell>
          <cell r="BD117">
            <v>13115.4216666667</v>
          </cell>
          <cell r="BE117">
            <v>17891.073333333301</v>
          </cell>
          <cell r="BF117">
            <v>16237.721666666699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str">
            <v>正常供货</v>
          </cell>
          <cell r="G118">
            <v>60</v>
          </cell>
          <cell r="H118" t="str">
            <v>否</v>
          </cell>
          <cell r="I118">
            <v>60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M118">
            <v>0</v>
          </cell>
          <cell r="AN118">
            <v>0</v>
          </cell>
          <cell r="AQ118">
            <v>0</v>
          </cell>
          <cell r="AT118">
            <v>134947.43</v>
          </cell>
          <cell r="AU118">
            <v>0</v>
          </cell>
          <cell r="AV118">
            <v>157960.44</v>
          </cell>
          <cell r="AW118">
            <v>136345.79999999999</v>
          </cell>
          <cell r="AX118">
            <v>68172.899999999994</v>
          </cell>
          <cell r="AY118">
            <v>497426.57</v>
          </cell>
          <cell r="AZ118">
            <v>292907.87</v>
          </cell>
          <cell r="BA118">
            <v>0.8</v>
          </cell>
          <cell r="BB118">
            <v>0</v>
          </cell>
          <cell r="BC118">
            <v>22491.238333333298</v>
          </cell>
          <cell r="BD118">
            <v>22491.238333333298</v>
          </cell>
          <cell r="BE118">
            <v>48817.978333333303</v>
          </cell>
          <cell r="BF118">
            <v>71542.278333333306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str">
            <v>正常供货</v>
          </cell>
          <cell r="G119">
            <v>90</v>
          </cell>
          <cell r="H119" t="str">
            <v>是</v>
          </cell>
          <cell r="I119">
            <v>90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AF119">
            <v>0</v>
          </cell>
          <cell r="AJ119">
            <v>0</v>
          </cell>
          <cell r="AK119">
            <v>0</v>
          </cell>
          <cell r="AM119">
            <v>1250.0899999999999</v>
          </cell>
          <cell r="AN119">
            <v>17035.88</v>
          </cell>
          <cell r="AO119">
            <v>15332.3</v>
          </cell>
          <cell r="AP119">
            <v>8100</v>
          </cell>
          <cell r="AQ119">
            <v>0</v>
          </cell>
          <cell r="AR119">
            <v>33219.96</v>
          </cell>
          <cell r="AS119">
            <v>17887.68</v>
          </cell>
          <cell r="AT119">
            <v>18739.46</v>
          </cell>
          <cell r="AU119">
            <v>25553.82</v>
          </cell>
          <cell r="AV119">
            <v>0</v>
          </cell>
          <cell r="AW119">
            <v>34923.56</v>
          </cell>
          <cell r="AX119">
            <v>33228.42</v>
          </cell>
          <cell r="AY119">
            <v>205271.17</v>
          </cell>
          <cell r="AZ119">
            <v>137119.19</v>
          </cell>
          <cell r="BA119">
            <v>0.8</v>
          </cell>
          <cell r="BB119">
            <v>15262.6366666667</v>
          </cell>
          <cell r="BC119">
            <v>15546.5666666667</v>
          </cell>
          <cell r="BD119">
            <v>17250.153333333299</v>
          </cell>
          <cell r="BE119">
            <v>15900.153333333301</v>
          </cell>
          <cell r="BF119">
            <v>21720.746666666699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str">
            <v>正常供货</v>
          </cell>
          <cell r="G120">
            <v>60</v>
          </cell>
          <cell r="H120" t="str">
            <v>是</v>
          </cell>
          <cell r="I120">
            <v>60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12422.37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21601.08</v>
          </cell>
          <cell r="AK120">
            <v>28801.439999999999</v>
          </cell>
          <cell r="AL120">
            <v>0</v>
          </cell>
          <cell r="AM120">
            <v>7200.36</v>
          </cell>
          <cell r="AN120">
            <v>7200.36</v>
          </cell>
          <cell r="AO120">
            <v>10800.54</v>
          </cell>
          <cell r="AP120">
            <v>10800</v>
          </cell>
          <cell r="AQ120">
            <v>7200</v>
          </cell>
          <cell r="AR120">
            <v>10800.54</v>
          </cell>
          <cell r="AS120">
            <v>18000.900000000001</v>
          </cell>
          <cell r="AT120">
            <v>6915.6</v>
          </cell>
          <cell r="AU120">
            <v>24204.6</v>
          </cell>
          <cell r="AV120">
            <v>27662.400000000001</v>
          </cell>
          <cell r="AW120">
            <v>34578</v>
          </cell>
          <cell r="AX120">
            <v>0</v>
          </cell>
          <cell r="AY120">
            <v>228188.19</v>
          </cell>
          <cell r="AZ120">
            <v>193610.19</v>
          </cell>
          <cell r="BA120">
            <v>0.8</v>
          </cell>
          <cell r="BB120">
            <v>10800.39</v>
          </cell>
          <cell r="BC120">
            <v>10752.93</v>
          </cell>
          <cell r="BD120">
            <v>12986.94</v>
          </cell>
          <cell r="BE120">
            <v>15797.34</v>
          </cell>
          <cell r="BF120">
            <v>20360.34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str">
            <v>正常供货</v>
          </cell>
          <cell r="G121">
            <v>60</v>
          </cell>
          <cell r="H121" t="str">
            <v>否</v>
          </cell>
          <cell r="I121">
            <v>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0.8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  <cell r="F122" t="str">
            <v>正常供货</v>
          </cell>
          <cell r="G122">
            <v>60</v>
          </cell>
          <cell r="H122" t="str">
            <v>是</v>
          </cell>
          <cell r="I122">
            <v>60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34480.78</v>
          </cell>
          <cell r="AO122">
            <v>0</v>
          </cell>
          <cell r="AP122">
            <v>29400</v>
          </cell>
          <cell r="AQ122">
            <v>0</v>
          </cell>
          <cell r="AR122">
            <v>14241.9</v>
          </cell>
          <cell r="AS122">
            <v>23019.55</v>
          </cell>
          <cell r="AT122">
            <v>0</v>
          </cell>
          <cell r="AU122">
            <v>0</v>
          </cell>
          <cell r="AV122">
            <v>18392.86</v>
          </cell>
          <cell r="AW122">
            <v>20621.810000000001</v>
          </cell>
          <cell r="AX122">
            <v>14443.71</v>
          </cell>
          <cell r="AY122">
            <v>154600.60999999999</v>
          </cell>
          <cell r="AZ122">
            <v>119535.09</v>
          </cell>
          <cell r="BA122">
            <v>0</v>
          </cell>
          <cell r="BB122">
            <v>16857.038333333301</v>
          </cell>
          <cell r="BC122">
            <v>11110.2416666667</v>
          </cell>
          <cell r="BD122">
            <v>11110.2416666667</v>
          </cell>
          <cell r="BE122">
            <v>9275.7183333333305</v>
          </cell>
          <cell r="BF122">
            <v>12712.686666666699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str">
            <v>正常供货</v>
          </cell>
          <cell r="G123">
            <v>60</v>
          </cell>
          <cell r="H123" t="str">
            <v>否</v>
          </cell>
          <cell r="I123">
            <v>60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AF123">
            <v>0</v>
          </cell>
          <cell r="AG123">
            <v>0</v>
          </cell>
          <cell r="AH123">
            <v>0</v>
          </cell>
          <cell r="AK123">
            <v>0</v>
          </cell>
          <cell r="AP123">
            <v>4048.48</v>
          </cell>
          <cell r="AQ123">
            <v>14900</v>
          </cell>
          <cell r="AR123">
            <v>20461.330000000002</v>
          </cell>
          <cell r="AS123">
            <v>20496.34</v>
          </cell>
          <cell r="AT123">
            <v>22250.82</v>
          </cell>
          <cell r="AU123">
            <v>25284.73</v>
          </cell>
          <cell r="AV123">
            <v>6938.45</v>
          </cell>
          <cell r="AW123">
            <v>28009.35</v>
          </cell>
          <cell r="AX123">
            <v>0</v>
          </cell>
          <cell r="AY123">
            <v>142389.5</v>
          </cell>
          <cell r="AZ123">
            <v>114380.15</v>
          </cell>
          <cell r="BA123">
            <v>0.8</v>
          </cell>
          <cell r="BB123">
            <v>9984.3583333333299</v>
          </cell>
          <cell r="BC123">
            <v>13692.8283333333</v>
          </cell>
          <cell r="BD123">
            <v>17906.95</v>
          </cell>
          <cell r="BE123">
            <v>18388.6116666667</v>
          </cell>
          <cell r="BF123">
            <v>20573.503333333301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  <cell r="F124" t="str">
            <v>老账</v>
          </cell>
          <cell r="G124">
            <v>0</v>
          </cell>
          <cell r="H124" t="str">
            <v>否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40800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0</v>
          </cell>
          <cell r="AY124">
            <v>40800</v>
          </cell>
          <cell r="AZ124">
            <v>40800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str">
            <v>正常供货</v>
          </cell>
          <cell r="G125">
            <v>60</v>
          </cell>
          <cell r="H125" t="str">
            <v>否</v>
          </cell>
          <cell r="I125">
            <v>60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0.03</v>
          </cell>
          <cell r="AS125">
            <v>5856.75</v>
          </cell>
          <cell r="AT125">
            <v>0</v>
          </cell>
          <cell r="AU125">
            <v>0</v>
          </cell>
          <cell r="AV125">
            <v>0</v>
          </cell>
          <cell r="AX125">
            <v>0</v>
          </cell>
          <cell r="AY125">
            <v>5856.78</v>
          </cell>
          <cell r="AZ125">
            <v>5856.78</v>
          </cell>
          <cell r="BA125">
            <v>0.8</v>
          </cell>
          <cell r="BB125">
            <v>976.13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str">
            <v>老账</v>
          </cell>
          <cell r="G126" t="str">
            <v>预付</v>
          </cell>
          <cell r="H126" t="str">
            <v>否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44000</v>
          </cell>
          <cell r="AU126">
            <v>0</v>
          </cell>
          <cell r="AV126">
            <v>0</v>
          </cell>
          <cell r="AX126">
            <v>0</v>
          </cell>
          <cell r="AY126">
            <v>44000</v>
          </cell>
          <cell r="AZ126">
            <v>44000</v>
          </cell>
          <cell r="BA126">
            <v>0.8</v>
          </cell>
          <cell r="BB126">
            <v>0</v>
          </cell>
          <cell r="BC126">
            <v>7333.3333333333303</v>
          </cell>
          <cell r="BD126">
            <v>7333.3333333333303</v>
          </cell>
          <cell r="BE126">
            <v>7333.3333333333303</v>
          </cell>
          <cell r="BF126">
            <v>7333.3333333333303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  <cell r="F127" t="str">
            <v>老账-更名上海恒毅</v>
          </cell>
          <cell r="G127">
            <v>60</v>
          </cell>
          <cell r="H127" t="str">
            <v>否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str">
            <v>正常供货</v>
          </cell>
          <cell r="G128">
            <v>60</v>
          </cell>
          <cell r="H128" t="str">
            <v>是</v>
          </cell>
          <cell r="I128">
            <v>60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81623.06</v>
          </cell>
          <cell r="AP128">
            <v>0</v>
          </cell>
          <cell r="AQ128">
            <v>679400</v>
          </cell>
          <cell r="AR128">
            <v>552993.11</v>
          </cell>
          <cell r="AS128">
            <v>563602.74</v>
          </cell>
          <cell r="AT128">
            <v>382108.15</v>
          </cell>
          <cell r="AU128">
            <v>0</v>
          </cell>
          <cell r="AV128">
            <v>446772.98</v>
          </cell>
          <cell r="AW128">
            <v>241111.92</v>
          </cell>
          <cell r="AX128">
            <v>197100.75</v>
          </cell>
          <cell r="AY128">
            <v>3144712.71</v>
          </cell>
          <cell r="AZ128">
            <v>2706500.04</v>
          </cell>
          <cell r="BA128">
            <v>0.8</v>
          </cell>
          <cell r="BB128">
            <v>312936.48499999999</v>
          </cell>
          <cell r="BC128">
            <v>376621.17666666699</v>
          </cell>
          <cell r="BD128">
            <v>363017.33333333302</v>
          </cell>
          <cell r="BE128">
            <v>437479.49666666699</v>
          </cell>
          <cell r="BF128">
            <v>364431.48333333299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str">
            <v>正常供货</v>
          </cell>
          <cell r="G129">
            <v>60</v>
          </cell>
          <cell r="H129" t="str">
            <v>是</v>
          </cell>
          <cell r="I129">
            <v>60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L129">
            <v>6876.86</v>
          </cell>
          <cell r="AM129">
            <v>8507.44</v>
          </cell>
          <cell r="AN129">
            <v>8180.91</v>
          </cell>
          <cell r="AO129">
            <v>9885.0300000000007</v>
          </cell>
          <cell r="AP129">
            <v>12600</v>
          </cell>
          <cell r="AQ129">
            <v>6900</v>
          </cell>
          <cell r="AR129">
            <v>9256.98</v>
          </cell>
          <cell r="AS129">
            <v>6659.9</v>
          </cell>
          <cell r="AT129">
            <v>4720.2</v>
          </cell>
          <cell r="AU129">
            <v>9200.7099999999991</v>
          </cell>
          <cell r="AV129">
            <v>7985.05</v>
          </cell>
          <cell r="AX129">
            <v>25863.4</v>
          </cell>
          <cell r="AY129">
            <v>116636.48</v>
          </cell>
          <cell r="AZ129">
            <v>90773.08</v>
          </cell>
          <cell r="BA129">
            <v>0.8</v>
          </cell>
          <cell r="BB129">
            <v>8913.8033333333296</v>
          </cell>
          <cell r="BC129">
            <v>8337.0183333333298</v>
          </cell>
          <cell r="BD129">
            <v>8222.9650000000001</v>
          </cell>
          <cell r="BE129">
            <v>7453.80666666667</v>
          </cell>
          <cell r="BF129">
            <v>6303.80666666667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str">
            <v>零采</v>
          </cell>
          <cell r="G130">
            <v>0</v>
          </cell>
          <cell r="H130" t="str">
            <v>否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0</v>
          </cell>
          <cell r="AQ130">
            <v>0</v>
          </cell>
          <cell r="AR130">
            <v>6890.57</v>
          </cell>
          <cell r="AS130">
            <v>0</v>
          </cell>
          <cell r="AT130">
            <v>33007.300000000003</v>
          </cell>
          <cell r="AU130">
            <v>0</v>
          </cell>
          <cell r="AV130">
            <v>0</v>
          </cell>
          <cell r="AX130">
            <v>69941.100000000006</v>
          </cell>
          <cell r="AY130">
            <v>109838.97</v>
          </cell>
          <cell r="AZ130">
            <v>109838.97</v>
          </cell>
          <cell r="BA130">
            <v>0</v>
          </cell>
          <cell r="BB130">
            <v>1148.4283333333301</v>
          </cell>
          <cell r="BC130">
            <v>6649.6450000000004</v>
          </cell>
          <cell r="BD130">
            <v>6649.6450000000004</v>
          </cell>
          <cell r="BE130">
            <v>6649.6450000000004</v>
          </cell>
          <cell r="BF130">
            <v>6649.6450000000004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str">
            <v>固定资产-老账</v>
          </cell>
          <cell r="G131" t="str">
            <v>预付</v>
          </cell>
          <cell r="H131" t="str">
            <v>是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51500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35000</v>
          </cell>
          <cell r="AX131">
            <v>0</v>
          </cell>
          <cell r="AY131">
            <v>86500</v>
          </cell>
          <cell r="AZ131">
            <v>86500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  <cell r="F132" t="str">
            <v>管理</v>
          </cell>
          <cell r="G132">
            <v>0</v>
          </cell>
          <cell r="H132" t="str">
            <v>否</v>
          </cell>
          <cell r="J132">
            <v>50000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0</v>
          </cell>
          <cell r="AY132">
            <v>50000</v>
          </cell>
          <cell r="AZ132">
            <v>50000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str">
            <v>零采</v>
          </cell>
          <cell r="G133">
            <v>0</v>
          </cell>
          <cell r="H133" t="str">
            <v>是</v>
          </cell>
          <cell r="AF133">
            <v>35962</v>
          </cell>
          <cell r="AG133">
            <v>0</v>
          </cell>
          <cell r="AH133">
            <v>46230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0</v>
          </cell>
          <cell r="AY133">
            <v>82192</v>
          </cell>
          <cell r="AZ133">
            <v>82192</v>
          </cell>
          <cell r="BA133">
            <v>1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str">
            <v>大宗物料</v>
          </cell>
          <cell r="G134">
            <v>30</v>
          </cell>
          <cell r="H134" t="str">
            <v>否</v>
          </cell>
          <cell r="I134">
            <v>30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104706.31</v>
          </cell>
          <cell r="AV134">
            <v>137198.71</v>
          </cell>
          <cell r="AW134">
            <v>46846.94</v>
          </cell>
          <cell r="AX134">
            <v>92914.35</v>
          </cell>
          <cell r="AY134">
            <v>381666.31</v>
          </cell>
          <cell r="AZ134">
            <v>474580.66</v>
          </cell>
          <cell r="BA134">
            <v>1</v>
          </cell>
          <cell r="BB134">
            <v>0</v>
          </cell>
          <cell r="BC134">
            <v>0</v>
          </cell>
          <cell r="BD134">
            <v>17451.051666666699</v>
          </cell>
          <cell r="BE134">
            <v>40317.503333333298</v>
          </cell>
          <cell r="BF134">
            <v>48125.326666666697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  <cell r="F135" t="str">
            <v>老账</v>
          </cell>
          <cell r="G135">
            <v>90</v>
          </cell>
          <cell r="H135" t="str">
            <v>是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E135">
            <v>0</v>
          </cell>
          <cell r="AF135">
            <v>0</v>
          </cell>
          <cell r="AG135">
            <v>14582.59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10757.6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>
            <v>0</v>
          </cell>
          <cell r="AY135">
            <v>25340.19</v>
          </cell>
          <cell r="AZ135">
            <v>25340.19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str">
            <v>零采</v>
          </cell>
          <cell r="G136">
            <v>0</v>
          </cell>
          <cell r="H136" t="str">
            <v>是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AG136">
            <v>25898.5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18166</v>
          </cell>
          <cell r="AT136">
            <v>0</v>
          </cell>
          <cell r="AU136">
            <v>0</v>
          </cell>
          <cell r="AV136">
            <v>0</v>
          </cell>
          <cell r="AX136">
            <v>0</v>
          </cell>
          <cell r="AY136">
            <v>44064.5</v>
          </cell>
          <cell r="AZ136">
            <v>44064.5</v>
          </cell>
          <cell r="BA136">
            <v>1</v>
          </cell>
          <cell r="BB136">
            <v>3027.6666666666702</v>
          </cell>
          <cell r="BC136">
            <v>3027.6666666666702</v>
          </cell>
          <cell r="BD136">
            <v>3027.6666666666702</v>
          </cell>
          <cell r="BE136">
            <v>3027.6666666666702</v>
          </cell>
          <cell r="BF136">
            <v>3027.6666666666702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  <cell r="F137" t="str">
            <v>老账</v>
          </cell>
          <cell r="G137">
            <v>0</v>
          </cell>
          <cell r="H137" t="str">
            <v>否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75884.62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>
            <v>0</v>
          </cell>
          <cell r="AY137">
            <v>75884.62</v>
          </cell>
          <cell r="AZ137">
            <v>75884.62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str">
            <v>正常供货</v>
          </cell>
          <cell r="G138">
            <v>60</v>
          </cell>
          <cell r="H138" t="str">
            <v>是</v>
          </cell>
          <cell r="I138">
            <v>60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8635.74</v>
          </cell>
          <cell r="AN138">
            <v>14918.84</v>
          </cell>
          <cell r="AO138">
            <v>17900.400000000001</v>
          </cell>
          <cell r="AP138">
            <v>14500</v>
          </cell>
          <cell r="AQ138">
            <v>17300</v>
          </cell>
          <cell r="AR138">
            <v>18949.7</v>
          </cell>
          <cell r="AS138">
            <v>0</v>
          </cell>
          <cell r="AT138">
            <v>12222.53</v>
          </cell>
          <cell r="AU138">
            <v>30920.47</v>
          </cell>
          <cell r="AV138">
            <v>2964.38</v>
          </cell>
          <cell r="AW138">
            <v>22857.48</v>
          </cell>
          <cell r="AX138">
            <v>0</v>
          </cell>
          <cell r="AY138">
            <v>161169.54</v>
          </cell>
          <cell r="AZ138">
            <v>138312.06</v>
          </cell>
          <cell r="BA138">
            <v>0.8</v>
          </cell>
          <cell r="BB138">
            <v>13928.1566666667</v>
          </cell>
          <cell r="BC138">
            <v>13478.7716666667</v>
          </cell>
          <cell r="BD138">
            <v>15648.7833333333</v>
          </cell>
          <cell r="BE138">
            <v>13726.18</v>
          </cell>
          <cell r="BF138">
            <v>14652.426666666701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str">
            <v>正常供货</v>
          </cell>
          <cell r="G139">
            <v>90</v>
          </cell>
          <cell r="H139" t="str">
            <v>否</v>
          </cell>
          <cell r="I139">
            <v>90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38128.730000000003</v>
          </cell>
          <cell r="AT139">
            <v>2205.7600000000002</v>
          </cell>
          <cell r="AU139">
            <v>13786</v>
          </cell>
          <cell r="AV139">
            <v>20679</v>
          </cell>
          <cell r="AW139">
            <v>41146.69</v>
          </cell>
          <cell r="AX139">
            <v>0</v>
          </cell>
          <cell r="AY139">
            <v>115946.18</v>
          </cell>
          <cell r="AZ139">
            <v>54120.49</v>
          </cell>
          <cell r="BA139">
            <v>0.8</v>
          </cell>
          <cell r="BB139">
            <v>6354.7883333333302</v>
          </cell>
          <cell r="BC139">
            <v>6722.415</v>
          </cell>
          <cell r="BD139">
            <v>9020.0816666666706</v>
          </cell>
          <cell r="BE139">
            <v>12466.5816666667</v>
          </cell>
          <cell r="BF139">
            <v>19324.363333333298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  <cell r="F140" t="str">
            <v>固定资产-喷涂环保设备</v>
          </cell>
          <cell r="G140">
            <v>30</v>
          </cell>
          <cell r="H140" t="str">
            <v>是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9130</v>
          </cell>
          <cell r="U140">
            <v>0</v>
          </cell>
          <cell r="V140">
            <v>33660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11250</v>
          </cell>
          <cell r="AF140">
            <v>0</v>
          </cell>
          <cell r="AG140">
            <v>15500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19590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>
            <v>0</v>
          </cell>
          <cell r="AY140">
            <v>89130</v>
          </cell>
          <cell r="AZ140">
            <v>89130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str">
            <v>大宗物料</v>
          </cell>
          <cell r="G141">
            <v>0</v>
          </cell>
          <cell r="H141" t="str">
            <v>否</v>
          </cell>
          <cell r="I141">
            <v>30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17136</v>
          </cell>
          <cell r="AX141">
            <v>41136</v>
          </cell>
          <cell r="AY141">
            <v>58272</v>
          </cell>
          <cell r="AZ141">
            <v>58272</v>
          </cell>
          <cell r="BA141">
            <v>1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2856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str">
            <v>正常供货</v>
          </cell>
          <cell r="G142">
            <v>0</v>
          </cell>
          <cell r="H142" t="str">
            <v>是</v>
          </cell>
          <cell r="I142">
            <v>30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4399.9399999999996</v>
          </cell>
          <cell r="AP142">
            <v>0</v>
          </cell>
          <cell r="AQ142">
            <v>33100</v>
          </cell>
          <cell r="AR142">
            <v>25049.87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54340.73</v>
          </cell>
          <cell r="AX142">
            <v>41309.26</v>
          </cell>
          <cell r="AY142">
            <v>158199.79999999999</v>
          </cell>
          <cell r="AZ142">
            <v>158199.79999999999</v>
          </cell>
          <cell r="BA142">
            <v>0.8</v>
          </cell>
          <cell r="BB142">
            <v>10424.9683333333</v>
          </cell>
          <cell r="BC142">
            <v>10424.9683333333</v>
          </cell>
          <cell r="BD142">
            <v>9691.6450000000004</v>
          </cell>
          <cell r="BE142">
            <v>9691.6450000000004</v>
          </cell>
          <cell r="BF142">
            <v>13231.766666666699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str">
            <v>正常供货</v>
          </cell>
          <cell r="G143">
            <v>60</v>
          </cell>
          <cell r="H143" t="str">
            <v>是</v>
          </cell>
          <cell r="I143">
            <v>60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149499.67000000001</v>
          </cell>
          <cell r="AO143">
            <v>173843.37</v>
          </cell>
          <cell r="AP143">
            <v>87100</v>
          </cell>
          <cell r="AQ143">
            <v>123800</v>
          </cell>
          <cell r="AR143">
            <v>147379.10999999999</v>
          </cell>
          <cell r="AS143">
            <v>171391.02</v>
          </cell>
          <cell r="AT143">
            <v>193970.62</v>
          </cell>
          <cell r="AU143">
            <v>155432.99</v>
          </cell>
          <cell r="AV143">
            <v>50311.82</v>
          </cell>
          <cell r="AW143">
            <v>268000.53999999998</v>
          </cell>
          <cell r="AX143">
            <v>199166.89</v>
          </cell>
          <cell r="AY143">
            <v>1719896.03</v>
          </cell>
          <cell r="AZ143">
            <v>1252728.6000000001</v>
          </cell>
          <cell r="BA143">
            <v>0.8</v>
          </cell>
          <cell r="BB143">
            <v>142168.86166666701</v>
          </cell>
          <cell r="BC143">
            <v>149580.686666667</v>
          </cell>
          <cell r="BD143">
            <v>146512.29</v>
          </cell>
          <cell r="BE143">
            <v>140380.92666666699</v>
          </cell>
          <cell r="BF143">
            <v>164414.35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str">
            <v>正常供货</v>
          </cell>
          <cell r="G144">
            <v>60</v>
          </cell>
          <cell r="H144" t="str">
            <v>否</v>
          </cell>
          <cell r="I144">
            <v>60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O144">
            <v>0</v>
          </cell>
          <cell r="AP144">
            <v>0</v>
          </cell>
          <cell r="AQ144">
            <v>1812.87</v>
          </cell>
          <cell r="AR144">
            <v>234424.34</v>
          </cell>
          <cell r="AS144">
            <v>115771.16</v>
          </cell>
          <cell r="AT144">
            <v>42905.08</v>
          </cell>
          <cell r="AU144">
            <v>176570.65</v>
          </cell>
          <cell r="AV144">
            <v>100329.43</v>
          </cell>
          <cell r="AW144">
            <v>191335.1</v>
          </cell>
          <cell r="AX144">
            <v>0</v>
          </cell>
          <cell r="AY144">
            <v>863148.63</v>
          </cell>
          <cell r="AZ144">
            <v>671813.53</v>
          </cell>
          <cell r="BA144">
            <v>0.8</v>
          </cell>
          <cell r="BB144">
            <v>58668.061666666697</v>
          </cell>
          <cell r="BC144">
            <v>65818.908333333296</v>
          </cell>
          <cell r="BD144">
            <v>95247.35</v>
          </cell>
          <cell r="BE144">
            <v>111968.921666667</v>
          </cell>
          <cell r="BF144">
            <v>143555.96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  <cell r="F145" t="str">
            <v>老账</v>
          </cell>
          <cell r="G145">
            <v>0</v>
          </cell>
          <cell r="H145" t="str">
            <v>否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448416.98</v>
          </cell>
          <cell r="AT145">
            <v>0</v>
          </cell>
          <cell r="AU145">
            <v>548873.91</v>
          </cell>
          <cell r="AV145">
            <v>770414.99</v>
          </cell>
          <cell r="AW145">
            <v>43529.17</v>
          </cell>
          <cell r="AX145">
            <v>33798.26</v>
          </cell>
          <cell r="AY145">
            <v>1845033.31</v>
          </cell>
          <cell r="AZ145">
            <v>1845033.31</v>
          </cell>
          <cell r="BA145">
            <v>0</v>
          </cell>
          <cell r="BB145">
            <v>74736.163333333301</v>
          </cell>
          <cell r="BC145">
            <v>74736.163333333301</v>
          </cell>
          <cell r="BD145">
            <v>166215.148333333</v>
          </cell>
          <cell r="BE145">
            <v>294617.64666666702</v>
          </cell>
          <cell r="BF145">
            <v>301872.50833333301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str">
            <v>正常供货</v>
          </cell>
          <cell r="G146">
            <v>60</v>
          </cell>
          <cell r="H146" t="str">
            <v>是</v>
          </cell>
          <cell r="I146">
            <v>60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124923.02</v>
          </cell>
          <cell r="AP146">
            <v>115500</v>
          </cell>
          <cell r="AQ146">
            <v>200300</v>
          </cell>
          <cell r="AR146">
            <v>216064.01</v>
          </cell>
          <cell r="AS146">
            <v>199642.43</v>
          </cell>
          <cell r="AT146">
            <v>0</v>
          </cell>
          <cell r="AU146">
            <v>472764.2</v>
          </cell>
          <cell r="AV146">
            <v>191333.54</v>
          </cell>
          <cell r="AW146">
            <v>178344.26</v>
          </cell>
          <cell r="AX146">
            <v>121727.74</v>
          </cell>
          <cell r="AY146">
            <v>1820599.2</v>
          </cell>
          <cell r="AZ146">
            <v>1520527.2</v>
          </cell>
          <cell r="BA146">
            <v>0.8</v>
          </cell>
          <cell r="BB146">
            <v>142738.243333333</v>
          </cell>
          <cell r="BC146">
            <v>142738.243333333</v>
          </cell>
          <cell r="BD146">
            <v>200711.773333333</v>
          </cell>
          <cell r="BE146">
            <v>213350.69666666701</v>
          </cell>
          <cell r="BF146">
            <v>209691.406666667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str">
            <v>正常供货</v>
          </cell>
          <cell r="G147">
            <v>60</v>
          </cell>
          <cell r="H147" t="str">
            <v>否</v>
          </cell>
          <cell r="I147">
            <v>60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33225.14</v>
          </cell>
          <cell r="AQ147">
            <v>101800</v>
          </cell>
          <cell r="AR147">
            <v>101826.56</v>
          </cell>
          <cell r="AS147">
            <v>169952</v>
          </cell>
          <cell r="AT147">
            <v>101826.56</v>
          </cell>
          <cell r="AU147">
            <v>0</v>
          </cell>
          <cell r="AV147">
            <v>0</v>
          </cell>
          <cell r="AX147">
            <v>0</v>
          </cell>
          <cell r="AY147">
            <v>508630.26</v>
          </cell>
          <cell r="AZ147">
            <v>508630.26</v>
          </cell>
          <cell r="BA147">
            <v>0.8</v>
          </cell>
          <cell r="BB147">
            <v>67800.616666666698</v>
          </cell>
          <cell r="BC147">
            <v>84771.71</v>
          </cell>
          <cell r="BD147">
            <v>84771.71</v>
          </cell>
          <cell r="BE147">
            <v>79234.186666666705</v>
          </cell>
          <cell r="BF147">
            <v>62267.519999999997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str">
            <v>老账</v>
          </cell>
          <cell r="G148">
            <v>60</v>
          </cell>
          <cell r="H148" t="str">
            <v>否</v>
          </cell>
          <cell r="J148">
            <v>62319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>
            <v>0</v>
          </cell>
          <cell r="AY148">
            <v>62319</v>
          </cell>
          <cell r="AZ148">
            <v>62319</v>
          </cell>
          <cell r="BA148">
            <v>0.8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str">
            <v>叉车租赁</v>
          </cell>
          <cell r="G149">
            <v>0</v>
          </cell>
          <cell r="H149" t="str">
            <v>是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3300</v>
          </cell>
          <cell r="AM149">
            <v>3000</v>
          </cell>
          <cell r="AN149">
            <v>3000</v>
          </cell>
          <cell r="AO149">
            <v>7800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0</v>
          </cell>
          <cell r="AW149">
            <v>4200</v>
          </cell>
          <cell r="AX149">
            <v>4200</v>
          </cell>
          <cell r="AY149">
            <v>50700</v>
          </cell>
          <cell r="AZ149">
            <v>50700</v>
          </cell>
          <cell r="BA149">
            <v>0.8</v>
          </cell>
          <cell r="BB149">
            <v>4600</v>
          </cell>
          <cell r="BC149">
            <v>4800</v>
          </cell>
          <cell r="BD149">
            <v>4200</v>
          </cell>
          <cell r="BE149">
            <v>3500</v>
          </cell>
          <cell r="BF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  <cell r="F150" t="str">
            <v>老账</v>
          </cell>
          <cell r="G150">
            <v>0</v>
          </cell>
          <cell r="H150" t="str">
            <v>否</v>
          </cell>
          <cell r="J150">
            <v>-31550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72000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>
            <v>0</v>
          </cell>
          <cell r="AY150">
            <v>40450</v>
          </cell>
          <cell r="AZ150">
            <v>40450</v>
          </cell>
          <cell r="BA150">
            <v>0</v>
          </cell>
          <cell r="BB150">
            <v>12000</v>
          </cell>
          <cell r="BC150">
            <v>12000</v>
          </cell>
          <cell r="BD150">
            <v>12000</v>
          </cell>
          <cell r="BE150">
            <v>12000</v>
          </cell>
          <cell r="BF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str">
            <v>正常供货</v>
          </cell>
          <cell r="G151">
            <v>90</v>
          </cell>
          <cell r="H151" t="str">
            <v>是</v>
          </cell>
          <cell r="I151">
            <v>90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G151">
            <v>0</v>
          </cell>
          <cell r="AH151">
            <v>0</v>
          </cell>
          <cell r="AI151">
            <v>0</v>
          </cell>
          <cell r="AM151">
            <v>3616.35</v>
          </cell>
          <cell r="AN151">
            <v>8032.58</v>
          </cell>
          <cell r="AO151">
            <v>17838.48</v>
          </cell>
          <cell r="AP151">
            <v>0</v>
          </cell>
          <cell r="AQ151">
            <v>9000</v>
          </cell>
          <cell r="AR151">
            <v>15417.79</v>
          </cell>
          <cell r="AS151">
            <v>16699.75</v>
          </cell>
          <cell r="AT151">
            <v>23647.08</v>
          </cell>
          <cell r="AU151">
            <v>0</v>
          </cell>
          <cell r="AV151">
            <v>26868.01</v>
          </cell>
          <cell r="AW151">
            <v>4714.17</v>
          </cell>
          <cell r="AX151">
            <v>17989.599999999999</v>
          </cell>
          <cell r="AY151">
            <v>143823.81</v>
          </cell>
          <cell r="AZ151">
            <v>94252.03</v>
          </cell>
          <cell r="BA151">
            <v>0.8</v>
          </cell>
          <cell r="BB151">
            <v>11164.766666666699</v>
          </cell>
          <cell r="BC151">
            <v>13767.1833333333</v>
          </cell>
          <cell r="BD151">
            <v>10794.1033333333</v>
          </cell>
          <cell r="BE151">
            <v>15272.105</v>
          </cell>
          <cell r="BF151">
            <v>14557.8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str">
            <v>老账</v>
          </cell>
          <cell r="G152">
            <v>60</v>
          </cell>
          <cell r="H152" t="str">
            <v>否</v>
          </cell>
          <cell r="J152">
            <v>58519.74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0</v>
          </cell>
          <cell r="AY152">
            <v>58519.74</v>
          </cell>
          <cell r="AZ152">
            <v>58519.74</v>
          </cell>
          <cell r="BA152">
            <v>0.8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  <cell r="F153" t="str">
            <v>固定资产</v>
          </cell>
          <cell r="G153">
            <v>0</v>
          </cell>
          <cell r="H153" t="str">
            <v>否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str">
            <v>正常供货</v>
          </cell>
          <cell r="G154">
            <v>60</v>
          </cell>
          <cell r="H154" t="str">
            <v>是</v>
          </cell>
          <cell r="I154">
            <v>60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22435.47</v>
          </cell>
          <cell r="AK154">
            <v>46786.52</v>
          </cell>
          <cell r="AL154">
            <v>4026.47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59747.21</v>
          </cell>
          <cell r="AT154">
            <v>35333.97</v>
          </cell>
          <cell r="AU154">
            <v>0</v>
          </cell>
          <cell r="AV154">
            <v>0</v>
          </cell>
          <cell r="AX154">
            <v>14355.52</v>
          </cell>
          <cell r="AY154">
            <v>182685.16</v>
          </cell>
          <cell r="AZ154">
            <v>168329.64</v>
          </cell>
          <cell r="BA154">
            <v>0.8</v>
          </cell>
          <cell r="BB154">
            <v>9957.8683333333302</v>
          </cell>
          <cell r="BC154">
            <v>15846.8633333333</v>
          </cell>
          <cell r="BD154">
            <v>15846.8633333333</v>
          </cell>
          <cell r="BE154">
            <v>15846.8633333333</v>
          </cell>
          <cell r="BF154">
            <v>15846.8633333333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str">
            <v>大宗物料-不合作</v>
          </cell>
          <cell r="G155">
            <v>0</v>
          </cell>
          <cell r="H155" t="str">
            <v>否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C155">
            <v>0</v>
          </cell>
          <cell r="AD155">
            <v>0</v>
          </cell>
          <cell r="AE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str">
            <v>正常供货</v>
          </cell>
          <cell r="G156">
            <v>60</v>
          </cell>
          <cell r="H156" t="str">
            <v>否</v>
          </cell>
          <cell r="I156">
            <v>60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51876.35</v>
          </cell>
          <cell r="AR156">
            <v>131948.91</v>
          </cell>
          <cell r="AS156">
            <v>134744.84</v>
          </cell>
          <cell r="AT156">
            <v>105829.2</v>
          </cell>
          <cell r="AU156">
            <v>131768.06</v>
          </cell>
          <cell r="AV156">
            <v>108143.16</v>
          </cell>
          <cell r="AW156">
            <v>197045.51</v>
          </cell>
          <cell r="AX156">
            <v>88769.74</v>
          </cell>
          <cell r="AY156">
            <v>950125.77</v>
          </cell>
          <cell r="AZ156">
            <v>664310.52</v>
          </cell>
          <cell r="BA156">
            <v>0.8</v>
          </cell>
          <cell r="BB156">
            <v>53095.016666666699</v>
          </cell>
          <cell r="BC156">
            <v>70733.216666666704</v>
          </cell>
          <cell r="BD156">
            <v>92694.56</v>
          </cell>
          <cell r="BE156">
            <v>110718.42</v>
          </cell>
          <cell r="BF156">
            <v>134913.28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str">
            <v>固定资产</v>
          </cell>
          <cell r="G157">
            <v>0</v>
          </cell>
          <cell r="H157" t="str">
            <v>否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9000</v>
          </cell>
          <cell r="AT157">
            <v>0</v>
          </cell>
          <cell r="AU157">
            <v>0</v>
          </cell>
          <cell r="AV157">
            <v>0</v>
          </cell>
          <cell r="AX157">
            <v>0</v>
          </cell>
          <cell r="AY157">
            <v>9000</v>
          </cell>
          <cell r="AZ157">
            <v>9000</v>
          </cell>
          <cell r="BA157">
            <v>1</v>
          </cell>
          <cell r="BB157">
            <v>1500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str">
            <v>固定资产</v>
          </cell>
          <cell r="G158">
            <v>0</v>
          </cell>
          <cell r="H158" t="str">
            <v>否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13740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>
            <v>0</v>
          </cell>
          <cell r="AY158">
            <v>13740</v>
          </cell>
          <cell r="AZ158">
            <v>13740</v>
          </cell>
          <cell r="BA158">
            <v>0</v>
          </cell>
          <cell r="BB158">
            <v>2290</v>
          </cell>
          <cell r="BC158">
            <v>2290</v>
          </cell>
          <cell r="BD158">
            <v>2290</v>
          </cell>
          <cell r="BE158">
            <v>0</v>
          </cell>
          <cell r="BF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  <cell r="F159" t="str">
            <v>正常供货</v>
          </cell>
          <cell r="G159">
            <v>60</v>
          </cell>
          <cell r="H159" t="str">
            <v>是</v>
          </cell>
          <cell r="I159">
            <v>60</v>
          </cell>
          <cell r="AI159">
            <v>0</v>
          </cell>
          <cell r="AK159">
            <v>161330.89000000001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>
            <v>0</v>
          </cell>
          <cell r="AY159">
            <v>161330.89000000001</v>
          </cell>
          <cell r="AZ159">
            <v>161330.89000000001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  <cell r="F160" t="str">
            <v>老账</v>
          </cell>
          <cell r="G160">
            <v>60</v>
          </cell>
          <cell r="H160" t="str">
            <v>否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  <cell r="G161">
            <v>0</v>
          </cell>
          <cell r="H161" t="str">
            <v>否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1176.6600000000001</v>
          </cell>
          <cell r="AX161">
            <v>0</v>
          </cell>
          <cell r="AY161">
            <v>1176.6600000000001</v>
          </cell>
          <cell r="AZ161">
            <v>1176.6600000000001</v>
          </cell>
          <cell r="BA161">
            <v>0.8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str">
            <v>老账</v>
          </cell>
          <cell r="G162">
            <v>60</v>
          </cell>
          <cell r="H162" t="str">
            <v>否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51725.38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>
            <v>0</v>
          </cell>
          <cell r="AY162">
            <v>51725.38</v>
          </cell>
          <cell r="AZ162">
            <v>51725.38</v>
          </cell>
          <cell r="BA162">
            <v>0.8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str">
            <v>正常供货</v>
          </cell>
          <cell r="G163">
            <v>60</v>
          </cell>
          <cell r="H163" t="str">
            <v>是</v>
          </cell>
          <cell r="I163">
            <v>60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N163">
            <v>2535.5500000000002</v>
          </cell>
          <cell r="AO163">
            <v>3647.42</v>
          </cell>
          <cell r="AP163">
            <v>1600</v>
          </cell>
          <cell r="AQ163">
            <v>1600</v>
          </cell>
          <cell r="AR163">
            <v>3572.95</v>
          </cell>
          <cell r="AS163">
            <v>3498.48</v>
          </cell>
          <cell r="AT163">
            <v>3572.95</v>
          </cell>
          <cell r="AU163">
            <v>1749.24</v>
          </cell>
          <cell r="AV163">
            <v>0</v>
          </cell>
          <cell r="AW163">
            <v>9303.9699999999993</v>
          </cell>
          <cell r="AX163">
            <v>17492.400000000001</v>
          </cell>
          <cell r="AY163">
            <v>48572.959999999999</v>
          </cell>
          <cell r="AZ163">
            <v>21776.59</v>
          </cell>
          <cell r="BA163">
            <v>0.8</v>
          </cell>
          <cell r="BB163">
            <v>2742.4</v>
          </cell>
          <cell r="BC163">
            <v>2915.3</v>
          </cell>
          <cell r="BD163">
            <v>2598.9366666666701</v>
          </cell>
          <cell r="BE163">
            <v>2332.27</v>
          </cell>
          <cell r="BF163">
            <v>3616.2649999999999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  <cell r="F164" t="str">
            <v>固定资产</v>
          </cell>
          <cell r="G164">
            <v>0</v>
          </cell>
          <cell r="H164" t="str">
            <v>否</v>
          </cell>
          <cell r="J164">
            <v>48800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>
            <v>0</v>
          </cell>
          <cell r="AY164">
            <v>48800</v>
          </cell>
          <cell r="AZ164">
            <v>48800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str">
            <v>正常供货</v>
          </cell>
          <cell r="G165">
            <v>60</v>
          </cell>
          <cell r="H165" t="str">
            <v>否</v>
          </cell>
          <cell r="I165">
            <v>60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E165">
            <v>0</v>
          </cell>
          <cell r="AG165">
            <v>0</v>
          </cell>
          <cell r="AJ165">
            <v>0</v>
          </cell>
          <cell r="AN165">
            <v>0</v>
          </cell>
          <cell r="AQ165">
            <v>74077.41</v>
          </cell>
          <cell r="AR165">
            <v>80445.27</v>
          </cell>
          <cell r="AS165">
            <v>42312.73</v>
          </cell>
          <cell r="AT165">
            <v>32842.53</v>
          </cell>
          <cell r="AU165">
            <v>57767.1</v>
          </cell>
          <cell r="AV165">
            <v>63921.61</v>
          </cell>
          <cell r="AW165">
            <v>197842.34</v>
          </cell>
          <cell r="AX165">
            <v>10272</v>
          </cell>
          <cell r="AY165">
            <v>559480.99</v>
          </cell>
          <cell r="AZ165">
            <v>351366.65</v>
          </cell>
          <cell r="BA165">
            <v>0.8</v>
          </cell>
          <cell r="BB165">
            <v>32805.901666666701</v>
          </cell>
          <cell r="BC165">
            <v>38279.656666666699</v>
          </cell>
          <cell r="BD165">
            <v>47907.506666666697</v>
          </cell>
          <cell r="BE165">
            <v>58561.108333333301</v>
          </cell>
          <cell r="BF165">
            <v>79188.596666666694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str">
            <v>正常供货</v>
          </cell>
          <cell r="G166">
            <v>0</v>
          </cell>
          <cell r="H166" t="str">
            <v>是</v>
          </cell>
          <cell r="I166">
            <v>60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AM166">
            <v>7034.19</v>
          </cell>
          <cell r="AN166">
            <v>0</v>
          </cell>
          <cell r="AO166">
            <v>0</v>
          </cell>
          <cell r="AP166">
            <v>23700</v>
          </cell>
          <cell r="AQ166">
            <v>29600</v>
          </cell>
          <cell r="AR166">
            <v>1005.7</v>
          </cell>
          <cell r="AS166">
            <v>18360</v>
          </cell>
          <cell r="AT166">
            <v>17999.88</v>
          </cell>
          <cell r="AU166">
            <v>1819.3</v>
          </cell>
          <cell r="AV166">
            <v>18000</v>
          </cell>
          <cell r="AW166">
            <v>18000</v>
          </cell>
          <cell r="AX166">
            <v>4576.5</v>
          </cell>
          <cell r="AY166">
            <v>140095.57</v>
          </cell>
          <cell r="AZ166">
            <v>140095.57</v>
          </cell>
          <cell r="BA166">
            <v>0.8</v>
          </cell>
          <cell r="BB166">
            <v>12110.95</v>
          </cell>
          <cell r="BC166">
            <v>15110.93</v>
          </cell>
          <cell r="BD166">
            <v>15414.1466666667</v>
          </cell>
          <cell r="BE166">
            <v>14464.1466666667</v>
          </cell>
          <cell r="BF166">
            <v>12530.813333333301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str">
            <v>正常供货</v>
          </cell>
          <cell r="G167">
            <v>90</v>
          </cell>
          <cell r="H167" t="str">
            <v>否</v>
          </cell>
          <cell r="I167">
            <v>90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9858.82</v>
          </cell>
          <cell r="P167">
            <v>8207.3700000000008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>
            <v>0</v>
          </cell>
          <cell r="AY167">
            <v>18066.189999999999</v>
          </cell>
          <cell r="AZ167">
            <v>18066.189999999999</v>
          </cell>
          <cell r="BA167">
            <v>0.8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str">
            <v>正常供货</v>
          </cell>
          <cell r="G168">
            <v>60</v>
          </cell>
          <cell r="H168" t="str">
            <v>否</v>
          </cell>
          <cell r="I168">
            <v>60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0.8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  <cell r="F169" t="str">
            <v>老账</v>
          </cell>
          <cell r="G169">
            <v>60</v>
          </cell>
          <cell r="H169" t="str">
            <v>否</v>
          </cell>
          <cell r="J169">
            <v>0</v>
          </cell>
          <cell r="K169">
            <v>0</v>
          </cell>
          <cell r="L169">
            <v>0</v>
          </cell>
          <cell r="M169">
            <v>43423.23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3471.82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>
            <v>0</v>
          </cell>
          <cell r="AY169">
            <v>46895.05</v>
          </cell>
          <cell r="AZ169">
            <v>46895.05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  <cell r="F170" t="str">
            <v>零采</v>
          </cell>
          <cell r="G170">
            <v>0</v>
          </cell>
          <cell r="H170" t="str">
            <v>否</v>
          </cell>
          <cell r="AH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8891.8799999999992</v>
          </cell>
          <cell r="AY170">
            <v>8891.8799999999992</v>
          </cell>
          <cell r="AZ170">
            <v>8891.8799999999992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str">
            <v>零采</v>
          </cell>
          <cell r="G171">
            <v>30</v>
          </cell>
          <cell r="H171" t="str">
            <v>是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AG171">
            <v>0</v>
          </cell>
          <cell r="AI171">
            <v>0</v>
          </cell>
          <cell r="AK171">
            <v>23314.3</v>
          </cell>
          <cell r="AL171">
            <v>45470.2</v>
          </cell>
          <cell r="AM171">
            <v>0</v>
          </cell>
          <cell r="AN171">
            <v>0</v>
          </cell>
          <cell r="AO171">
            <v>300</v>
          </cell>
          <cell r="AP171">
            <v>0</v>
          </cell>
          <cell r="AQ171">
            <v>0</v>
          </cell>
          <cell r="AR171">
            <v>29924</v>
          </cell>
          <cell r="AS171">
            <v>6871.9</v>
          </cell>
          <cell r="AT171">
            <v>0</v>
          </cell>
          <cell r="AU171">
            <v>0</v>
          </cell>
          <cell r="AV171">
            <v>0</v>
          </cell>
          <cell r="AW171">
            <v>52729</v>
          </cell>
          <cell r="AX171">
            <v>6418</v>
          </cell>
          <cell r="AY171">
            <v>165027.4</v>
          </cell>
          <cell r="AZ171">
            <v>171445.4</v>
          </cell>
          <cell r="BA171">
            <v>1</v>
          </cell>
          <cell r="BB171">
            <v>6182.65</v>
          </cell>
          <cell r="BC171">
            <v>6182.65</v>
          </cell>
          <cell r="BD171">
            <v>6132.65</v>
          </cell>
          <cell r="BE171">
            <v>6132.65</v>
          </cell>
          <cell r="BF171">
            <v>14920.8166666667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str">
            <v>老账</v>
          </cell>
          <cell r="G172">
            <v>30</v>
          </cell>
          <cell r="H172" t="str">
            <v>否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0.8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  <cell r="F173" t="str">
            <v>正常供货</v>
          </cell>
          <cell r="G173">
            <v>60</v>
          </cell>
          <cell r="H173" t="str">
            <v>是</v>
          </cell>
          <cell r="I173">
            <v>60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11953.86</v>
          </cell>
          <cell r="AL173">
            <v>16347.71</v>
          </cell>
          <cell r="AM173">
            <v>12113.31</v>
          </cell>
          <cell r="AN173">
            <v>6056.67</v>
          </cell>
          <cell r="AO173">
            <v>1058.5999999999999</v>
          </cell>
          <cell r="AP173">
            <v>2000</v>
          </cell>
          <cell r="AQ173">
            <v>0</v>
          </cell>
          <cell r="AR173">
            <v>0</v>
          </cell>
          <cell r="AS173">
            <v>2130.41</v>
          </cell>
          <cell r="AT173">
            <v>0</v>
          </cell>
          <cell r="AU173">
            <v>0</v>
          </cell>
          <cell r="AV173">
            <v>2876.2</v>
          </cell>
          <cell r="AX173">
            <v>1058.5999999999999</v>
          </cell>
          <cell r="AY173">
            <v>55595.360000000001</v>
          </cell>
          <cell r="AZ173">
            <v>54536.76</v>
          </cell>
          <cell r="BA173">
            <v>0</v>
          </cell>
          <cell r="BB173">
            <v>1874.28</v>
          </cell>
          <cell r="BC173">
            <v>864.83500000000004</v>
          </cell>
          <cell r="BD173">
            <v>688.40166666666698</v>
          </cell>
          <cell r="BE173">
            <v>834.43499999999995</v>
          </cell>
          <cell r="BF173">
            <v>834.43499999999995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  <cell r="F174" t="str">
            <v>正常供货</v>
          </cell>
          <cell r="G174">
            <v>60</v>
          </cell>
          <cell r="H174" t="str">
            <v>否</v>
          </cell>
          <cell r="I174">
            <v>60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10541.76</v>
          </cell>
          <cell r="AT174">
            <v>5230</v>
          </cell>
          <cell r="AU174">
            <v>0</v>
          </cell>
          <cell r="AV174">
            <v>0</v>
          </cell>
          <cell r="AX174">
            <v>0</v>
          </cell>
          <cell r="AY174">
            <v>15771.76</v>
          </cell>
          <cell r="AZ174">
            <v>15771.76</v>
          </cell>
          <cell r="BA174">
            <v>0</v>
          </cell>
          <cell r="BB174">
            <v>1756.96</v>
          </cell>
          <cell r="BC174">
            <v>2628.6266666666702</v>
          </cell>
          <cell r="BD174">
            <v>2628.6266666666702</v>
          </cell>
          <cell r="BE174">
            <v>2628.6266666666702</v>
          </cell>
          <cell r="BF174">
            <v>2628.6266666666702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  <cell r="F175" t="str">
            <v>老账</v>
          </cell>
          <cell r="G175">
            <v>0</v>
          </cell>
          <cell r="H175" t="str">
            <v>否</v>
          </cell>
          <cell r="J175">
            <v>26000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0</v>
          </cell>
          <cell r="AY175">
            <v>26000</v>
          </cell>
          <cell r="AZ175">
            <v>26000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  <cell r="F176" t="str">
            <v>老账</v>
          </cell>
          <cell r="G176">
            <v>0</v>
          </cell>
          <cell r="H176" t="str">
            <v>是</v>
          </cell>
          <cell r="AI176">
            <v>32000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>
            <v>0</v>
          </cell>
          <cell r="AY176">
            <v>32000</v>
          </cell>
          <cell r="AZ176">
            <v>32000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str">
            <v>固定资产</v>
          </cell>
          <cell r="G177">
            <v>0</v>
          </cell>
          <cell r="H177" t="str">
            <v>是</v>
          </cell>
          <cell r="AH177">
            <v>41630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>
            <v>0</v>
          </cell>
          <cell r="AY177">
            <v>41630</v>
          </cell>
          <cell r="AZ177">
            <v>41630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  <cell r="F178" t="str">
            <v>老账</v>
          </cell>
          <cell r="G178">
            <v>90</v>
          </cell>
          <cell r="H178" t="str">
            <v>否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  <cell r="F179" t="str">
            <v>大宗物料-诉讼</v>
          </cell>
          <cell r="G179">
            <v>60</v>
          </cell>
          <cell r="H179" t="str">
            <v>否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  <cell r="G180">
            <v>0</v>
          </cell>
          <cell r="H180" t="str">
            <v>否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  <cell r="F181" t="str">
            <v>正常供货</v>
          </cell>
          <cell r="G181">
            <v>60</v>
          </cell>
          <cell r="H181" t="str">
            <v>是</v>
          </cell>
          <cell r="I181">
            <v>60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J181">
            <v>0</v>
          </cell>
          <cell r="AK181">
            <v>27242.89</v>
          </cell>
          <cell r="AL181">
            <v>26637.97</v>
          </cell>
          <cell r="AM181">
            <v>0</v>
          </cell>
          <cell r="AN181">
            <v>29097.41</v>
          </cell>
          <cell r="AO181">
            <v>15050.87</v>
          </cell>
          <cell r="AP181">
            <v>11000</v>
          </cell>
          <cell r="AQ181">
            <v>16400</v>
          </cell>
          <cell r="AR181">
            <v>17731.3</v>
          </cell>
          <cell r="AS181">
            <v>11897.61</v>
          </cell>
          <cell r="AT181">
            <v>0</v>
          </cell>
          <cell r="AU181">
            <v>24028.93</v>
          </cell>
          <cell r="AV181">
            <v>7856.19</v>
          </cell>
          <cell r="AX181">
            <v>0</v>
          </cell>
          <cell r="AY181">
            <v>186943.17</v>
          </cell>
          <cell r="AZ181">
            <v>186943.17</v>
          </cell>
          <cell r="BA181">
            <v>0</v>
          </cell>
          <cell r="BB181">
            <v>16862.865000000002</v>
          </cell>
          <cell r="BC181">
            <v>12013.2966666667</v>
          </cell>
          <cell r="BD181">
            <v>13509.64</v>
          </cell>
          <cell r="BE181">
            <v>12985.6716666667</v>
          </cell>
          <cell r="BF181">
            <v>10252.3383333333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str">
            <v>正常供货</v>
          </cell>
          <cell r="G182">
            <v>90</v>
          </cell>
          <cell r="H182" t="str">
            <v>否</v>
          </cell>
          <cell r="I182">
            <v>90</v>
          </cell>
          <cell r="J182">
            <v>35451.040000000001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0</v>
          </cell>
          <cell r="AY182">
            <v>35451.040000000001</v>
          </cell>
          <cell r="AZ182">
            <v>35451.040000000001</v>
          </cell>
          <cell r="BA182">
            <v>0.8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str">
            <v>正常供货</v>
          </cell>
          <cell r="G183">
            <v>60</v>
          </cell>
          <cell r="H183" t="str">
            <v>是</v>
          </cell>
          <cell r="I183">
            <v>60</v>
          </cell>
          <cell r="J183">
            <v>0</v>
          </cell>
          <cell r="AE183">
            <v>4715.25</v>
          </cell>
          <cell r="AF183">
            <v>0</v>
          </cell>
          <cell r="AG183">
            <v>0</v>
          </cell>
          <cell r="AH183">
            <v>0</v>
          </cell>
          <cell r="AI183">
            <v>22836</v>
          </cell>
          <cell r="AJ183">
            <v>0</v>
          </cell>
          <cell r="AK183">
            <v>17369.2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10380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>
            <v>0</v>
          </cell>
          <cell r="AY183">
            <v>55300.45</v>
          </cell>
          <cell r="AZ183">
            <v>55300.45</v>
          </cell>
          <cell r="BA183">
            <v>0.8</v>
          </cell>
          <cell r="BB183">
            <v>1730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  <cell r="G184">
            <v>90</v>
          </cell>
          <cell r="H184" t="str">
            <v>否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0.8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str">
            <v>正常供货</v>
          </cell>
          <cell r="G185">
            <v>90</v>
          </cell>
          <cell r="H185" t="str">
            <v>否</v>
          </cell>
          <cell r="I185">
            <v>90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120966.5</v>
          </cell>
          <cell r="AX185">
            <v>0</v>
          </cell>
          <cell r="AY185">
            <v>120966.5</v>
          </cell>
          <cell r="AZ185">
            <v>0</v>
          </cell>
          <cell r="BA185">
            <v>0.8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20161.083333333299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  <cell r="F186" t="str">
            <v>老账</v>
          </cell>
          <cell r="G186">
            <v>0</v>
          </cell>
          <cell r="H186" t="str">
            <v>否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  <cell r="F187" t="str">
            <v>正常供货</v>
          </cell>
          <cell r="G187">
            <v>60</v>
          </cell>
          <cell r="H187" t="str">
            <v>否</v>
          </cell>
          <cell r="I187">
            <v>60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S187">
            <v>14581.59</v>
          </cell>
          <cell r="AT187">
            <v>21653.439999999999</v>
          </cell>
          <cell r="AU187">
            <v>92474.9</v>
          </cell>
          <cell r="AV187">
            <v>43491.71</v>
          </cell>
          <cell r="AW187">
            <v>103898.96</v>
          </cell>
          <cell r="AX187">
            <v>110107.83</v>
          </cell>
          <cell r="AY187">
            <v>386208.43</v>
          </cell>
          <cell r="AZ187">
            <v>172201.64</v>
          </cell>
          <cell r="BA187">
            <v>0</v>
          </cell>
          <cell r="BB187">
            <v>2430.2649999999999</v>
          </cell>
          <cell r="BC187">
            <v>6039.1716666666698</v>
          </cell>
          <cell r="BD187">
            <v>21451.654999999999</v>
          </cell>
          <cell r="BE187">
            <v>28700.273333333302</v>
          </cell>
          <cell r="BF187">
            <v>46016.766666666699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str">
            <v>正常供货</v>
          </cell>
          <cell r="G188">
            <v>90</v>
          </cell>
          <cell r="H188" t="str">
            <v>否</v>
          </cell>
          <cell r="I188">
            <v>90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2510.1</v>
          </cell>
          <cell r="AT188">
            <v>61092.66</v>
          </cell>
          <cell r="AU188">
            <v>0</v>
          </cell>
          <cell r="AV188">
            <v>95995.6</v>
          </cell>
          <cell r="AW188">
            <v>159590.59</v>
          </cell>
          <cell r="AX188">
            <v>131061.38</v>
          </cell>
          <cell r="AY188">
            <v>450250.33</v>
          </cell>
          <cell r="AZ188">
            <v>63602.76</v>
          </cell>
          <cell r="BA188">
            <v>1</v>
          </cell>
          <cell r="BB188">
            <v>418.35</v>
          </cell>
          <cell r="BC188">
            <v>10600.46</v>
          </cell>
          <cell r="BD188">
            <v>10600.46</v>
          </cell>
          <cell r="BE188">
            <v>26599.726666666698</v>
          </cell>
          <cell r="BF188">
            <v>53198.158333333296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str">
            <v>正常供货</v>
          </cell>
          <cell r="G189">
            <v>60</v>
          </cell>
          <cell r="H189" t="str">
            <v>是</v>
          </cell>
          <cell r="I189">
            <v>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8235.6200000000008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18737.27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16726.91</v>
          </cell>
          <cell r="AU189">
            <v>0</v>
          </cell>
          <cell r="AV189">
            <v>0</v>
          </cell>
          <cell r="AX189">
            <v>0</v>
          </cell>
          <cell r="AY189">
            <v>43699.8</v>
          </cell>
          <cell r="AZ189">
            <v>43699.8</v>
          </cell>
          <cell r="BA189">
            <v>0.8</v>
          </cell>
          <cell r="BB189">
            <v>3122.8783333333299</v>
          </cell>
          <cell r="BC189">
            <v>5910.6966666666704</v>
          </cell>
          <cell r="BD189">
            <v>2787.81833333333</v>
          </cell>
          <cell r="BE189">
            <v>2787.81833333333</v>
          </cell>
          <cell r="BF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str">
            <v>销售（已支付）</v>
          </cell>
          <cell r="G190">
            <v>0</v>
          </cell>
          <cell r="H190" t="str">
            <v>否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0.8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str">
            <v>正常供货</v>
          </cell>
          <cell r="G191">
            <v>60</v>
          </cell>
          <cell r="H191" t="str">
            <v>是</v>
          </cell>
          <cell r="I191">
            <v>60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O191">
            <v>1264.8800000000001</v>
          </cell>
          <cell r="AP191">
            <v>104000</v>
          </cell>
          <cell r="AQ191">
            <v>117200</v>
          </cell>
          <cell r="AR191">
            <v>103451.51</v>
          </cell>
          <cell r="AS191">
            <v>101240.17</v>
          </cell>
          <cell r="AT191">
            <v>93732.32</v>
          </cell>
          <cell r="AU191">
            <v>131837.91</v>
          </cell>
          <cell r="AV191">
            <v>70373.429999999993</v>
          </cell>
          <cell r="AW191">
            <v>110744.22</v>
          </cell>
          <cell r="AX191">
            <v>25437.68</v>
          </cell>
          <cell r="AY191">
            <v>859282.12</v>
          </cell>
          <cell r="AZ191">
            <v>723100.22</v>
          </cell>
          <cell r="BA191">
            <v>0.8</v>
          </cell>
          <cell r="BB191">
            <v>71192.759999999995</v>
          </cell>
          <cell r="BC191">
            <v>86814.813333333295</v>
          </cell>
          <cell r="BD191">
            <v>108576.985</v>
          </cell>
          <cell r="BE191">
            <v>102972.55666666701</v>
          </cell>
          <cell r="BF191">
            <v>101896.593333333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  <cell r="F192" t="str">
            <v>老账</v>
          </cell>
          <cell r="G192">
            <v>60</v>
          </cell>
          <cell r="H192" t="str">
            <v>否</v>
          </cell>
          <cell r="J192">
            <v>29924.39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0</v>
          </cell>
          <cell r="AY192">
            <v>29924.39</v>
          </cell>
          <cell r="AZ192">
            <v>29924.39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str">
            <v>老账</v>
          </cell>
          <cell r="G193">
            <v>0</v>
          </cell>
          <cell r="H193" t="str">
            <v>否</v>
          </cell>
          <cell r="J193">
            <v>28888.81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0</v>
          </cell>
          <cell r="AY193">
            <v>28888.81</v>
          </cell>
          <cell r="AZ193">
            <v>28888.81</v>
          </cell>
          <cell r="BA193">
            <v>0.8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str">
            <v>零采</v>
          </cell>
          <cell r="G194">
            <v>0</v>
          </cell>
          <cell r="H194" t="str">
            <v>否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13590</v>
          </cell>
          <cell r="AS194">
            <v>16384.95</v>
          </cell>
          <cell r="AT194">
            <v>0</v>
          </cell>
          <cell r="AU194">
            <v>0</v>
          </cell>
          <cell r="AV194">
            <v>0</v>
          </cell>
          <cell r="AX194">
            <v>15785</v>
          </cell>
          <cell r="AY194">
            <v>45759.95</v>
          </cell>
          <cell r="AZ194">
            <v>45759.95</v>
          </cell>
          <cell r="BA194">
            <v>1</v>
          </cell>
          <cell r="BB194">
            <v>4995.8249999999998</v>
          </cell>
          <cell r="BC194">
            <v>4995.8249999999998</v>
          </cell>
          <cell r="BD194">
            <v>4995.8249999999998</v>
          </cell>
          <cell r="BE194">
            <v>4995.8249999999998</v>
          </cell>
          <cell r="BF194">
            <v>4995.8249999999998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str">
            <v>固定资产</v>
          </cell>
          <cell r="G195">
            <v>0</v>
          </cell>
          <cell r="H195" t="str">
            <v>否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82560</v>
          </cell>
          <cell r="AU195">
            <v>0</v>
          </cell>
          <cell r="AV195">
            <v>0</v>
          </cell>
          <cell r="AX195">
            <v>0</v>
          </cell>
          <cell r="AY195">
            <v>82560</v>
          </cell>
          <cell r="AZ195">
            <v>82560</v>
          </cell>
          <cell r="BA195">
            <v>1</v>
          </cell>
          <cell r="BB195">
            <v>0</v>
          </cell>
          <cell r="BC195">
            <v>13760</v>
          </cell>
          <cell r="BD195">
            <v>13760</v>
          </cell>
          <cell r="BE195">
            <v>13760</v>
          </cell>
          <cell r="BF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str">
            <v>正常供货</v>
          </cell>
          <cell r="G196">
            <v>90</v>
          </cell>
          <cell r="H196" t="str">
            <v>是</v>
          </cell>
          <cell r="I196">
            <v>90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5550.86</v>
          </cell>
          <cell r="AP196">
            <v>243300</v>
          </cell>
          <cell r="AQ196">
            <v>78100</v>
          </cell>
          <cell r="AR196">
            <v>39195.440000000002</v>
          </cell>
          <cell r="AS196">
            <v>24295</v>
          </cell>
          <cell r="AT196">
            <v>39148.76</v>
          </cell>
          <cell r="AU196">
            <v>46289.2</v>
          </cell>
          <cell r="AV196">
            <v>54528.87</v>
          </cell>
          <cell r="AW196">
            <v>138913.28</v>
          </cell>
          <cell r="AX196">
            <v>36594.51</v>
          </cell>
          <cell r="AY196">
            <v>705915.92</v>
          </cell>
          <cell r="AZ196">
            <v>475879.26</v>
          </cell>
          <cell r="BA196">
            <v>0.8</v>
          </cell>
          <cell r="BB196">
            <v>65073.55</v>
          </cell>
          <cell r="BC196">
            <v>71598.343333333294</v>
          </cell>
          <cell r="BD196">
            <v>78388.066666666695</v>
          </cell>
          <cell r="BE196">
            <v>46926.211666666699</v>
          </cell>
          <cell r="BF196">
            <v>57061.758333333302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  <cell r="F197" t="str">
            <v>老账</v>
          </cell>
          <cell r="G197">
            <v>0</v>
          </cell>
          <cell r="H197" t="str">
            <v>否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5184</v>
          </cell>
          <cell r="AX197">
            <v>0</v>
          </cell>
          <cell r="AY197">
            <v>5184</v>
          </cell>
          <cell r="AZ197">
            <v>5184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str">
            <v>正常供货</v>
          </cell>
          <cell r="G198">
            <v>60</v>
          </cell>
          <cell r="H198" t="str">
            <v>是</v>
          </cell>
          <cell r="I198">
            <v>60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H198">
            <v>148520.95999999999</v>
          </cell>
          <cell r="AI198">
            <v>84153.61</v>
          </cell>
          <cell r="AJ198">
            <v>138249.72</v>
          </cell>
          <cell r="AK198">
            <v>226653.25</v>
          </cell>
          <cell r="AL198">
            <v>279959.78000000003</v>
          </cell>
          <cell r="AM198">
            <v>9328.8700000000008</v>
          </cell>
          <cell r="AN198">
            <v>10302.209999999999</v>
          </cell>
          <cell r="AO198">
            <v>30456.92</v>
          </cell>
          <cell r="AP198">
            <v>34700</v>
          </cell>
          <cell r="AQ198">
            <v>80600</v>
          </cell>
          <cell r="AR198">
            <v>111328.73</v>
          </cell>
          <cell r="AS198">
            <v>64801.71</v>
          </cell>
          <cell r="AT198">
            <v>0</v>
          </cell>
          <cell r="AU198">
            <v>0</v>
          </cell>
          <cell r="AV198">
            <v>0</v>
          </cell>
          <cell r="AX198">
            <v>0</v>
          </cell>
          <cell r="AY198">
            <v>1219055.76</v>
          </cell>
          <cell r="AZ198">
            <v>1219055.76</v>
          </cell>
          <cell r="BA198">
            <v>1</v>
          </cell>
          <cell r="BB198">
            <v>55364.928333333301</v>
          </cell>
          <cell r="BC198">
            <v>53647.893333333297</v>
          </cell>
          <cell r="BD198">
            <v>48571.74</v>
          </cell>
          <cell r="BE198">
            <v>42788.406666666699</v>
          </cell>
          <cell r="BF198">
            <v>29355.073333333301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str">
            <v>固定资产-老账</v>
          </cell>
          <cell r="G199" t="str">
            <v>预付</v>
          </cell>
          <cell r="H199" t="str">
            <v>否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  <cell r="G200">
            <v>90</v>
          </cell>
          <cell r="H200" t="str">
            <v>否</v>
          </cell>
          <cell r="J200">
            <v>0</v>
          </cell>
          <cell r="K200">
            <v>0</v>
          </cell>
          <cell r="L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E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  <cell r="G201">
            <v>30</v>
          </cell>
          <cell r="H201" t="str">
            <v>否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23937.599999999999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0</v>
          </cell>
          <cell r="AY201">
            <v>23937.599999999999</v>
          </cell>
          <cell r="AZ201">
            <v>23937.599999999999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  <cell r="F202" t="str">
            <v>老账</v>
          </cell>
          <cell r="G202">
            <v>0</v>
          </cell>
          <cell r="H202" t="str">
            <v>否</v>
          </cell>
          <cell r="J202">
            <v>21800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0</v>
          </cell>
          <cell r="AY202">
            <v>21800</v>
          </cell>
          <cell r="AZ202">
            <v>21800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  <cell r="G203">
            <v>60</v>
          </cell>
          <cell r="H203" t="str">
            <v>否</v>
          </cell>
          <cell r="I203">
            <v>60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0.8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  <cell r="F204" t="str">
            <v>老账</v>
          </cell>
          <cell r="G204">
            <v>0</v>
          </cell>
          <cell r="H204" t="str">
            <v>否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21440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1320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0</v>
          </cell>
          <cell r="AY204">
            <v>22760</v>
          </cell>
          <cell r="AZ204">
            <v>22760</v>
          </cell>
          <cell r="BA204">
            <v>0</v>
          </cell>
          <cell r="BB204">
            <v>220</v>
          </cell>
          <cell r="BC204">
            <v>220</v>
          </cell>
          <cell r="BD204">
            <v>220</v>
          </cell>
          <cell r="BE204">
            <v>0</v>
          </cell>
          <cell r="BF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  <cell r="G205">
            <v>0</v>
          </cell>
          <cell r="H205" t="str">
            <v>否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1420</v>
          </cell>
          <cell r="AX205">
            <v>0</v>
          </cell>
          <cell r="AY205">
            <v>1420</v>
          </cell>
          <cell r="AZ205">
            <v>1420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  <cell r="F206" t="str">
            <v>固定资产-老账</v>
          </cell>
          <cell r="G206">
            <v>0</v>
          </cell>
          <cell r="H206" t="str">
            <v>否</v>
          </cell>
          <cell r="J206">
            <v>19500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0</v>
          </cell>
          <cell r="AY206">
            <v>19500</v>
          </cell>
          <cell r="AZ206">
            <v>19500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  <cell r="F207" t="str">
            <v>发泡机器人保养费用-老账</v>
          </cell>
          <cell r="G207">
            <v>0</v>
          </cell>
          <cell r="H207" t="str">
            <v>否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  <cell r="F208" t="str">
            <v>老账</v>
          </cell>
          <cell r="G208">
            <v>0</v>
          </cell>
          <cell r="H208" t="str">
            <v>否</v>
          </cell>
          <cell r="J208">
            <v>19045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>
            <v>0</v>
          </cell>
          <cell r="AY208">
            <v>19045</v>
          </cell>
          <cell r="AZ208">
            <v>19045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  <cell r="F209" t="str">
            <v>老账</v>
          </cell>
          <cell r="G209">
            <v>0</v>
          </cell>
          <cell r="H209" t="str">
            <v>是</v>
          </cell>
          <cell r="AG209">
            <v>19000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>
            <v>0</v>
          </cell>
          <cell r="AY209">
            <v>19000</v>
          </cell>
          <cell r="AZ209">
            <v>19000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str">
            <v>老账</v>
          </cell>
          <cell r="G210">
            <v>60</v>
          </cell>
          <cell r="H210" t="str">
            <v>否</v>
          </cell>
          <cell r="J210">
            <v>18714.75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>
            <v>0</v>
          </cell>
          <cell r="AY210">
            <v>18714.75</v>
          </cell>
          <cell r="AZ210">
            <v>18714.75</v>
          </cell>
          <cell r="BA210">
            <v>1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str">
            <v>销售（三方库）</v>
          </cell>
          <cell r="G211">
            <v>0</v>
          </cell>
          <cell r="H211" t="str">
            <v>否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8488.18</v>
          </cell>
          <cell r="Y211">
            <v>10000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0</v>
          </cell>
          <cell r="AY211">
            <v>18488.18</v>
          </cell>
          <cell r="AZ211">
            <v>18488.18</v>
          </cell>
          <cell r="BA211">
            <v>0.8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str">
            <v>正常供货</v>
          </cell>
          <cell r="G212">
            <v>90</v>
          </cell>
          <cell r="H212" t="str">
            <v>否</v>
          </cell>
          <cell r="I212">
            <v>90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151605.35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0</v>
          </cell>
          <cell r="AY212">
            <v>151605.35</v>
          </cell>
          <cell r="AZ212">
            <v>151605.35</v>
          </cell>
          <cell r="BA212">
            <v>1</v>
          </cell>
          <cell r="BB212">
            <v>25267.558333333302</v>
          </cell>
          <cell r="BC212">
            <v>25267.558333333302</v>
          </cell>
          <cell r="BD212">
            <v>25267.558333333302</v>
          </cell>
          <cell r="BE212">
            <v>25267.558333333302</v>
          </cell>
          <cell r="BF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str">
            <v>老账</v>
          </cell>
          <cell r="G213">
            <v>60</v>
          </cell>
          <cell r="H213" t="str">
            <v>否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0.8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str">
            <v>老账</v>
          </cell>
          <cell r="G214">
            <v>30</v>
          </cell>
          <cell r="H214" t="str">
            <v>否</v>
          </cell>
          <cell r="J214">
            <v>17456.5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0</v>
          </cell>
          <cell r="AY214">
            <v>17456.5</v>
          </cell>
          <cell r="AZ214">
            <v>17456.5</v>
          </cell>
          <cell r="BA214">
            <v>1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str">
            <v>零采</v>
          </cell>
          <cell r="G215">
            <v>0</v>
          </cell>
          <cell r="H215" t="str">
            <v>否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  <cell r="F216" t="str">
            <v>大宗物料</v>
          </cell>
          <cell r="G216">
            <v>30</v>
          </cell>
          <cell r="H216" t="str">
            <v>是</v>
          </cell>
          <cell r="I216">
            <v>30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726</v>
          </cell>
          <cell r="AH216">
            <v>0</v>
          </cell>
          <cell r="AI216">
            <v>5805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>
            <v>0</v>
          </cell>
          <cell r="AY216">
            <v>6531</v>
          </cell>
          <cell r="AZ216">
            <v>6531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str">
            <v>老账</v>
          </cell>
          <cell r="G217">
            <v>0</v>
          </cell>
          <cell r="H217" t="str">
            <v>否</v>
          </cell>
          <cell r="J217">
            <v>17243.919999999998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>
            <v>0</v>
          </cell>
          <cell r="AY217">
            <v>17243.919999999998</v>
          </cell>
          <cell r="AZ217">
            <v>17243.919999999998</v>
          </cell>
          <cell r="BA217">
            <v>0.8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  <cell r="F218" t="str">
            <v>零采</v>
          </cell>
          <cell r="G218">
            <v>0</v>
          </cell>
          <cell r="H218" t="str">
            <v>否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str">
            <v>正常供货</v>
          </cell>
          <cell r="G219">
            <v>60</v>
          </cell>
          <cell r="H219" t="str">
            <v>否</v>
          </cell>
          <cell r="I219">
            <v>60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10230.41</v>
          </cell>
          <cell r="AU219">
            <v>0</v>
          </cell>
          <cell r="AV219">
            <v>10294.76</v>
          </cell>
          <cell r="AW219">
            <v>10294.76</v>
          </cell>
          <cell r="AX219">
            <v>10294.75</v>
          </cell>
          <cell r="AY219">
            <v>41114.68</v>
          </cell>
          <cell r="AZ219">
            <v>20525.169999999998</v>
          </cell>
          <cell r="BA219">
            <v>0.8</v>
          </cell>
          <cell r="BB219">
            <v>0</v>
          </cell>
          <cell r="BC219">
            <v>1705.06833333333</v>
          </cell>
          <cell r="BD219">
            <v>1705.06833333333</v>
          </cell>
          <cell r="BE219">
            <v>3420.8616666666699</v>
          </cell>
          <cell r="BF219">
            <v>5136.6549999999997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  <cell r="F220" t="str">
            <v>老账</v>
          </cell>
          <cell r="G220">
            <v>0</v>
          </cell>
          <cell r="H220" t="str">
            <v>否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  <cell r="F221" t="str">
            <v>零采</v>
          </cell>
          <cell r="G221">
            <v>0</v>
          </cell>
          <cell r="H221" t="str">
            <v>否</v>
          </cell>
          <cell r="J221">
            <v>16470.66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>
            <v>0</v>
          </cell>
          <cell r="AY221">
            <v>16470.66</v>
          </cell>
          <cell r="AZ221">
            <v>16470.66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  <cell r="F222" t="str">
            <v>正常供货</v>
          </cell>
          <cell r="G222">
            <v>30</v>
          </cell>
          <cell r="H222" t="str">
            <v>否</v>
          </cell>
          <cell r="I222">
            <v>30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  <cell r="F223" t="str">
            <v>固定资产-老账</v>
          </cell>
          <cell r="G223">
            <v>0</v>
          </cell>
          <cell r="H223" t="str">
            <v>否</v>
          </cell>
          <cell r="J223">
            <v>14336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>
            <v>0</v>
          </cell>
          <cell r="AY223">
            <v>14336</v>
          </cell>
          <cell r="AZ223">
            <v>14336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  <cell r="F224" t="str">
            <v>零采</v>
          </cell>
          <cell r="G224">
            <v>0</v>
          </cell>
          <cell r="H224" t="str">
            <v>否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str">
            <v>正常供货</v>
          </cell>
          <cell r="G225">
            <v>90</v>
          </cell>
          <cell r="H225" t="str">
            <v>是</v>
          </cell>
          <cell r="I225">
            <v>90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18797.810000000001</v>
          </cell>
          <cell r="AI225">
            <v>0</v>
          </cell>
          <cell r="AJ225">
            <v>80889.87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0</v>
          </cell>
          <cell r="AY225">
            <v>99687.679999999993</v>
          </cell>
          <cell r="AZ225">
            <v>99687.679999999993</v>
          </cell>
          <cell r="BA225">
            <v>0.8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  <cell r="F226" t="str">
            <v>正常供货</v>
          </cell>
          <cell r="G226">
            <v>30</v>
          </cell>
          <cell r="H226" t="str">
            <v>否</v>
          </cell>
          <cell r="I226">
            <v>30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3100</v>
          </cell>
          <cell r="AV226">
            <v>339</v>
          </cell>
          <cell r="AW226">
            <v>4340</v>
          </cell>
          <cell r="AX226">
            <v>21922</v>
          </cell>
          <cell r="AY226">
            <v>29701</v>
          </cell>
          <cell r="AZ226">
            <v>51623</v>
          </cell>
          <cell r="BA226">
            <v>0</v>
          </cell>
          <cell r="BB226">
            <v>0</v>
          </cell>
          <cell r="BC226">
            <v>0</v>
          </cell>
          <cell r="BD226">
            <v>516.66666666666697</v>
          </cell>
          <cell r="BE226">
            <v>573.16666666666697</v>
          </cell>
          <cell r="BF226">
            <v>1296.5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str">
            <v>正常供货</v>
          </cell>
          <cell r="G227">
            <v>90</v>
          </cell>
          <cell r="H227" t="str">
            <v>否</v>
          </cell>
          <cell r="I227">
            <v>90</v>
          </cell>
          <cell r="J227">
            <v>2263.73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4712.16</v>
          </cell>
          <cell r="AV227">
            <v>0</v>
          </cell>
          <cell r="AX227">
            <v>0</v>
          </cell>
          <cell r="AY227">
            <v>6975.89</v>
          </cell>
          <cell r="AZ227">
            <v>6975.89</v>
          </cell>
          <cell r="BA227">
            <v>1</v>
          </cell>
          <cell r="BB227">
            <v>0</v>
          </cell>
          <cell r="BC227">
            <v>0</v>
          </cell>
          <cell r="BD227">
            <v>785.36</v>
          </cell>
          <cell r="BE227">
            <v>785.36</v>
          </cell>
          <cell r="BF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  <cell r="F228" t="str">
            <v>老账</v>
          </cell>
          <cell r="G228">
            <v>0</v>
          </cell>
          <cell r="H228" t="str">
            <v>否</v>
          </cell>
          <cell r="J228">
            <v>11220.07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>
            <v>0</v>
          </cell>
          <cell r="AY228">
            <v>11220.07</v>
          </cell>
          <cell r="AZ228">
            <v>11220.07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  <cell r="F229" t="str">
            <v>老账</v>
          </cell>
          <cell r="G229">
            <v>0</v>
          </cell>
          <cell r="H229" t="str">
            <v>否</v>
          </cell>
          <cell r="J229">
            <v>0</v>
          </cell>
          <cell r="K229">
            <v>450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10600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>
            <v>0</v>
          </cell>
          <cell r="AY229">
            <v>11050</v>
          </cell>
          <cell r="AZ229">
            <v>11050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str">
            <v>零采</v>
          </cell>
          <cell r="G230">
            <v>0</v>
          </cell>
          <cell r="H230" t="str">
            <v>否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13485.25</v>
          </cell>
          <cell r="AT230">
            <v>0</v>
          </cell>
          <cell r="AU230">
            <v>0</v>
          </cell>
          <cell r="AV230">
            <v>11965.95</v>
          </cell>
          <cell r="AX230">
            <v>0</v>
          </cell>
          <cell r="AY230">
            <v>25451.200000000001</v>
          </cell>
          <cell r="AZ230">
            <v>25451.200000000001</v>
          </cell>
          <cell r="BA230">
            <v>0</v>
          </cell>
          <cell r="BB230">
            <v>2247.5416666666702</v>
          </cell>
          <cell r="BC230">
            <v>2247.5416666666702</v>
          </cell>
          <cell r="BD230">
            <v>2247.5416666666702</v>
          </cell>
          <cell r="BE230">
            <v>4241.8666666666704</v>
          </cell>
          <cell r="BF230">
            <v>4241.8666666666704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  <cell r="F231" t="str">
            <v>老账</v>
          </cell>
          <cell r="G231">
            <v>0</v>
          </cell>
          <cell r="H231" t="str">
            <v>否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10976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0</v>
          </cell>
          <cell r="AY231">
            <v>10976</v>
          </cell>
          <cell r="AZ231">
            <v>10976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  <cell r="F232" t="str">
            <v>老账</v>
          </cell>
          <cell r="G232">
            <v>0</v>
          </cell>
          <cell r="H232" t="str">
            <v>否</v>
          </cell>
          <cell r="J232">
            <v>9435.25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>
            <v>0</v>
          </cell>
          <cell r="AY232">
            <v>9435.25</v>
          </cell>
          <cell r="AZ232">
            <v>9435.25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  <cell r="F233" t="str">
            <v>老账</v>
          </cell>
          <cell r="G233">
            <v>0</v>
          </cell>
          <cell r="H233" t="str">
            <v>否</v>
          </cell>
          <cell r="J233">
            <v>9178.84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0</v>
          </cell>
          <cell r="AY233">
            <v>9178.84</v>
          </cell>
          <cell r="AZ233">
            <v>9178.84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  <cell r="F234" t="str">
            <v>老账</v>
          </cell>
          <cell r="G234">
            <v>0</v>
          </cell>
          <cell r="H234" t="str">
            <v>是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F234">
            <v>6375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15770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2500</v>
          </cell>
          <cell r="AU234">
            <v>0</v>
          </cell>
          <cell r="AV234">
            <v>0</v>
          </cell>
          <cell r="AX234">
            <v>0</v>
          </cell>
          <cell r="AY234">
            <v>24645</v>
          </cell>
          <cell r="AZ234">
            <v>24645</v>
          </cell>
          <cell r="BA234">
            <v>0</v>
          </cell>
          <cell r="BB234">
            <v>0</v>
          </cell>
          <cell r="BC234">
            <v>416.66666666666703</v>
          </cell>
          <cell r="BD234">
            <v>416.66666666666703</v>
          </cell>
          <cell r="BE234">
            <v>416.66666666666703</v>
          </cell>
          <cell r="BF234">
            <v>416.66666666666703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str">
            <v>清户（顶酒）</v>
          </cell>
          <cell r="G235">
            <v>0</v>
          </cell>
          <cell r="H235" t="str">
            <v>否</v>
          </cell>
          <cell r="J235">
            <v>736.41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7800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>
            <v>0</v>
          </cell>
          <cell r="AY235">
            <v>8536.41</v>
          </cell>
          <cell r="AZ235">
            <v>8536.41</v>
          </cell>
          <cell r="BA235">
            <v>0.8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str">
            <v>正常供货</v>
          </cell>
          <cell r="G236">
            <v>0</v>
          </cell>
          <cell r="H236" t="str">
            <v>否</v>
          </cell>
          <cell r="I236">
            <v>90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16</v>
          </cell>
          <cell r="AX236">
            <v>5942</v>
          </cell>
          <cell r="AY236">
            <v>5958</v>
          </cell>
          <cell r="AZ236">
            <v>5958</v>
          </cell>
          <cell r="BA236">
            <v>1</v>
          </cell>
          <cell r="BB236">
            <v>0</v>
          </cell>
          <cell r="BC236">
            <v>0</v>
          </cell>
          <cell r="BD236">
            <v>0</v>
          </cell>
          <cell r="BE236">
            <v>2.6666666666666701</v>
          </cell>
          <cell r="BF236">
            <v>2.6666666666666701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str">
            <v>正常供货</v>
          </cell>
          <cell r="G237">
            <v>0</v>
          </cell>
          <cell r="H237" t="str">
            <v>否</v>
          </cell>
          <cell r="I237">
            <v>90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6426.73</v>
          </cell>
          <cell r="AT237">
            <v>7359.01</v>
          </cell>
          <cell r="AU237">
            <v>0</v>
          </cell>
          <cell r="AV237">
            <v>7335.33</v>
          </cell>
          <cell r="AX237">
            <v>0</v>
          </cell>
          <cell r="AY237">
            <v>21121.07</v>
          </cell>
          <cell r="AZ237">
            <v>21121.07</v>
          </cell>
          <cell r="BA237">
            <v>0.8</v>
          </cell>
          <cell r="BB237">
            <v>1071.1216666666701</v>
          </cell>
          <cell r="BC237">
            <v>2297.6233333333298</v>
          </cell>
          <cell r="BD237">
            <v>2297.6233333333298</v>
          </cell>
          <cell r="BE237">
            <v>3520.1783333333301</v>
          </cell>
          <cell r="BF237">
            <v>3520.1783333333301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str">
            <v>老账</v>
          </cell>
          <cell r="G238">
            <v>0</v>
          </cell>
          <cell r="H238" t="str">
            <v>否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5100</v>
          </cell>
          <cell r="AT238">
            <v>0</v>
          </cell>
          <cell r="AU238">
            <v>0</v>
          </cell>
          <cell r="AV238">
            <v>0</v>
          </cell>
          <cell r="AX238">
            <v>0</v>
          </cell>
          <cell r="AY238">
            <v>5100</v>
          </cell>
          <cell r="AZ238">
            <v>5100</v>
          </cell>
          <cell r="BA238">
            <v>0</v>
          </cell>
          <cell r="BB238">
            <v>850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str">
            <v>正常供货</v>
          </cell>
          <cell r="G239">
            <v>90</v>
          </cell>
          <cell r="H239" t="str">
            <v>是</v>
          </cell>
          <cell r="I239">
            <v>90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779.67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723.14</v>
          </cell>
          <cell r="AR239">
            <v>0</v>
          </cell>
          <cell r="AS239">
            <v>22.66</v>
          </cell>
          <cell r="AT239">
            <v>0</v>
          </cell>
          <cell r="AU239">
            <v>0</v>
          </cell>
          <cell r="AV239">
            <v>0</v>
          </cell>
          <cell r="AX239">
            <v>0</v>
          </cell>
          <cell r="AY239">
            <v>1525.47</v>
          </cell>
          <cell r="AZ239">
            <v>1525.47</v>
          </cell>
          <cell r="BA239">
            <v>0.8</v>
          </cell>
          <cell r="BB239">
            <v>124.3</v>
          </cell>
          <cell r="BC239">
            <v>124.3</v>
          </cell>
          <cell r="BD239">
            <v>124.3</v>
          </cell>
          <cell r="BE239">
            <v>124.3</v>
          </cell>
          <cell r="BF239">
            <v>3.7766666666666699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  <cell r="F240" t="str">
            <v>老账</v>
          </cell>
          <cell r="G240">
            <v>60</v>
          </cell>
          <cell r="H240" t="str">
            <v>否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  <cell r="G241">
            <v>0</v>
          </cell>
          <cell r="H241" t="str">
            <v>否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L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0.8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  <cell r="F242" t="str">
            <v>老账</v>
          </cell>
          <cell r="G242">
            <v>0</v>
          </cell>
          <cell r="H242" t="str">
            <v>否</v>
          </cell>
          <cell r="J242">
            <v>6350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0</v>
          </cell>
          <cell r="AY242">
            <v>6350</v>
          </cell>
          <cell r="AZ242">
            <v>6350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  <cell r="F243" t="str">
            <v>老账</v>
          </cell>
          <cell r="G243">
            <v>0</v>
          </cell>
          <cell r="H243" t="str">
            <v>是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2548.4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3500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0</v>
          </cell>
          <cell r="AY243">
            <v>6048.4</v>
          </cell>
          <cell r="AZ243">
            <v>6048.4</v>
          </cell>
          <cell r="BA243">
            <v>0</v>
          </cell>
          <cell r="BB243">
            <v>583.33333333333303</v>
          </cell>
          <cell r="BC243">
            <v>583.33333333333303</v>
          </cell>
          <cell r="BD243">
            <v>0</v>
          </cell>
          <cell r="BE243">
            <v>0</v>
          </cell>
          <cell r="BF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  <cell r="F244" t="str">
            <v>老账</v>
          </cell>
          <cell r="G244">
            <v>0</v>
          </cell>
          <cell r="H244" t="str">
            <v>否</v>
          </cell>
          <cell r="J244">
            <v>5600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0</v>
          </cell>
          <cell r="AY244">
            <v>5600</v>
          </cell>
          <cell r="AZ244">
            <v>5600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str">
            <v>老账</v>
          </cell>
          <cell r="G245">
            <v>0</v>
          </cell>
          <cell r="H245" t="str">
            <v>否</v>
          </cell>
          <cell r="J245">
            <v>5579.03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>
            <v>0</v>
          </cell>
          <cell r="AY245">
            <v>5579.03</v>
          </cell>
          <cell r="AZ245">
            <v>5579.03</v>
          </cell>
          <cell r="BA245">
            <v>0.8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str">
            <v>一单一议（委外加工）</v>
          </cell>
          <cell r="G246">
            <v>0</v>
          </cell>
          <cell r="H246" t="str">
            <v>否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3952.36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6503.77</v>
          </cell>
          <cell r="AX246">
            <v>0</v>
          </cell>
          <cell r="AY246">
            <v>10456.129999999999</v>
          </cell>
          <cell r="AZ246">
            <v>10456.129999999999</v>
          </cell>
          <cell r="BA246">
            <v>1</v>
          </cell>
          <cell r="BB246">
            <v>658.72666666666703</v>
          </cell>
          <cell r="BC246">
            <v>658.72666666666703</v>
          </cell>
          <cell r="BD246">
            <v>658.72666666666703</v>
          </cell>
          <cell r="BE246">
            <v>658.72666666666703</v>
          </cell>
          <cell r="BF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str">
            <v>销售（三方库）</v>
          </cell>
          <cell r="G247">
            <v>90</v>
          </cell>
          <cell r="H247" t="str">
            <v>是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5134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>
            <v>0</v>
          </cell>
          <cell r="AY247">
            <v>5134</v>
          </cell>
          <cell r="AZ247">
            <v>5134</v>
          </cell>
          <cell r="BA247">
            <v>0.8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str">
            <v>固定资产-老账</v>
          </cell>
          <cell r="G248">
            <v>30</v>
          </cell>
          <cell r="H248" t="str">
            <v>是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148179.1</v>
          </cell>
          <cell r="AK248">
            <v>68930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15300</v>
          </cell>
          <cell r="AS248">
            <v>0</v>
          </cell>
          <cell r="AT248">
            <v>0</v>
          </cell>
          <cell r="AU248">
            <v>740</v>
          </cell>
          <cell r="AV248">
            <v>0</v>
          </cell>
          <cell r="AX248">
            <v>0</v>
          </cell>
          <cell r="AY248">
            <v>233149.1</v>
          </cell>
          <cell r="AZ248">
            <v>233149.1</v>
          </cell>
          <cell r="BA248">
            <v>1</v>
          </cell>
          <cell r="BB248">
            <v>2550</v>
          </cell>
          <cell r="BC248">
            <v>2550</v>
          </cell>
          <cell r="BD248">
            <v>2673.3333333333298</v>
          </cell>
          <cell r="BE248">
            <v>2673.3333333333298</v>
          </cell>
          <cell r="BF248">
            <v>2673.3333333333298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  <cell r="F249" t="str">
            <v>除漆药剂</v>
          </cell>
          <cell r="G249">
            <v>30</v>
          </cell>
          <cell r="H249" t="str">
            <v>否</v>
          </cell>
          <cell r="I249">
            <v>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12714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>
            <v>0</v>
          </cell>
          <cell r="AY249">
            <v>12714</v>
          </cell>
          <cell r="AZ249">
            <v>12714</v>
          </cell>
          <cell r="BA249">
            <v>0</v>
          </cell>
          <cell r="BB249">
            <v>2119</v>
          </cell>
          <cell r="BC249">
            <v>2119</v>
          </cell>
          <cell r="BD249">
            <v>2119</v>
          </cell>
          <cell r="BE249">
            <v>0</v>
          </cell>
          <cell r="BF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  <cell r="F250" t="str">
            <v>零采</v>
          </cell>
          <cell r="G250">
            <v>0</v>
          </cell>
          <cell r="H250" t="str">
            <v>是</v>
          </cell>
          <cell r="AE250">
            <v>5000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0</v>
          </cell>
          <cell r="AY250">
            <v>5000</v>
          </cell>
          <cell r="AZ250">
            <v>5000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  <cell r="F251" t="str">
            <v>管理</v>
          </cell>
          <cell r="G251">
            <v>0</v>
          </cell>
          <cell r="H251" t="str">
            <v>是</v>
          </cell>
          <cell r="AG251">
            <v>5000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>
            <v>0</v>
          </cell>
          <cell r="AY251">
            <v>5000</v>
          </cell>
          <cell r="AZ251">
            <v>5000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  <cell r="F252" t="str">
            <v>正常供货</v>
          </cell>
          <cell r="G252">
            <v>30</v>
          </cell>
          <cell r="H252" t="str">
            <v>是</v>
          </cell>
          <cell r="I252">
            <v>30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40465.94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>
            <v>0</v>
          </cell>
          <cell r="AY252">
            <v>40465.94</v>
          </cell>
          <cell r="AZ252">
            <v>40465.94</v>
          </cell>
          <cell r="BA252">
            <v>0</v>
          </cell>
          <cell r="BB252">
            <v>6744.3233333333301</v>
          </cell>
          <cell r="BC252">
            <v>6744.3233333333301</v>
          </cell>
          <cell r="BD252">
            <v>0</v>
          </cell>
          <cell r="BE252">
            <v>0</v>
          </cell>
          <cell r="BF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  <cell r="F253" t="str">
            <v>固定资产（检具）</v>
          </cell>
          <cell r="G253">
            <v>0</v>
          </cell>
          <cell r="H253" t="str">
            <v>否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4500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>
            <v>0</v>
          </cell>
          <cell r="AY253">
            <v>4500</v>
          </cell>
          <cell r="AZ253">
            <v>4500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  <cell r="F254" t="str">
            <v>老账</v>
          </cell>
          <cell r="G254">
            <v>0</v>
          </cell>
          <cell r="H254" t="str">
            <v>是</v>
          </cell>
          <cell r="AH254">
            <v>4352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0</v>
          </cell>
          <cell r="AY254">
            <v>4352</v>
          </cell>
          <cell r="AZ254">
            <v>4352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str">
            <v>老账</v>
          </cell>
          <cell r="G255">
            <v>0</v>
          </cell>
          <cell r="H255" t="str">
            <v>否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4067.2600000000102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>
            <v>0</v>
          </cell>
          <cell r="AY255">
            <v>4067.2600000000102</v>
          </cell>
          <cell r="AZ255">
            <v>4067.2600000000102</v>
          </cell>
          <cell r="BA255">
            <v>0.8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str">
            <v>老账</v>
          </cell>
          <cell r="G256">
            <v>0</v>
          </cell>
          <cell r="H256" t="str">
            <v>否</v>
          </cell>
          <cell r="J256">
            <v>4053.14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0</v>
          </cell>
          <cell r="AY256">
            <v>4053.14</v>
          </cell>
          <cell r="AZ256">
            <v>4053.14</v>
          </cell>
          <cell r="BA256">
            <v>1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  <cell r="G257">
            <v>0</v>
          </cell>
          <cell r="H257" t="str">
            <v>否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37850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>
            <v>0</v>
          </cell>
          <cell r="AY257">
            <v>37850</v>
          </cell>
          <cell r="AZ257">
            <v>37850</v>
          </cell>
          <cell r="BA257">
            <v>0</v>
          </cell>
          <cell r="BB257">
            <v>6308.3333333333303</v>
          </cell>
          <cell r="BC257">
            <v>6308.3333333333303</v>
          </cell>
          <cell r="BD257">
            <v>6308.3333333333303</v>
          </cell>
          <cell r="BE257">
            <v>0</v>
          </cell>
          <cell r="BF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  <cell r="F258" t="str">
            <v>老账</v>
          </cell>
          <cell r="G258">
            <v>0</v>
          </cell>
          <cell r="H258" t="str">
            <v>否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3826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>
            <v>0</v>
          </cell>
          <cell r="AY258">
            <v>3826</v>
          </cell>
          <cell r="AZ258">
            <v>3826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  <cell r="F259" t="str">
            <v>老账</v>
          </cell>
          <cell r="G259">
            <v>0</v>
          </cell>
          <cell r="H259" t="str">
            <v>否</v>
          </cell>
          <cell r="J259">
            <v>3646.55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0</v>
          </cell>
          <cell r="AY259">
            <v>3646.55</v>
          </cell>
          <cell r="AZ259">
            <v>3646.55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str">
            <v>老账</v>
          </cell>
          <cell r="G260">
            <v>0</v>
          </cell>
          <cell r="H260" t="str">
            <v>否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3606.64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>
            <v>0</v>
          </cell>
          <cell r="AY260">
            <v>3606.64</v>
          </cell>
          <cell r="AZ260">
            <v>3606.64</v>
          </cell>
          <cell r="BA260">
            <v>0.8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str">
            <v>老账</v>
          </cell>
          <cell r="G261">
            <v>0</v>
          </cell>
          <cell r="H261" t="str">
            <v>否</v>
          </cell>
          <cell r="J261">
            <v>3374.75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>
            <v>0</v>
          </cell>
          <cell r="AY261">
            <v>3374.75</v>
          </cell>
          <cell r="AZ261">
            <v>3374.75</v>
          </cell>
          <cell r="BA261">
            <v>0.8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  <cell r="G262">
            <v>30</v>
          </cell>
          <cell r="H262" t="str">
            <v>否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  <cell r="F263" t="str">
            <v>老账</v>
          </cell>
          <cell r="G263">
            <v>0</v>
          </cell>
          <cell r="H263" t="str">
            <v>否</v>
          </cell>
          <cell r="J263">
            <v>3200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0</v>
          </cell>
          <cell r="AY263">
            <v>3200</v>
          </cell>
          <cell r="AZ263">
            <v>3200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  <cell r="F264" t="str">
            <v>老账</v>
          </cell>
          <cell r="G264">
            <v>0</v>
          </cell>
          <cell r="H264" t="str">
            <v>否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3000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0</v>
          </cell>
          <cell r="AY264">
            <v>3000</v>
          </cell>
          <cell r="AZ264">
            <v>3000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  <cell r="F265" t="str">
            <v>老账</v>
          </cell>
          <cell r="G265">
            <v>0</v>
          </cell>
          <cell r="H265" t="str">
            <v>否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2727.36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0</v>
          </cell>
          <cell r="AY265">
            <v>2727.36</v>
          </cell>
          <cell r="AZ265">
            <v>2727.36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  <cell r="F266" t="str">
            <v>老账</v>
          </cell>
          <cell r="G266">
            <v>0</v>
          </cell>
          <cell r="H266" t="str">
            <v>否</v>
          </cell>
          <cell r="J266">
            <v>2450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0</v>
          </cell>
          <cell r="AY266">
            <v>2450</v>
          </cell>
          <cell r="AZ266">
            <v>2450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  <cell r="F267" t="str">
            <v>老账</v>
          </cell>
          <cell r="G267">
            <v>0</v>
          </cell>
          <cell r="H267" t="str">
            <v>否</v>
          </cell>
          <cell r="J267">
            <v>2369.86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>
            <v>0</v>
          </cell>
          <cell r="AY267">
            <v>2369.86</v>
          </cell>
          <cell r="AZ267">
            <v>2369.86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str">
            <v>固定资产-老账</v>
          </cell>
          <cell r="G268" t="str">
            <v>预付</v>
          </cell>
          <cell r="H268" t="str">
            <v>否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0.8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str">
            <v>固定资产</v>
          </cell>
          <cell r="G269">
            <v>0</v>
          </cell>
          <cell r="H269" t="str">
            <v>否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str">
            <v>固定资产</v>
          </cell>
          <cell r="G270">
            <v>0</v>
          </cell>
          <cell r="H270" t="str">
            <v>否</v>
          </cell>
          <cell r="J270">
            <v>2000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>
            <v>0</v>
          </cell>
          <cell r="AY270">
            <v>2000</v>
          </cell>
          <cell r="AZ270">
            <v>2000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  <cell r="F271" t="str">
            <v>固定资产</v>
          </cell>
          <cell r="G271">
            <v>0</v>
          </cell>
          <cell r="H271" t="str">
            <v>否</v>
          </cell>
          <cell r="J271">
            <v>1980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>
            <v>0</v>
          </cell>
          <cell r="AY271">
            <v>1980</v>
          </cell>
          <cell r="AZ271">
            <v>1980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  <cell r="F272" t="str">
            <v>固定资产</v>
          </cell>
          <cell r="G272">
            <v>0</v>
          </cell>
          <cell r="H272" t="str">
            <v>否</v>
          </cell>
          <cell r="J272">
            <v>1950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>
            <v>0</v>
          </cell>
          <cell r="AY272">
            <v>1950</v>
          </cell>
          <cell r="AZ272">
            <v>1950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  <cell r="F273" t="str">
            <v>零采</v>
          </cell>
          <cell r="G273">
            <v>0</v>
          </cell>
          <cell r="H273" t="str">
            <v>是</v>
          </cell>
          <cell r="AD273">
            <v>1700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>
            <v>0</v>
          </cell>
          <cell r="AY273">
            <v>1700</v>
          </cell>
          <cell r="AZ273">
            <v>1700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  <cell r="F274" t="str">
            <v>老账</v>
          </cell>
          <cell r="G274">
            <v>0</v>
          </cell>
          <cell r="H274" t="str">
            <v>否</v>
          </cell>
          <cell r="J274">
            <v>1615.32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>
            <v>0</v>
          </cell>
          <cell r="AY274">
            <v>1615.32</v>
          </cell>
          <cell r="AZ274">
            <v>1615.32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  <cell r="F275" t="str">
            <v>老账</v>
          </cell>
          <cell r="G275">
            <v>0</v>
          </cell>
          <cell r="H275" t="str">
            <v>否</v>
          </cell>
          <cell r="J275">
            <v>1497.75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>
            <v>0</v>
          </cell>
          <cell r="AY275">
            <v>1497.75</v>
          </cell>
          <cell r="AZ275">
            <v>1497.75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  <cell r="F276" t="str">
            <v>老账</v>
          </cell>
          <cell r="G276">
            <v>0</v>
          </cell>
          <cell r="H276" t="str">
            <v>否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1386.48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0</v>
          </cell>
          <cell r="AY276">
            <v>1386.48</v>
          </cell>
          <cell r="AZ276">
            <v>1386.48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  <cell r="F277" t="str">
            <v>老账</v>
          </cell>
          <cell r="G277">
            <v>0</v>
          </cell>
          <cell r="H277" t="str">
            <v>否</v>
          </cell>
          <cell r="J277">
            <v>1163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0</v>
          </cell>
          <cell r="AY277">
            <v>1163</v>
          </cell>
          <cell r="AZ277">
            <v>1163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  <cell r="G278">
            <v>60</v>
          </cell>
          <cell r="H278" t="str">
            <v>否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0.8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  <cell r="F279" t="str">
            <v>老账</v>
          </cell>
          <cell r="G279">
            <v>0</v>
          </cell>
          <cell r="H279" t="str">
            <v>否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1000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0</v>
          </cell>
          <cell r="AY279">
            <v>1000</v>
          </cell>
          <cell r="AZ279">
            <v>1000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  <cell r="F280" t="str">
            <v>老账</v>
          </cell>
          <cell r="G280">
            <v>0</v>
          </cell>
          <cell r="H280" t="str">
            <v>否</v>
          </cell>
          <cell r="J280">
            <v>900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>
            <v>0</v>
          </cell>
          <cell r="AY280">
            <v>900</v>
          </cell>
          <cell r="AZ280">
            <v>900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str">
            <v>零采</v>
          </cell>
          <cell r="G281">
            <v>0</v>
          </cell>
          <cell r="H281" t="str">
            <v>否</v>
          </cell>
          <cell r="J281">
            <v>900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>
            <v>0</v>
          </cell>
          <cell r="AY281">
            <v>900</v>
          </cell>
          <cell r="AZ281">
            <v>900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  <cell r="F282" t="str">
            <v>老账</v>
          </cell>
          <cell r="G282">
            <v>0</v>
          </cell>
          <cell r="H282" t="str">
            <v>是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60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660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>
            <v>0</v>
          </cell>
          <cell r="AY282">
            <v>720</v>
          </cell>
          <cell r="AZ282">
            <v>720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str">
            <v>正常供货</v>
          </cell>
          <cell r="G283">
            <v>60</v>
          </cell>
          <cell r="H283" t="str">
            <v>否</v>
          </cell>
          <cell r="I283">
            <v>60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12942.13</v>
          </cell>
          <cell r="AT283">
            <v>206512.33</v>
          </cell>
          <cell r="AU283">
            <v>312738.65999999997</v>
          </cell>
          <cell r="AV283">
            <v>205101.6</v>
          </cell>
          <cell r="AW283">
            <v>185206.84</v>
          </cell>
          <cell r="AX283">
            <v>0</v>
          </cell>
          <cell r="AY283">
            <v>922501.56</v>
          </cell>
          <cell r="AZ283">
            <v>737294.72</v>
          </cell>
          <cell r="BA283">
            <v>0.8</v>
          </cell>
          <cell r="BB283">
            <v>2157.0216666666702</v>
          </cell>
          <cell r="BC283">
            <v>36575.743333333303</v>
          </cell>
          <cell r="BD283">
            <v>88698.853333333303</v>
          </cell>
          <cell r="BE283">
            <v>122882.453333333</v>
          </cell>
          <cell r="BF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  <cell r="F284" t="str">
            <v>老账</v>
          </cell>
          <cell r="G284">
            <v>0</v>
          </cell>
          <cell r="H284" t="str">
            <v>否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426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>
            <v>0</v>
          </cell>
          <cell r="AY284">
            <v>426</v>
          </cell>
          <cell r="AZ284">
            <v>426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  <cell r="F285" t="str">
            <v>老账</v>
          </cell>
          <cell r="G285">
            <v>0</v>
          </cell>
          <cell r="H285" t="str">
            <v>否</v>
          </cell>
          <cell r="J285">
            <v>400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>
            <v>0</v>
          </cell>
          <cell r="AY285">
            <v>400</v>
          </cell>
          <cell r="AZ285">
            <v>400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  <cell r="F286" t="str">
            <v>老账</v>
          </cell>
          <cell r="G286">
            <v>0</v>
          </cell>
          <cell r="H286" t="str">
            <v>否</v>
          </cell>
          <cell r="J286">
            <v>360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>
            <v>0</v>
          </cell>
          <cell r="AY286">
            <v>360</v>
          </cell>
          <cell r="AZ286">
            <v>360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  <cell r="F287" t="str">
            <v>老账</v>
          </cell>
          <cell r="G287">
            <v>0</v>
          </cell>
          <cell r="H287" t="str">
            <v>否</v>
          </cell>
          <cell r="J287">
            <v>314.60000000000002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>
            <v>0</v>
          </cell>
          <cell r="AY287">
            <v>314.60000000000002</v>
          </cell>
          <cell r="AZ287">
            <v>314.60000000000002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  <cell r="F288" t="str">
            <v>老账</v>
          </cell>
          <cell r="G288">
            <v>0</v>
          </cell>
          <cell r="H288" t="str">
            <v>否</v>
          </cell>
          <cell r="J288">
            <v>312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0</v>
          </cell>
          <cell r="AY288">
            <v>312</v>
          </cell>
          <cell r="AZ288">
            <v>312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  <cell r="F289" t="str">
            <v>老账</v>
          </cell>
          <cell r="G289">
            <v>0</v>
          </cell>
          <cell r="H289" t="str">
            <v>否</v>
          </cell>
          <cell r="J289">
            <v>214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0</v>
          </cell>
          <cell r="AY289">
            <v>214</v>
          </cell>
          <cell r="AZ289">
            <v>214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  <cell r="F290" t="str">
            <v>老账</v>
          </cell>
          <cell r="G290">
            <v>0</v>
          </cell>
          <cell r="H290" t="str">
            <v>否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202.36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>
            <v>0</v>
          </cell>
          <cell r="AY290">
            <v>202.36</v>
          </cell>
          <cell r="AZ290">
            <v>202.36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  <cell r="F291" t="str">
            <v>老账</v>
          </cell>
          <cell r="G291">
            <v>0</v>
          </cell>
          <cell r="H291" t="str">
            <v>否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65.09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0</v>
          </cell>
          <cell r="AY291">
            <v>65.09</v>
          </cell>
          <cell r="AZ291">
            <v>65.09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str">
            <v>老账</v>
          </cell>
          <cell r="G292">
            <v>90</v>
          </cell>
          <cell r="H292" t="str">
            <v>是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12628.11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0</v>
          </cell>
          <cell r="AY292">
            <v>12628.11</v>
          </cell>
          <cell r="AZ292">
            <v>12628.11</v>
          </cell>
          <cell r="BA292">
            <v>0.8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  <cell r="F293" t="str">
            <v>正常供货</v>
          </cell>
          <cell r="G293">
            <v>30</v>
          </cell>
          <cell r="H293" t="str">
            <v>否</v>
          </cell>
          <cell r="I293">
            <v>30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G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>
            <v>5102.09</v>
          </cell>
          <cell r="AY293">
            <v>5102.09</v>
          </cell>
          <cell r="AZ293">
            <v>10204.18</v>
          </cell>
          <cell r="BA293" t="e">
            <v>#N/A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  <cell r="F294" t="str">
            <v>老账</v>
          </cell>
          <cell r="G294">
            <v>30</v>
          </cell>
          <cell r="H294" t="str">
            <v>否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1</v>
          </cell>
          <cell r="AX294">
            <v>0</v>
          </cell>
          <cell r="AY294">
            <v>1</v>
          </cell>
          <cell r="AZ294">
            <v>1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  <cell r="F295" t="str">
            <v>老账</v>
          </cell>
          <cell r="G295">
            <v>60</v>
          </cell>
          <cell r="H295" t="str">
            <v>否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0.8</v>
          </cell>
          <cell r="AX295">
            <v>0</v>
          </cell>
          <cell r="AY295">
            <v>0.8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  <cell r="F296" t="str">
            <v>老账</v>
          </cell>
          <cell r="G296">
            <v>0</v>
          </cell>
          <cell r="H296" t="str">
            <v>否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0.02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0</v>
          </cell>
          <cell r="AY296">
            <v>0.02</v>
          </cell>
          <cell r="AZ296">
            <v>0.02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str">
            <v>正常供货</v>
          </cell>
          <cell r="G297">
            <v>30</v>
          </cell>
          <cell r="H297" t="str">
            <v>否</v>
          </cell>
          <cell r="I297">
            <v>30</v>
          </cell>
          <cell r="J297">
            <v>3.6379788070917097E-11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T297">
            <v>230392.24</v>
          </cell>
          <cell r="AU297">
            <v>40499.199999999997</v>
          </cell>
          <cell r="AV297">
            <v>147638.18</v>
          </cell>
          <cell r="AX297">
            <v>0</v>
          </cell>
          <cell r="AY297">
            <v>418529.62</v>
          </cell>
          <cell r="AZ297">
            <v>418529.62</v>
          </cell>
          <cell r="BA297">
            <v>1</v>
          </cell>
          <cell r="BB297">
            <v>0</v>
          </cell>
          <cell r="BC297">
            <v>38398.706666666701</v>
          </cell>
          <cell r="BD297">
            <v>45148.573333333297</v>
          </cell>
          <cell r="BE297">
            <v>69754.936666666705</v>
          </cell>
          <cell r="BF297">
            <v>69754.936666666705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  <cell r="G298">
            <v>0</v>
          </cell>
          <cell r="H298" t="str">
            <v>否</v>
          </cell>
          <cell r="I298">
            <v>30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41380</v>
          </cell>
          <cell r="AX298">
            <v>0</v>
          </cell>
          <cell r="AY298">
            <v>41380</v>
          </cell>
          <cell r="AZ298">
            <v>41380</v>
          </cell>
          <cell r="BA298">
            <v>1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6896.6666666666697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  <cell r="G299">
            <v>0</v>
          </cell>
          <cell r="H299" t="str">
            <v>否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  <cell r="F300" t="str">
            <v>管理</v>
          </cell>
          <cell r="G300">
            <v>0</v>
          </cell>
          <cell r="H300" t="str">
            <v>否</v>
          </cell>
          <cell r="J300">
            <v>0</v>
          </cell>
          <cell r="K300">
            <v>0</v>
          </cell>
          <cell r="L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I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4640.8</v>
          </cell>
          <cell r="AY300">
            <v>4640.8</v>
          </cell>
          <cell r="AZ300">
            <v>4640.8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  <cell r="G301">
            <v>0</v>
          </cell>
          <cell r="H301" t="str">
            <v>否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str">
            <v>零采</v>
          </cell>
          <cell r="G302">
            <v>0</v>
          </cell>
          <cell r="H302" t="str">
            <v>否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E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>
            <v>16908.5</v>
          </cell>
          <cell r="AY302">
            <v>16908.5</v>
          </cell>
          <cell r="AZ302">
            <v>16908.5</v>
          </cell>
          <cell r="BA302">
            <v>1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  <cell r="G303">
            <v>0</v>
          </cell>
          <cell r="H303" t="str">
            <v>否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1662170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0</v>
          </cell>
          <cell r="AY303">
            <v>1662170</v>
          </cell>
          <cell r="AZ303">
            <v>1662170</v>
          </cell>
          <cell r="BA303">
            <v>1</v>
          </cell>
          <cell r="BB303">
            <v>277028.33333333302</v>
          </cell>
          <cell r="BC303">
            <v>277028.33333333302</v>
          </cell>
          <cell r="BD303">
            <v>277028.33333333302</v>
          </cell>
          <cell r="BE303">
            <v>277028.33333333302</v>
          </cell>
          <cell r="BF303">
            <v>277028.33333333302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  <cell r="G304">
            <v>0</v>
          </cell>
          <cell r="H304" t="str">
            <v>否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1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  <cell r="F305" t="str">
            <v>零采</v>
          </cell>
          <cell r="G305">
            <v>0</v>
          </cell>
          <cell r="H305" t="str">
            <v>否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str">
            <v>正常供货</v>
          </cell>
          <cell r="G306">
            <v>30</v>
          </cell>
          <cell r="H306" t="str">
            <v>否</v>
          </cell>
          <cell r="I306">
            <v>30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I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1.28</v>
          </cell>
          <cell r="AU306">
            <v>19774.05</v>
          </cell>
          <cell r="AV306">
            <v>0</v>
          </cell>
          <cell r="AX306">
            <v>9859.2000000000007</v>
          </cell>
          <cell r="AY306">
            <v>29634.53</v>
          </cell>
          <cell r="AZ306">
            <v>39493.730000000003</v>
          </cell>
          <cell r="BA306">
            <v>1</v>
          </cell>
          <cell r="BB306">
            <v>0</v>
          </cell>
          <cell r="BC306">
            <v>0.21333333333333299</v>
          </cell>
          <cell r="BD306">
            <v>3295.8883333333301</v>
          </cell>
          <cell r="BE306">
            <v>3295.8883333333301</v>
          </cell>
          <cell r="BF306">
            <v>3295.8883333333301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  <cell r="F307" t="str">
            <v>固定资产</v>
          </cell>
          <cell r="G307">
            <v>0</v>
          </cell>
          <cell r="H307" t="str">
            <v>否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  <cell r="G308">
            <v>60</v>
          </cell>
          <cell r="H308" t="str">
            <v>否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  <cell r="G309">
            <v>0</v>
          </cell>
          <cell r="H309" t="str">
            <v>否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str">
            <v>正常供货</v>
          </cell>
          <cell r="G310">
            <v>60</v>
          </cell>
          <cell r="H310" t="str">
            <v>否</v>
          </cell>
          <cell r="I310">
            <v>60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152780.23000000001</v>
          </cell>
          <cell r="AR310">
            <v>0</v>
          </cell>
          <cell r="AS310">
            <v>89196.21</v>
          </cell>
          <cell r="AT310">
            <v>186822.11</v>
          </cell>
          <cell r="AU310">
            <v>55443.45</v>
          </cell>
          <cell r="AV310">
            <v>96331.37</v>
          </cell>
          <cell r="AX310">
            <v>0</v>
          </cell>
          <cell r="AY310">
            <v>580573.37</v>
          </cell>
          <cell r="AZ310">
            <v>580573.37</v>
          </cell>
          <cell r="BA310">
            <v>0.8</v>
          </cell>
          <cell r="BB310">
            <v>40329.406666666699</v>
          </cell>
          <cell r="BC310">
            <v>71466.425000000003</v>
          </cell>
          <cell r="BD310">
            <v>80707</v>
          </cell>
          <cell r="BE310">
            <v>96762.228333333303</v>
          </cell>
          <cell r="BF310">
            <v>71298.856666666703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  <cell r="G311">
            <v>0</v>
          </cell>
          <cell r="H311" t="str">
            <v>否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  <cell r="F312" t="str">
            <v>管理</v>
          </cell>
          <cell r="G312">
            <v>0</v>
          </cell>
          <cell r="H312" t="str">
            <v>否</v>
          </cell>
          <cell r="J312">
            <v>0</v>
          </cell>
          <cell r="K312">
            <v>0</v>
          </cell>
          <cell r="L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0</v>
          </cell>
          <cell r="AI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str">
            <v>正常供货</v>
          </cell>
          <cell r="G313">
            <v>60</v>
          </cell>
          <cell r="H313" t="str">
            <v>否</v>
          </cell>
          <cell r="I313">
            <v>60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I313">
            <v>0</v>
          </cell>
          <cell r="AK313">
            <v>0</v>
          </cell>
          <cell r="AL313">
            <v>0</v>
          </cell>
          <cell r="AO313">
            <v>0</v>
          </cell>
          <cell r="AP313">
            <v>8494.69</v>
          </cell>
          <cell r="AQ313">
            <v>1600</v>
          </cell>
          <cell r="AR313">
            <v>106189.08</v>
          </cell>
          <cell r="AS313">
            <v>65853.66</v>
          </cell>
          <cell r="AT313">
            <v>71329.5</v>
          </cell>
          <cell r="AU313">
            <v>0</v>
          </cell>
          <cell r="AV313">
            <v>0</v>
          </cell>
          <cell r="AX313">
            <v>357332.64</v>
          </cell>
          <cell r="AY313">
            <v>610799.56999999995</v>
          </cell>
          <cell r="AZ313">
            <v>253466.93</v>
          </cell>
          <cell r="BA313">
            <v>0.8</v>
          </cell>
          <cell r="BB313">
            <v>30356.238333333298</v>
          </cell>
          <cell r="BC313">
            <v>42244.488333333298</v>
          </cell>
          <cell r="BD313">
            <v>42244.488333333298</v>
          </cell>
          <cell r="BE313">
            <v>40828.706666666701</v>
          </cell>
          <cell r="BF313">
            <v>40562.04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  <cell r="F314" t="str">
            <v>老账</v>
          </cell>
          <cell r="G314">
            <v>90</v>
          </cell>
          <cell r="H314" t="str">
            <v>否</v>
          </cell>
          <cell r="I314">
            <v>30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AB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6500</v>
          </cell>
          <cell r="AV314">
            <v>0</v>
          </cell>
          <cell r="AX314">
            <v>6500</v>
          </cell>
          <cell r="AY314">
            <v>13000</v>
          </cell>
          <cell r="AZ314">
            <v>6500</v>
          </cell>
          <cell r="BA314">
            <v>0</v>
          </cell>
          <cell r="BB314">
            <v>0</v>
          </cell>
          <cell r="BC314">
            <v>0</v>
          </cell>
          <cell r="BD314">
            <v>1083.3333333333301</v>
          </cell>
          <cell r="BE314">
            <v>1083.3333333333301</v>
          </cell>
          <cell r="BF314">
            <v>1083.3333333333301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str">
            <v>正常供货</v>
          </cell>
          <cell r="G315">
            <v>60</v>
          </cell>
          <cell r="H315" t="str">
            <v>否</v>
          </cell>
          <cell r="I315">
            <v>90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AF315">
            <v>0</v>
          </cell>
          <cell r="AL315">
            <v>0</v>
          </cell>
          <cell r="AM315">
            <v>0</v>
          </cell>
          <cell r="AP315">
            <v>0</v>
          </cell>
          <cell r="AQ315">
            <v>0</v>
          </cell>
          <cell r="AT315">
            <v>4898.09</v>
          </cell>
          <cell r="AU315">
            <v>0</v>
          </cell>
          <cell r="AV315">
            <v>16159</v>
          </cell>
          <cell r="AW315">
            <v>26442</v>
          </cell>
          <cell r="AX315">
            <v>0</v>
          </cell>
          <cell r="AY315">
            <v>47499.09</v>
          </cell>
          <cell r="AZ315">
            <v>21057.09</v>
          </cell>
          <cell r="BA315">
            <v>0.8</v>
          </cell>
          <cell r="BB315">
            <v>0</v>
          </cell>
          <cell r="BC315">
            <v>816.34833333333302</v>
          </cell>
          <cell r="BD315">
            <v>816.34833333333302</v>
          </cell>
          <cell r="BE315">
            <v>3509.5149999999999</v>
          </cell>
          <cell r="BF315">
            <v>7916.5150000000003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  <cell r="G316">
            <v>0</v>
          </cell>
          <cell r="H316" t="str">
            <v>否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I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  <cell r="G317">
            <v>0</v>
          </cell>
          <cell r="H317" t="str">
            <v>否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AI317">
            <v>0</v>
          </cell>
          <cell r="AJ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1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  <cell r="G318">
            <v>0</v>
          </cell>
          <cell r="H318" t="str">
            <v>否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  <cell r="G319">
            <v>0</v>
          </cell>
          <cell r="H319" t="str">
            <v>否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1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  <cell r="G320">
            <v>0</v>
          </cell>
          <cell r="H320" t="str">
            <v>否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L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22500</v>
          </cell>
          <cell r="AV320">
            <v>0</v>
          </cell>
          <cell r="AX320">
            <v>0</v>
          </cell>
          <cell r="AY320">
            <v>22500</v>
          </cell>
          <cell r="AZ320">
            <v>22500</v>
          </cell>
          <cell r="BA320">
            <v>0</v>
          </cell>
          <cell r="BB320">
            <v>0</v>
          </cell>
          <cell r="BC320">
            <v>0</v>
          </cell>
          <cell r="BD320">
            <v>3750</v>
          </cell>
          <cell r="BE320">
            <v>3750</v>
          </cell>
          <cell r="BF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  <cell r="G321">
            <v>30</v>
          </cell>
          <cell r="H321" t="str">
            <v>否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L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0.8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  <cell r="G322">
            <v>0</v>
          </cell>
          <cell r="H322" t="str">
            <v>否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  <cell r="G323">
            <v>60</v>
          </cell>
          <cell r="H323" t="str">
            <v>否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  <cell r="G324">
            <v>30</v>
          </cell>
          <cell r="H324" t="str">
            <v>否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E324">
            <v>0</v>
          </cell>
          <cell r="AF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0.8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  <cell r="G325">
            <v>0</v>
          </cell>
          <cell r="H325" t="str">
            <v>否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AI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  <cell r="G326">
            <v>0</v>
          </cell>
          <cell r="H326" t="str">
            <v>是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1968.78</v>
          </cell>
          <cell r="AH326">
            <v>1553.61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X326">
            <v>5108.47</v>
          </cell>
          <cell r="AY326">
            <v>8630.86</v>
          </cell>
          <cell r="AZ326">
            <v>8630.86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str">
            <v>正常供货</v>
          </cell>
          <cell r="G327">
            <v>30</v>
          </cell>
          <cell r="H327" t="str">
            <v>否</v>
          </cell>
          <cell r="I327">
            <v>30</v>
          </cell>
          <cell r="J327">
            <v>2.0463630789890902E-12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10158.9</v>
          </cell>
          <cell r="AV327">
            <v>0</v>
          </cell>
          <cell r="AW327">
            <v>9172.93</v>
          </cell>
          <cell r="AX327">
            <v>0</v>
          </cell>
          <cell r="AY327">
            <v>19331.830000000002</v>
          </cell>
          <cell r="AZ327">
            <v>19331.830000000002</v>
          </cell>
          <cell r="BA327">
            <v>0.8</v>
          </cell>
          <cell r="BB327">
            <v>0</v>
          </cell>
          <cell r="BC327">
            <v>0</v>
          </cell>
          <cell r="BD327">
            <v>1693.15</v>
          </cell>
          <cell r="BE327">
            <v>1693.15</v>
          </cell>
          <cell r="BF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  <cell r="G328">
            <v>0</v>
          </cell>
          <cell r="H328" t="str">
            <v>否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str">
            <v>正常供货</v>
          </cell>
          <cell r="G329">
            <v>60</v>
          </cell>
          <cell r="H329" t="str">
            <v>否</v>
          </cell>
          <cell r="I329">
            <v>60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R329">
            <v>62309.57</v>
          </cell>
          <cell r="AS329">
            <v>138308.9</v>
          </cell>
          <cell r="AT329">
            <v>0</v>
          </cell>
          <cell r="AU329">
            <v>0</v>
          </cell>
          <cell r="AV329">
            <v>244533.1</v>
          </cell>
          <cell r="AW329">
            <v>258541.23</v>
          </cell>
          <cell r="AX329">
            <v>323943.28000000003</v>
          </cell>
          <cell r="AY329">
            <v>1027636.08</v>
          </cell>
          <cell r="AZ329">
            <v>445151.57</v>
          </cell>
          <cell r="BA329">
            <v>1</v>
          </cell>
          <cell r="BB329">
            <v>33436.411666666703</v>
          </cell>
          <cell r="BC329">
            <v>33436.411666666703</v>
          </cell>
          <cell r="BD329">
            <v>33436.411666666703</v>
          </cell>
          <cell r="BE329">
            <v>74191.928333333301</v>
          </cell>
          <cell r="BF329">
            <v>117282.133333333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  <cell r="F330" t="str">
            <v>销售（三方库已清户）</v>
          </cell>
          <cell r="G330">
            <v>0</v>
          </cell>
          <cell r="H330" t="str">
            <v>是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AG330">
            <v>36044.980000000003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X330">
            <v>0</v>
          </cell>
          <cell r="AY330">
            <v>36044.980000000003</v>
          </cell>
          <cell r="AZ330">
            <v>36044.980000000003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str">
            <v>正常供货</v>
          </cell>
          <cell r="G331">
            <v>90</v>
          </cell>
          <cell r="H331" t="str">
            <v>否</v>
          </cell>
          <cell r="I331">
            <v>90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3656.35</v>
          </cell>
          <cell r="AS331">
            <v>12326.04</v>
          </cell>
          <cell r="AT331">
            <v>0</v>
          </cell>
          <cell r="AU331">
            <v>12364.92</v>
          </cell>
          <cell r="AV331">
            <v>16434.72</v>
          </cell>
          <cell r="AW331">
            <v>24652.080000000002</v>
          </cell>
          <cell r="AX331">
            <v>23716.44</v>
          </cell>
          <cell r="AY331">
            <v>93150.55</v>
          </cell>
          <cell r="AZ331">
            <v>28347.31</v>
          </cell>
          <cell r="BA331">
            <v>0.8</v>
          </cell>
          <cell r="BB331">
            <v>2663.7316666666702</v>
          </cell>
          <cell r="BC331">
            <v>2663.7316666666702</v>
          </cell>
          <cell r="BD331">
            <v>4724.5516666666699</v>
          </cell>
          <cell r="BE331">
            <v>7463.6716666666698</v>
          </cell>
          <cell r="BF331">
            <v>11572.3516666667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str">
            <v>正常供货</v>
          </cell>
          <cell r="G332">
            <v>30</v>
          </cell>
          <cell r="H332" t="str">
            <v>否</v>
          </cell>
          <cell r="I332">
            <v>30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7021.65</v>
          </cell>
          <cell r="AQ332">
            <v>11100</v>
          </cell>
          <cell r="AR332">
            <v>114700.49</v>
          </cell>
          <cell r="AS332">
            <v>37000.160000000003</v>
          </cell>
          <cell r="AT332">
            <v>0</v>
          </cell>
          <cell r="AU332">
            <v>74000.31</v>
          </cell>
          <cell r="AV332">
            <v>0</v>
          </cell>
          <cell r="AX332">
            <v>0</v>
          </cell>
          <cell r="AY332">
            <v>243822.61</v>
          </cell>
          <cell r="AZ332">
            <v>243822.61</v>
          </cell>
          <cell r="BA332">
            <v>0.8</v>
          </cell>
          <cell r="BB332">
            <v>28303.7166666667</v>
          </cell>
          <cell r="BC332">
            <v>28303.7166666667</v>
          </cell>
          <cell r="BD332">
            <v>40637.101666666698</v>
          </cell>
          <cell r="BE332">
            <v>39466.826666666697</v>
          </cell>
          <cell r="BF332">
            <v>37616.826666666697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  <cell r="G333">
            <v>90</v>
          </cell>
          <cell r="H333" t="str">
            <v>否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str">
            <v>正常供货</v>
          </cell>
          <cell r="G334">
            <v>90</v>
          </cell>
          <cell r="H334" t="str">
            <v>否</v>
          </cell>
          <cell r="I334">
            <v>90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E334">
            <v>0</v>
          </cell>
          <cell r="AF334">
            <v>0</v>
          </cell>
          <cell r="AG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12266.19</v>
          </cell>
          <cell r="AQ334">
            <v>294100</v>
          </cell>
          <cell r="AR334">
            <v>412346.72</v>
          </cell>
          <cell r="AS334">
            <v>748410.25</v>
          </cell>
          <cell r="AT334">
            <v>170399.99</v>
          </cell>
          <cell r="AU334">
            <v>133762.62</v>
          </cell>
          <cell r="AV334">
            <v>261100.06</v>
          </cell>
          <cell r="AW334">
            <v>55209.77</v>
          </cell>
          <cell r="AX334">
            <v>286705.86</v>
          </cell>
          <cell r="AY334">
            <v>2374301.46</v>
          </cell>
          <cell r="AZ334">
            <v>1771285.77</v>
          </cell>
          <cell r="BA334">
            <v>0.8</v>
          </cell>
          <cell r="BB334">
            <v>244520.52666666699</v>
          </cell>
          <cell r="BC334">
            <v>272920.52500000002</v>
          </cell>
          <cell r="BD334">
            <v>295214.29499999998</v>
          </cell>
          <cell r="BE334">
            <v>336686.60666666698</v>
          </cell>
          <cell r="BF334">
            <v>296871.56833333301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  <cell r="F335" t="str">
            <v>老账</v>
          </cell>
          <cell r="G335">
            <v>30</v>
          </cell>
          <cell r="H335" t="str">
            <v>否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  <cell r="G336">
            <v>0</v>
          </cell>
          <cell r="H336" t="str">
            <v>否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I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  <cell r="F337" t="str">
            <v>管理</v>
          </cell>
          <cell r="G337">
            <v>0</v>
          </cell>
          <cell r="H337" t="str">
            <v>否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10800</v>
          </cell>
          <cell r="AY337">
            <v>10800</v>
          </cell>
          <cell r="AZ337">
            <v>10800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  <cell r="G338">
            <v>0</v>
          </cell>
          <cell r="H338" t="str">
            <v>否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  <cell r="G339" t="str">
            <v>预付</v>
          </cell>
          <cell r="H339" t="str">
            <v>否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0.8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  <cell r="G340">
            <v>0</v>
          </cell>
          <cell r="H340" t="str">
            <v>否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  <cell r="G341">
            <v>30</v>
          </cell>
          <cell r="H341" t="str">
            <v>否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str">
            <v>大宗物料</v>
          </cell>
          <cell r="G342">
            <v>0</v>
          </cell>
          <cell r="H342" t="str">
            <v>是</v>
          </cell>
          <cell r="I342">
            <v>30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10424.92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6700</v>
          </cell>
          <cell r="AR342">
            <v>0</v>
          </cell>
          <cell r="AS342">
            <v>0</v>
          </cell>
          <cell r="AT342">
            <v>3591</v>
          </cell>
          <cell r="AU342">
            <v>915</v>
          </cell>
          <cell r="AV342">
            <v>0</v>
          </cell>
          <cell r="AW342">
            <v>3832</v>
          </cell>
          <cell r="AX342">
            <v>0</v>
          </cell>
          <cell r="AY342">
            <v>25462.92</v>
          </cell>
          <cell r="AZ342">
            <v>25462.92</v>
          </cell>
          <cell r="BA342">
            <v>1</v>
          </cell>
          <cell r="BB342">
            <v>1116.6666666666699</v>
          </cell>
          <cell r="BC342">
            <v>1715.1666666666699</v>
          </cell>
          <cell r="BD342">
            <v>1867.6666666666699</v>
          </cell>
          <cell r="BE342">
            <v>1867.6666666666699</v>
          </cell>
          <cell r="BF342">
            <v>1389.6666666666699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  <cell r="G343">
            <v>0</v>
          </cell>
          <cell r="H343" t="str">
            <v>否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  <cell r="G344">
            <v>0</v>
          </cell>
          <cell r="H344" t="str">
            <v>否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L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  <cell r="G345">
            <v>0</v>
          </cell>
          <cell r="H345" t="str">
            <v>否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L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  <cell r="G346">
            <v>0</v>
          </cell>
          <cell r="H346" t="str">
            <v>否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I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  <cell r="G347">
            <v>0</v>
          </cell>
          <cell r="H347" t="str">
            <v>否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  <cell r="G348">
            <v>0</v>
          </cell>
          <cell r="H348" t="str">
            <v>否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  <cell r="G349">
            <v>0</v>
          </cell>
          <cell r="H349" t="str">
            <v>否</v>
          </cell>
          <cell r="I349">
            <v>30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I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1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  <cell r="G350">
            <v>0</v>
          </cell>
          <cell r="H350" t="str">
            <v>否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  <cell r="G351">
            <v>0</v>
          </cell>
          <cell r="H351" t="str">
            <v>否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  <cell r="G352">
            <v>0</v>
          </cell>
          <cell r="H352" t="str">
            <v>否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1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  <cell r="G353">
            <v>30</v>
          </cell>
          <cell r="H353" t="str">
            <v>否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I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U353">
            <v>0</v>
          </cell>
          <cell r="AV353">
            <v>0</v>
          </cell>
          <cell r="AW353">
            <v>117147.1</v>
          </cell>
          <cell r="AX353">
            <v>116670.24</v>
          </cell>
          <cell r="AY353">
            <v>233817.34</v>
          </cell>
          <cell r="AZ353">
            <v>350487.58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19524.516666666699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  <cell r="G354">
            <v>30</v>
          </cell>
          <cell r="H354" t="str">
            <v>否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I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  <cell r="G355">
            <v>0</v>
          </cell>
          <cell r="H355" t="str">
            <v>否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L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str">
            <v>大宗物料</v>
          </cell>
          <cell r="G356">
            <v>0</v>
          </cell>
          <cell r="H356" t="str">
            <v>否</v>
          </cell>
          <cell r="I356">
            <v>30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I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X356">
            <v>58850</v>
          </cell>
          <cell r="AY356">
            <v>58850</v>
          </cell>
          <cell r="AZ356">
            <v>58850</v>
          </cell>
          <cell r="BA356">
            <v>1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  <cell r="G357">
            <v>0</v>
          </cell>
          <cell r="H357" t="str">
            <v>否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G357">
            <v>0</v>
          </cell>
          <cell r="AH357">
            <v>0</v>
          </cell>
          <cell r="AI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11200</v>
          </cell>
          <cell r="AT357">
            <v>0</v>
          </cell>
          <cell r="AU357">
            <v>0</v>
          </cell>
          <cell r="AV357">
            <v>0</v>
          </cell>
          <cell r="AX357">
            <v>0</v>
          </cell>
          <cell r="AY357">
            <v>11200</v>
          </cell>
          <cell r="AZ357">
            <v>11200</v>
          </cell>
          <cell r="BA357">
            <v>0</v>
          </cell>
          <cell r="BB357">
            <v>1866.6666666666699</v>
          </cell>
          <cell r="BC357">
            <v>1866.6666666666699</v>
          </cell>
          <cell r="BD357">
            <v>1866.6666666666699</v>
          </cell>
          <cell r="BE357">
            <v>1866.6666666666699</v>
          </cell>
          <cell r="BF357">
            <v>1866.6666666666699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str">
            <v>正常供货</v>
          </cell>
          <cell r="G358">
            <v>60</v>
          </cell>
          <cell r="H358" t="str">
            <v>否</v>
          </cell>
          <cell r="I358">
            <v>60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E358">
            <v>0</v>
          </cell>
          <cell r="AF358">
            <v>0</v>
          </cell>
          <cell r="AG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  <cell r="G359">
            <v>0</v>
          </cell>
          <cell r="H359" t="str">
            <v>否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  <cell r="G360">
            <v>0</v>
          </cell>
          <cell r="H360" t="str">
            <v>否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  <cell r="G361">
            <v>0</v>
          </cell>
          <cell r="H361" t="str">
            <v>否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  <cell r="G362">
            <v>0</v>
          </cell>
          <cell r="H362" t="str">
            <v>否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  <cell r="G363">
            <v>0</v>
          </cell>
          <cell r="H363" t="str">
            <v>否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  <cell r="G364">
            <v>0</v>
          </cell>
          <cell r="H364" t="str">
            <v>否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E364">
            <v>0</v>
          </cell>
          <cell r="AI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1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  <cell r="F365" t="str">
            <v>大宗物料</v>
          </cell>
          <cell r="G365">
            <v>0</v>
          </cell>
          <cell r="H365" t="str">
            <v>否</v>
          </cell>
          <cell r="I365">
            <v>30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E365">
            <v>0</v>
          </cell>
          <cell r="AI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  <cell r="G366">
            <v>0</v>
          </cell>
          <cell r="H366" t="str">
            <v>否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  <cell r="G367">
            <v>0</v>
          </cell>
          <cell r="H367" t="str">
            <v>否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L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  <cell r="G368">
            <v>0</v>
          </cell>
          <cell r="H368" t="str">
            <v>否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str">
            <v>正常供货</v>
          </cell>
          <cell r="G369">
            <v>60</v>
          </cell>
          <cell r="H369" t="str">
            <v>是</v>
          </cell>
          <cell r="I369">
            <v>60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K369">
            <v>0</v>
          </cell>
          <cell r="AL369">
            <v>15408.62</v>
          </cell>
          <cell r="AM369">
            <v>0</v>
          </cell>
          <cell r="AN369">
            <v>22988.61</v>
          </cell>
          <cell r="AO369">
            <v>0</v>
          </cell>
          <cell r="AP369">
            <v>13300</v>
          </cell>
          <cell r="AQ369">
            <v>23200</v>
          </cell>
          <cell r="AR369">
            <v>0</v>
          </cell>
          <cell r="AS369">
            <v>31333.43</v>
          </cell>
          <cell r="AT369">
            <v>0</v>
          </cell>
          <cell r="AU369">
            <v>0</v>
          </cell>
          <cell r="AV369">
            <v>0</v>
          </cell>
          <cell r="AX369">
            <v>0</v>
          </cell>
          <cell r="AY369">
            <v>106230.66</v>
          </cell>
          <cell r="AZ369">
            <v>106230.66</v>
          </cell>
          <cell r="BA369">
            <v>0.8</v>
          </cell>
          <cell r="BB369">
            <v>15137.006666666701</v>
          </cell>
          <cell r="BC369">
            <v>11305.571666666699</v>
          </cell>
          <cell r="BD369">
            <v>11305.571666666699</v>
          </cell>
          <cell r="BE369">
            <v>9088.9050000000007</v>
          </cell>
          <cell r="BF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  <cell r="G370">
            <v>30</v>
          </cell>
          <cell r="H370" t="str">
            <v>否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  <cell r="G371">
            <v>0</v>
          </cell>
          <cell r="H371" t="str">
            <v>否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  <cell r="G372">
            <v>0</v>
          </cell>
          <cell r="H372" t="str">
            <v>否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1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  <cell r="G373">
            <v>0</v>
          </cell>
          <cell r="H373" t="str">
            <v>否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  <cell r="F374" t="str">
            <v>老账</v>
          </cell>
          <cell r="G374">
            <v>0</v>
          </cell>
          <cell r="H374" t="str">
            <v>是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>
            <v>8100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X374">
            <v>0</v>
          </cell>
          <cell r="AY374">
            <v>8100</v>
          </cell>
          <cell r="AZ374">
            <v>8100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  <cell r="G375">
            <v>0</v>
          </cell>
          <cell r="H375" t="str">
            <v>否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  <cell r="F376" t="str">
            <v>老账</v>
          </cell>
          <cell r="G376">
            <v>90</v>
          </cell>
          <cell r="H376" t="str">
            <v>否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4520</v>
          </cell>
          <cell r="AV376">
            <v>0</v>
          </cell>
          <cell r="AX376">
            <v>0</v>
          </cell>
          <cell r="AY376">
            <v>4520</v>
          </cell>
          <cell r="AZ376">
            <v>4520</v>
          </cell>
          <cell r="BA376">
            <v>0</v>
          </cell>
          <cell r="BB376">
            <v>0</v>
          </cell>
          <cell r="BC376">
            <v>0</v>
          </cell>
          <cell r="BD376">
            <v>753.33333333333303</v>
          </cell>
          <cell r="BE376">
            <v>753.33333333333303</v>
          </cell>
          <cell r="BF376">
            <v>753.33333333333303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  <cell r="G377">
            <v>0</v>
          </cell>
          <cell r="H377" t="str">
            <v>否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G377">
            <v>0</v>
          </cell>
          <cell r="AH377">
            <v>0</v>
          </cell>
          <cell r="AI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  <cell r="G378">
            <v>0</v>
          </cell>
          <cell r="H378" t="str">
            <v>否</v>
          </cell>
          <cell r="I378">
            <v>90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4731.88</v>
          </cell>
          <cell r="AT378">
            <v>0</v>
          </cell>
          <cell r="AU378">
            <v>0</v>
          </cell>
          <cell r="AV378">
            <v>0</v>
          </cell>
          <cell r="AX378">
            <v>0</v>
          </cell>
          <cell r="AY378">
            <v>4731.88</v>
          </cell>
          <cell r="AZ378">
            <v>4731.88</v>
          </cell>
          <cell r="BA378">
            <v>1</v>
          </cell>
          <cell r="BB378">
            <v>788.64666666666699</v>
          </cell>
          <cell r="BC378">
            <v>788.64666666666699</v>
          </cell>
          <cell r="BD378">
            <v>788.64666666666699</v>
          </cell>
          <cell r="BE378">
            <v>788.64666666666699</v>
          </cell>
          <cell r="BF378">
            <v>788.64666666666699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  <cell r="F379" t="str">
            <v>老账</v>
          </cell>
          <cell r="G379">
            <v>30</v>
          </cell>
          <cell r="H379" t="str">
            <v>否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S379">
            <v>6393.43</v>
          </cell>
          <cell r="AT379">
            <v>0</v>
          </cell>
          <cell r="AU379">
            <v>45372.12</v>
          </cell>
          <cell r="AV379">
            <v>0</v>
          </cell>
          <cell r="AW379">
            <v>17930.03</v>
          </cell>
          <cell r="AX379">
            <v>0</v>
          </cell>
          <cell r="AY379">
            <v>69695.58</v>
          </cell>
          <cell r="AZ379">
            <v>69695.58</v>
          </cell>
          <cell r="BA379">
            <v>0</v>
          </cell>
          <cell r="BB379">
            <v>1065.5716666666699</v>
          </cell>
          <cell r="BC379">
            <v>1065.5716666666699</v>
          </cell>
          <cell r="BD379">
            <v>8627.5916666666708</v>
          </cell>
          <cell r="BE379">
            <v>8627.5916666666708</v>
          </cell>
          <cell r="BF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  <cell r="G380">
            <v>0</v>
          </cell>
          <cell r="H380" t="str">
            <v>否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2900.49</v>
          </cell>
          <cell r="AX380">
            <v>0</v>
          </cell>
          <cell r="AY380">
            <v>2900.49</v>
          </cell>
          <cell r="AZ380">
            <v>2900.49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483.41500000000002</v>
          </cell>
          <cell r="BF380">
            <v>483.41500000000002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  <cell r="F381" t="str">
            <v>管理</v>
          </cell>
          <cell r="G381">
            <v>0</v>
          </cell>
          <cell r="H381" t="str">
            <v>否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  <cell r="G382">
            <v>0</v>
          </cell>
          <cell r="H382" t="str">
            <v>否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  <cell r="G383">
            <v>0</v>
          </cell>
          <cell r="H383" t="str">
            <v>否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0.8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str">
            <v>正常供货</v>
          </cell>
          <cell r="G384">
            <v>60</v>
          </cell>
          <cell r="H384" t="str">
            <v>否</v>
          </cell>
          <cell r="I384">
            <v>60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96465.06</v>
          </cell>
          <cell r="AT384">
            <v>0</v>
          </cell>
          <cell r="AU384">
            <v>263642.56</v>
          </cell>
          <cell r="AV384">
            <v>1215825.76</v>
          </cell>
          <cell r="AW384">
            <v>897183.84</v>
          </cell>
          <cell r="AX384">
            <v>618173.28</v>
          </cell>
          <cell r="AY384">
            <v>3091290.5</v>
          </cell>
          <cell r="AZ384">
            <v>1575933.38</v>
          </cell>
          <cell r="BA384">
            <v>0.8</v>
          </cell>
          <cell r="BB384">
            <v>16077.51</v>
          </cell>
          <cell r="BC384">
            <v>16077.51</v>
          </cell>
          <cell r="BD384">
            <v>60017.936666666697</v>
          </cell>
          <cell r="BE384">
            <v>262655.563333333</v>
          </cell>
          <cell r="BF384">
            <v>412186.20333333302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  <cell r="G385">
            <v>0</v>
          </cell>
          <cell r="H385" t="str">
            <v>否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  <cell r="G386">
            <v>0</v>
          </cell>
          <cell r="H386" t="str">
            <v>否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str">
            <v>正常供货</v>
          </cell>
          <cell r="G387">
            <v>0</v>
          </cell>
          <cell r="H387" t="str">
            <v>否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0.46</v>
          </cell>
          <cell r="AT387">
            <v>0</v>
          </cell>
          <cell r="AU387">
            <v>0</v>
          </cell>
          <cell r="AV387">
            <v>0</v>
          </cell>
          <cell r="AX387">
            <v>0</v>
          </cell>
          <cell r="AY387">
            <v>0.46</v>
          </cell>
          <cell r="AZ387">
            <v>0.46</v>
          </cell>
          <cell r="BA387">
            <v>0.8</v>
          </cell>
          <cell r="BB387">
            <v>7.6666666666666702E-2</v>
          </cell>
          <cell r="BC387">
            <v>7.6666666666666702E-2</v>
          </cell>
          <cell r="BD387">
            <v>7.6666666666666702E-2</v>
          </cell>
          <cell r="BE387">
            <v>7.6666666666666702E-2</v>
          </cell>
          <cell r="BF387">
            <v>7.6666666666666702E-2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  <cell r="F388" t="str">
            <v>管理</v>
          </cell>
          <cell r="G388">
            <v>0</v>
          </cell>
          <cell r="H388" t="str">
            <v>否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  <cell r="G389">
            <v>0</v>
          </cell>
          <cell r="H389" t="str">
            <v>否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  <cell r="G390">
            <v>30</v>
          </cell>
          <cell r="H390" t="str">
            <v>否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  <cell r="G391">
            <v>0</v>
          </cell>
          <cell r="H391" t="str">
            <v>否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  <cell r="F392" t="str">
            <v>管理</v>
          </cell>
          <cell r="G392">
            <v>0</v>
          </cell>
          <cell r="H392" t="str">
            <v>否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H392">
            <v>0</v>
          </cell>
          <cell r="AI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12500</v>
          </cell>
          <cell r="AY392">
            <v>12500</v>
          </cell>
          <cell r="AZ392">
            <v>12500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  <cell r="G393">
            <v>0</v>
          </cell>
          <cell r="H393" t="str">
            <v>否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  <cell r="G394">
            <v>0</v>
          </cell>
          <cell r="H394" t="str">
            <v>否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str">
            <v>销售（运输）</v>
          </cell>
          <cell r="G395">
            <v>60</v>
          </cell>
          <cell r="H395" t="str">
            <v>否</v>
          </cell>
          <cell r="I395">
            <v>60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F395">
            <v>0</v>
          </cell>
          <cell r="AG395">
            <v>0</v>
          </cell>
          <cell r="AJ395">
            <v>0</v>
          </cell>
          <cell r="AK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0.8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  <cell r="G396">
            <v>0</v>
          </cell>
          <cell r="H396" t="str">
            <v>否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  <cell r="G397">
            <v>0</v>
          </cell>
          <cell r="H397" t="str">
            <v>否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  <cell r="G398">
            <v>0</v>
          </cell>
          <cell r="H398" t="str">
            <v>否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  <cell r="G399">
            <v>0</v>
          </cell>
          <cell r="H399" t="str">
            <v>否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  <cell r="G400">
            <v>0</v>
          </cell>
          <cell r="H400" t="str">
            <v>否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  <cell r="G401">
            <v>0</v>
          </cell>
          <cell r="H401" t="str">
            <v>否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  <cell r="G402">
            <v>0</v>
          </cell>
          <cell r="H402" t="str">
            <v>否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  <cell r="G403">
            <v>0</v>
          </cell>
          <cell r="H403" t="str">
            <v>否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  <cell r="G404">
            <v>0</v>
          </cell>
          <cell r="H404" t="str">
            <v>否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  <cell r="G405">
            <v>0</v>
          </cell>
          <cell r="H405" t="str">
            <v>否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  <cell r="G406">
            <v>0</v>
          </cell>
          <cell r="H406" t="str">
            <v>否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  <cell r="G407">
            <v>0</v>
          </cell>
          <cell r="H407" t="str">
            <v>否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1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  <cell r="G408">
            <v>0</v>
          </cell>
          <cell r="H408" t="str">
            <v>否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  <cell r="G409">
            <v>0</v>
          </cell>
          <cell r="H409" t="str">
            <v>否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1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  <cell r="G410">
            <v>0</v>
          </cell>
          <cell r="H410" t="str">
            <v>否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  <cell r="G411">
            <v>0</v>
          </cell>
          <cell r="H411" t="str">
            <v>否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1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  <cell r="G412">
            <v>0</v>
          </cell>
          <cell r="H412" t="str">
            <v>否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  <cell r="G413">
            <v>0</v>
          </cell>
          <cell r="H413" t="str">
            <v>否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  <cell r="G414">
            <v>0</v>
          </cell>
          <cell r="H414" t="str">
            <v>否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  <cell r="G415">
            <v>0</v>
          </cell>
          <cell r="H415" t="str">
            <v>否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  <cell r="G416">
            <v>0</v>
          </cell>
          <cell r="H416" t="str">
            <v>否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  <cell r="G417">
            <v>0</v>
          </cell>
          <cell r="H417" t="str">
            <v>否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  <cell r="G418">
            <v>0</v>
          </cell>
          <cell r="H418" t="str">
            <v>否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  <cell r="G419">
            <v>0</v>
          </cell>
          <cell r="H419" t="str">
            <v>否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  <cell r="G420">
            <v>0</v>
          </cell>
          <cell r="H420" t="str">
            <v>否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  <cell r="G421">
            <v>0</v>
          </cell>
          <cell r="H421" t="str">
            <v>否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  <cell r="G422">
            <v>0</v>
          </cell>
          <cell r="H422" t="str">
            <v>否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  <cell r="G423">
            <v>0</v>
          </cell>
          <cell r="H423" t="str">
            <v>否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  <cell r="G424">
            <v>0</v>
          </cell>
          <cell r="H424" t="str">
            <v>否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  <cell r="G425">
            <v>0</v>
          </cell>
          <cell r="H425" t="str">
            <v>否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  <cell r="G426">
            <v>0</v>
          </cell>
          <cell r="H426" t="str">
            <v>否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  <cell r="G427">
            <v>0</v>
          </cell>
          <cell r="H427" t="str">
            <v>否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  <cell r="G428">
            <v>0</v>
          </cell>
          <cell r="H428" t="str">
            <v>否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  <cell r="G429">
            <v>0</v>
          </cell>
          <cell r="H429" t="str">
            <v>否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  <cell r="G430">
            <v>0</v>
          </cell>
          <cell r="H430" t="str">
            <v>否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  <cell r="G431">
            <v>0</v>
          </cell>
          <cell r="H431" t="str">
            <v>否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  <cell r="G432">
            <v>0</v>
          </cell>
          <cell r="H432" t="str">
            <v>否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  <cell r="G433">
            <v>0</v>
          </cell>
          <cell r="H433" t="str">
            <v>否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  <cell r="G434">
            <v>0</v>
          </cell>
          <cell r="H434" t="str">
            <v>否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  <cell r="G435">
            <v>0</v>
          </cell>
          <cell r="H435" t="str">
            <v>否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  <cell r="G436">
            <v>0</v>
          </cell>
          <cell r="H436" t="str">
            <v>否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  <cell r="G437">
            <v>0</v>
          </cell>
          <cell r="H437" t="str">
            <v>否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  <cell r="G438">
            <v>0</v>
          </cell>
          <cell r="H438" t="str">
            <v>否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  <cell r="G439">
            <v>0</v>
          </cell>
          <cell r="H439" t="str">
            <v>否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  <cell r="G440">
            <v>0</v>
          </cell>
          <cell r="H440" t="str">
            <v>否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  <cell r="G441">
            <v>0</v>
          </cell>
          <cell r="H441" t="str">
            <v>否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1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str">
            <v>正常供货</v>
          </cell>
          <cell r="G442">
            <v>60</v>
          </cell>
          <cell r="H442" t="str">
            <v>是</v>
          </cell>
          <cell r="I442">
            <v>60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466.6</v>
          </cell>
          <cell r="AO442">
            <v>17727.84</v>
          </cell>
          <cell r="AP442">
            <v>20300</v>
          </cell>
          <cell r="AQ442">
            <v>17400</v>
          </cell>
          <cell r="AR442">
            <v>43147.86</v>
          </cell>
          <cell r="AS442">
            <v>29919.32</v>
          </cell>
          <cell r="AT442">
            <v>15318.49</v>
          </cell>
          <cell r="AU442">
            <v>10943.34</v>
          </cell>
          <cell r="AV442">
            <v>0</v>
          </cell>
          <cell r="AW442">
            <v>61089.79</v>
          </cell>
          <cell r="AX442">
            <v>13600</v>
          </cell>
          <cell r="AY442">
            <v>229913.24</v>
          </cell>
          <cell r="AZ442">
            <v>155223.45000000001</v>
          </cell>
          <cell r="BA442">
            <v>0.8</v>
          </cell>
          <cell r="BB442">
            <v>21493.6033333333</v>
          </cell>
          <cell r="BC442">
            <v>23968.918333333299</v>
          </cell>
          <cell r="BD442">
            <v>22838.168333333299</v>
          </cell>
          <cell r="BE442">
            <v>19454.834999999999</v>
          </cell>
          <cell r="BF442">
            <v>26736.4666666667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  <cell r="G443">
            <v>0</v>
          </cell>
          <cell r="H443" t="str">
            <v>否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  <cell r="G444">
            <v>0</v>
          </cell>
          <cell r="H444" t="str">
            <v>否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  <cell r="G445">
            <v>0</v>
          </cell>
          <cell r="H445" t="str">
            <v>否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  <cell r="G446">
            <v>0</v>
          </cell>
          <cell r="H446" t="str">
            <v>否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  <cell r="G447">
            <v>0</v>
          </cell>
          <cell r="H447" t="str">
            <v>否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  <cell r="G448">
            <v>0</v>
          </cell>
          <cell r="H448" t="str">
            <v>否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  <cell r="G449">
            <v>0</v>
          </cell>
          <cell r="H449" t="str">
            <v>否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  <cell r="G450">
            <v>0</v>
          </cell>
          <cell r="H450" t="str">
            <v>否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  <cell r="G451">
            <v>0</v>
          </cell>
          <cell r="H451" t="str">
            <v>否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  <cell r="G452">
            <v>0</v>
          </cell>
          <cell r="H452" t="str">
            <v>否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  <cell r="G453">
            <v>0</v>
          </cell>
          <cell r="H453" t="str">
            <v>否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  <cell r="G454">
            <v>0</v>
          </cell>
          <cell r="H454" t="str">
            <v>否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  <cell r="G455">
            <v>0</v>
          </cell>
          <cell r="H455" t="str">
            <v>否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  <cell r="G456">
            <v>0</v>
          </cell>
          <cell r="H456" t="str">
            <v>否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  <cell r="G457">
            <v>0</v>
          </cell>
          <cell r="H457" t="str">
            <v>否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  <cell r="G458">
            <v>0</v>
          </cell>
          <cell r="H458" t="str">
            <v>否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  <cell r="G459">
            <v>0</v>
          </cell>
          <cell r="H459" t="str">
            <v>否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  <cell r="G460">
            <v>0</v>
          </cell>
          <cell r="H460" t="str">
            <v>否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  <cell r="G461">
            <v>0</v>
          </cell>
          <cell r="H461" t="str">
            <v>否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  <cell r="G462">
            <v>0</v>
          </cell>
          <cell r="H462" t="str">
            <v>否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  <cell r="G463">
            <v>0</v>
          </cell>
          <cell r="H463" t="str">
            <v>否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  <cell r="G464">
            <v>0</v>
          </cell>
          <cell r="H464" t="str">
            <v>否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  <cell r="G465">
            <v>0</v>
          </cell>
          <cell r="H465" t="str">
            <v>否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  <cell r="G466">
            <v>0</v>
          </cell>
          <cell r="H466" t="str">
            <v>否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  <cell r="G467">
            <v>0</v>
          </cell>
          <cell r="H467" t="str">
            <v>否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  <cell r="G468">
            <v>0</v>
          </cell>
          <cell r="H468" t="str">
            <v>否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  <cell r="G469">
            <v>0</v>
          </cell>
          <cell r="H469" t="str">
            <v>否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  <cell r="G470">
            <v>0</v>
          </cell>
          <cell r="H470" t="str">
            <v>否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  <cell r="G471">
            <v>0</v>
          </cell>
          <cell r="H471" t="str">
            <v>否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  <cell r="G472">
            <v>0</v>
          </cell>
          <cell r="H472" t="str">
            <v>否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  <cell r="G473">
            <v>0</v>
          </cell>
          <cell r="H473" t="str">
            <v>否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  <cell r="G474">
            <v>0</v>
          </cell>
          <cell r="H474" t="str">
            <v>否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  <cell r="G475">
            <v>0</v>
          </cell>
          <cell r="H475" t="str">
            <v>否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  <cell r="G476">
            <v>0</v>
          </cell>
          <cell r="H476" t="str">
            <v>否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  <cell r="G477">
            <v>0</v>
          </cell>
          <cell r="H477" t="str">
            <v>否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  <cell r="G478">
            <v>0</v>
          </cell>
          <cell r="H478" t="str">
            <v>否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  <cell r="G479">
            <v>0</v>
          </cell>
          <cell r="H479" t="str">
            <v>否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  <cell r="G480">
            <v>0</v>
          </cell>
          <cell r="H480" t="str">
            <v>否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  <cell r="G481">
            <v>0</v>
          </cell>
          <cell r="H481" t="str">
            <v>否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  <cell r="G482">
            <v>0</v>
          </cell>
          <cell r="H482" t="str">
            <v>否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  <cell r="G483">
            <v>0</v>
          </cell>
          <cell r="H483" t="str">
            <v>否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  <cell r="G484">
            <v>0</v>
          </cell>
          <cell r="H484" t="str">
            <v>否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  <cell r="G485">
            <v>0</v>
          </cell>
          <cell r="H485" t="str">
            <v>否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  <cell r="G486">
            <v>0</v>
          </cell>
          <cell r="H486" t="str">
            <v>否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  <cell r="G487">
            <v>0</v>
          </cell>
          <cell r="H487" t="str">
            <v>否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  <cell r="G488">
            <v>0</v>
          </cell>
          <cell r="H488" t="str">
            <v>否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E488">
            <v>0</v>
          </cell>
          <cell r="AF488">
            <v>0</v>
          </cell>
          <cell r="AH488">
            <v>0</v>
          </cell>
          <cell r="AI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  <cell r="G489">
            <v>0</v>
          </cell>
          <cell r="H489" t="str">
            <v>否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E489">
            <v>0</v>
          </cell>
          <cell r="AF489">
            <v>0</v>
          </cell>
          <cell r="AH489">
            <v>0</v>
          </cell>
          <cell r="AI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  <cell r="G490">
            <v>0</v>
          </cell>
          <cell r="H490" t="str">
            <v>否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E490">
            <v>0</v>
          </cell>
          <cell r="AF490">
            <v>0</v>
          </cell>
          <cell r="AH490">
            <v>0</v>
          </cell>
          <cell r="AI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  <cell r="G491">
            <v>0</v>
          </cell>
          <cell r="H491" t="str">
            <v>否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  <cell r="G492">
            <v>0</v>
          </cell>
          <cell r="H492" t="str">
            <v>否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1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  <cell r="G493">
            <v>0</v>
          </cell>
          <cell r="H493" t="str">
            <v>否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  <cell r="G494">
            <v>0</v>
          </cell>
          <cell r="H494" t="str">
            <v>否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M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  <cell r="G495">
            <v>0</v>
          </cell>
          <cell r="H495" t="str">
            <v>否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  <cell r="F496" t="str">
            <v>老账</v>
          </cell>
          <cell r="G496">
            <v>0</v>
          </cell>
          <cell r="H496" t="str">
            <v>否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  <cell r="G497">
            <v>0</v>
          </cell>
          <cell r="H497" t="str">
            <v>否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  <cell r="G498">
            <v>0</v>
          </cell>
          <cell r="H498" t="str">
            <v>否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  <cell r="G499">
            <v>0</v>
          </cell>
          <cell r="H499" t="str">
            <v>否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  <cell r="G500">
            <v>0</v>
          </cell>
          <cell r="H500" t="str">
            <v>否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  <cell r="G501">
            <v>0</v>
          </cell>
          <cell r="H501" t="str">
            <v>否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  <cell r="G502">
            <v>0</v>
          </cell>
          <cell r="H502" t="str">
            <v>否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  <cell r="G503">
            <v>0</v>
          </cell>
          <cell r="H503" t="str">
            <v>否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  <cell r="G504">
            <v>0</v>
          </cell>
          <cell r="H504" t="str">
            <v>否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  <cell r="G505">
            <v>0</v>
          </cell>
          <cell r="H505" t="str">
            <v>否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  <cell r="G506">
            <v>0</v>
          </cell>
          <cell r="H506" t="str">
            <v>否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  <cell r="G507">
            <v>0</v>
          </cell>
          <cell r="H507" t="str">
            <v>否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  <cell r="G508">
            <v>0</v>
          </cell>
          <cell r="H508" t="str">
            <v>否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  <cell r="G509">
            <v>0</v>
          </cell>
          <cell r="H509" t="str">
            <v>否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  <cell r="G510">
            <v>0</v>
          </cell>
          <cell r="H510" t="str">
            <v>否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  <cell r="G511">
            <v>0</v>
          </cell>
          <cell r="H511" t="str">
            <v>否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  <cell r="G512">
            <v>0</v>
          </cell>
          <cell r="H512" t="str">
            <v>否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  <cell r="F513" t="str">
            <v>老账</v>
          </cell>
          <cell r="G513">
            <v>0</v>
          </cell>
          <cell r="H513" t="str">
            <v>是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13980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X513">
            <v>0</v>
          </cell>
          <cell r="AY513">
            <v>13980</v>
          </cell>
          <cell r="AZ513">
            <v>13980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  <cell r="G514">
            <v>0</v>
          </cell>
          <cell r="H514" t="str">
            <v>否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  <cell r="G515">
            <v>0</v>
          </cell>
          <cell r="H515" t="str">
            <v>否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  <cell r="G516">
            <v>0</v>
          </cell>
          <cell r="H516" t="str">
            <v>否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  <cell r="G517">
            <v>0</v>
          </cell>
          <cell r="H517" t="str">
            <v>否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  <cell r="G518">
            <v>0</v>
          </cell>
          <cell r="H518" t="str">
            <v>否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  <cell r="G519">
            <v>0</v>
          </cell>
          <cell r="H519" t="str">
            <v>否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  <cell r="G520">
            <v>0</v>
          </cell>
          <cell r="H520" t="str">
            <v>否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  <cell r="G521">
            <v>0</v>
          </cell>
          <cell r="H521" t="str">
            <v>否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  <cell r="G522">
            <v>0</v>
          </cell>
          <cell r="H522" t="str">
            <v>否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  <cell r="G523">
            <v>0</v>
          </cell>
          <cell r="H523" t="str">
            <v>否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  <cell r="G524">
            <v>0</v>
          </cell>
          <cell r="H524" t="str">
            <v>否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  <cell r="G525">
            <v>0</v>
          </cell>
          <cell r="H525" t="str">
            <v>否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  <cell r="G526">
            <v>0</v>
          </cell>
          <cell r="H526" t="str">
            <v>否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  <cell r="G527">
            <v>0</v>
          </cell>
          <cell r="H527" t="str">
            <v>否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  <cell r="G528">
            <v>0</v>
          </cell>
          <cell r="H528" t="str">
            <v>否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  <cell r="G529">
            <v>0</v>
          </cell>
          <cell r="H529" t="str">
            <v>否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E529">
            <v>0</v>
          </cell>
          <cell r="AF529">
            <v>0</v>
          </cell>
          <cell r="AH529">
            <v>0</v>
          </cell>
          <cell r="AI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  <cell r="F530" t="str">
            <v>固定资产</v>
          </cell>
          <cell r="G530">
            <v>0</v>
          </cell>
          <cell r="H530" t="str">
            <v>否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  <cell r="G531">
            <v>0</v>
          </cell>
          <cell r="H531" t="str">
            <v>否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  <cell r="G532">
            <v>0</v>
          </cell>
          <cell r="H532" t="str">
            <v>否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I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  <cell r="G533">
            <v>0</v>
          </cell>
          <cell r="H533" t="str">
            <v>否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1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str">
            <v>正常供货</v>
          </cell>
          <cell r="G534">
            <v>0</v>
          </cell>
          <cell r="H534" t="str">
            <v>否</v>
          </cell>
          <cell r="AI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1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  <cell r="G535">
            <v>0</v>
          </cell>
          <cell r="H535" t="str">
            <v>否</v>
          </cell>
          <cell r="AI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1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  <cell r="G536">
            <v>0</v>
          </cell>
          <cell r="H536" t="str">
            <v>否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140700</v>
          </cell>
          <cell r="AV536">
            <v>0</v>
          </cell>
          <cell r="AX536">
            <v>0</v>
          </cell>
          <cell r="AY536">
            <v>140700</v>
          </cell>
          <cell r="AZ536">
            <v>140700</v>
          </cell>
          <cell r="BA536">
            <v>0</v>
          </cell>
          <cell r="BB536">
            <v>0</v>
          </cell>
          <cell r="BC536">
            <v>0</v>
          </cell>
          <cell r="BD536">
            <v>23450</v>
          </cell>
          <cell r="BE536">
            <v>23450</v>
          </cell>
          <cell r="BF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  <cell r="G537">
            <v>0</v>
          </cell>
          <cell r="H537" t="str">
            <v>否</v>
          </cell>
          <cell r="AI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str">
            <v>零采</v>
          </cell>
          <cell r="G538">
            <v>0</v>
          </cell>
          <cell r="H538" t="str">
            <v>是</v>
          </cell>
          <cell r="AI538">
            <v>0</v>
          </cell>
          <cell r="AK538">
            <v>18873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X538">
            <v>0</v>
          </cell>
          <cell r="AY538">
            <v>18873</v>
          </cell>
          <cell r="AZ538">
            <v>18873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  <cell r="G539">
            <v>0</v>
          </cell>
          <cell r="H539" t="str">
            <v>否</v>
          </cell>
          <cell r="AI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str">
            <v>正常供货</v>
          </cell>
          <cell r="G540">
            <v>90</v>
          </cell>
          <cell r="H540" t="str">
            <v>是</v>
          </cell>
          <cell r="AH540">
            <v>0</v>
          </cell>
          <cell r="AI540">
            <v>0</v>
          </cell>
          <cell r="AJ540">
            <v>0</v>
          </cell>
          <cell r="AK540">
            <v>400647.39</v>
          </cell>
          <cell r="AL540">
            <v>54782.400000000001</v>
          </cell>
          <cell r="AM540">
            <v>28826.16</v>
          </cell>
          <cell r="AN540">
            <v>0</v>
          </cell>
          <cell r="AO540">
            <v>209083.57</v>
          </cell>
          <cell r="AP540">
            <v>75000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X540">
            <v>0</v>
          </cell>
          <cell r="AY540">
            <v>768339.52</v>
          </cell>
          <cell r="AZ540">
            <v>768339.52</v>
          </cell>
          <cell r="BA540">
            <v>1</v>
          </cell>
          <cell r="BB540">
            <v>47347.261666666702</v>
          </cell>
          <cell r="BC540">
            <v>47347.261666666702</v>
          </cell>
          <cell r="BD540">
            <v>12500</v>
          </cell>
          <cell r="BE540">
            <v>0</v>
          </cell>
          <cell r="BF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  <cell r="F541" t="str">
            <v>正常供货</v>
          </cell>
          <cell r="G541">
            <v>0</v>
          </cell>
          <cell r="H541" t="str">
            <v>是</v>
          </cell>
          <cell r="I541">
            <v>90</v>
          </cell>
          <cell r="AH541">
            <v>137946.29999999999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X541">
            <v>0</v>
          </cell>
          <cell r="AY541">
            <v>137946.29999999999</v>
          </cell>
          <cell r="AZ541">
            <v>137946.29999999999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str">
            <v>正常供货</v>
          </cell>
          <cell r="G542">
            <v>60</v>
          </cell>
          <cell r="H542" t="str">
            <v>否</v>
          </cell>
          <cell r="I542">
            <v>60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116875.45</v>
          </cell>
          <cell r="AS542">
            <v>257452.98</v>
          </cell>
          <cell r="AT542">
            <v>311568.13</v>
          </cell>
          <cell r="AU542">
            <v>226607.23</v>
          </cell>
          <cell r="AV542">
            <v>0</v>
          </cell>
          <cell r="AX542">
            <v>0</v>
          </cell>
          <cell r="AY542">
            <v>912503.79</v>
          </cell>
          <cell r="AZ542">
            <v>912503.79</v>
          </cell>
          <cell r="BA542">
            <v>1</v>
          </cell>
          <cell r="BB542">
            <v>62388.071666666699</v>
          </cell>
          <cell r="BC542">
            <v>114316.093333333</v>
          </cell>
          <cell r="BD542">
            <v>152083.965</v>
          </cell>
          <cell r="BE542">
            <v>152083.965</v>
          </cell>
          <cell r="BF542">
            <v>152083.965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  <cell r="G543">
            <v>0</v>
          </cell>
          <cell r="H543" t="str">
            <v>否</v>
          </cell>
          <cell r="AI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17870</v>
          </cell>
          <cell r="AT543">
            <v>0</v>
          </cell>
          <cell r="AU543">
            <v>0</v>
          </cell>
          <cell r="AV543">
            <v>0</v>
          </cell>
          <cell r="AW543">
            <v>22370</v>
          </cell>
          <cell r="AX543">
            <v>0</v>
          </cell>
          <cell r="AY543">
            <v>40240</v>
          </cell>
          <cell r="AZ543">
            <v>40240</v>
          </cell>
          <cell r="BA543">
            <v>0</v>
          </cell>
          <cell r="BB543">
            <v>2978.3333333333298</v>
          </cell>
          <cell r="BC543">
            <v>2978.3333333333298</v>
          </cell>
          <cell r="BD543">
            <v>2978.3333333333298</v>
          </cell>
          <cell r="BE543">
            <v>2978.3333333333298</v>
          </cell>
          <cell r="BF543">
            <v>6706.6666666666697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str">
            <v>正常供货</v>
          </cell>
          <cell r="G544">
            <v>60</v>
          </cell>
          <cell r="H544" t="str">
            <v>否</v>
          </cell>
          <cell r="I544">
            <v>60</v>
          </cell>
          <cell r="AJ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169.6</v>
          </cell>
          <cell r="AS544">
            <v>0</v>
          </cell>
          <cell r="AT544">
            <v>0</v>
          </cell>
          <cell r="AU544">
            <v>0</v>
          </cell>
          <cell r="AV544">
            <v>50765.91</v>
          </cell>
          <cell r="AX544">
            <v>0</v>
          </cell>
          <cell r="AY544">
            <v>50935.51</v>
          </cell>
          <cell r="AZ544">
            <v>50935.51</v>
          </cell>
          <cell r="BA544">
            <v>1</v>
          </cell>
          <cell r="BB544">
            <v>28.266666666666701</v>
          </cell>
          <cell r="BC544">
            <v>28.266666666666701</v>
          </cell>
          <cell r="BD544">
            <v>28.266666666666701</v>
          </cell>
          <cell r="BE544">
            <v>8489.2516666666706</v>
          </cell>
          <cell r="BF544">
            <v>8489.2516666666706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  <cell r="F545" t="str">
            <v>正常供货</v>
          </cell>
          <cell r="G545">
            <v>0</v>
          </cell>
          <cell r="H545" t="str">
            <v>是</v>
          </cell>
          <cell r="I545">
            <v>90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19675.150000000001</v>
          </cell>
          <cell r="AB545">
            <v>0</v>
          </cell>
          <cell r="AC545">
            <v>36271.449999999997</v>
          </cell>
          <cell r="AD545">
            <v>56016.21</v>
          </cell>
          <cell r="AE545">
            <v>24203.919999999998</v>
          </cell>
          <cell r="AF545">
            <v>13100.64</v>
          </cell>
          <cell r="AG545">
            <v>0</v>
          </cell>
          <cell r="AH545">
            <v>14583.61</v>
          </cell>
          <cell r="AI545">
            <v>16503.87</v>
          </cell>
          <cell r="AJ545">
            <v>25047.34</v>
          </cell>
          <cell r="AK545">
            <v>0</v>
          </cell>
          <cell r="AL545">
            <v>36858.269999999997</v>
          </cell>
          <cell r="AM545">
            <v>5425.88</v>
          </cell>
          <cell r="AN545">
            <v>7573.38</v>
          </cell>
          <cell r="AO545">
            <v>8853.4599999999991</v>
          </cell>
          <cell r="AP545">
            <v>0</v>
          </cell>
          <cell r="AQ545">
            <v>10300</v>
          </cell>
          <cell r="AR545">
            <v>9447.58</v>
          </cell>
          <cell r="AS545">
            <v>10052.76</v>
          </cell>
          <cell r="AT545">
            <v>6630.91</v>
          </cell>
          <cell r="AU545">
            <v>13566.77</v>
          </cell>
          <cell r="AV545">
            <v>3522.21</v>
          </cell>
          <cell r="AW545">
            <v>12236.2</v>
          </cell>
          <cell r="AX545">
            <v>0</v>
          </cell>
          <cell r="AY545">
            <v>329869.61</v>
          </cell>
          <cell r="AZ545">
            <v>329869.61</v>
          </cell>
          <cell r="BA545">
            <v>0</v>
          </cell>
          <cell r="BB545">
            <v>7704.53</v>
          </cell>
          <cell r="BC545">
            <v>7547.4516666666696</v>
          </cell>
          <cell r="BD545">
            <v>8333.0033333333304</v>
          </cell>
          <cell r="BE545">
            <v>8920.0383333333302</v>
          </cell>
          <cell r="BF545">
            <v>9242.7383333333291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str">
            <v>正常供货</v>
          </cell>
          <cell r="G546">
            <v>90</v>
          </cell>
          <cell r="H546" t="str">
            <v>否</v>
          </cell>
          <cell r="I546">
            <v>90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60107.89</v>
          </cell>
          <cell r="AX546">
            <v>0</v>
          </cell>
          <cell r="AY546">
            <v>60107.89</v>
          </cell>
          <cell r="AZ546">
            <v>0</v>
          </cell>
          <cell r="BA546">
            <v>0.8</v>
          </cell>
          <cell r="BB546">
            <v>0</v>
          </cell>
          <cell r="BC546">
            <v>0</v>
          </cell>
          <cell r="BD546">
            <v>0</v>
          </cell>
          <cell r="BE546">
            <v>10017.981666666699</v>
          </cell>
          <cell r="BF546">
            <v>10017.981666666699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str">
            <v>正常供货</v>
          </cell>
          <cell r="G547">
            <v>90</v>
          </cell>
          <cell r="H547" t="str">
            <v>否</v>
          </cell>
          <cell r="I547">
            <v>90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1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str">
            <v>正常供货</v>
          </cell>
          <cell r="G548">
            <v>30</v>
          </cell>
          <cell r="H548" t="str">
            <v>否</v>
          </cell>
          <cell r="I548">
            <v>30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40239.08</v>
          </cell>
          <cell r="AT548">
            <v>0</v>
          </cell>
          <cell r="AU548">
            <v>0</v>
          </cell>
          <cell r="AV548">
            <v>0</v>
          </cell>
          <cell r="AX548">
            <v>0</v>
          </cell>
          <cell r="AY548">
            <v>40239.08</v>
          </cell>
          <cell r="AZ548">
            <v>40239.08</v>
          </cell>
          <cell r="BA548">
            <v>0.8</v>
          </cell>
          <cell r="BB548">
            <v>6706.5133333333297</v>
          </cell>
          <cell r="BC548">
            <v>6706.5133333333297</v>
          </cell>
          <cell r="BD548">
            <v>6706.5133333333297</v>
          </cell>
          <cell r="BE548">
            <v>6706.5133333333297</v>
          </cell>
          <cell r="BF548">
            <v>6706.5133333333297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str">
            <v>正常供货</v>
          </cell>
          <cell r="G549">
            <v>90</v>
          </cell>
          <cell r="H549" t="str">
            <v>否</v>
          </cell>
          <cell r="I549">
            <v>90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4446</v>
          </cell>
          <cell r="AQ549">
            <v>0</v>
          </cell>
          <cell r="AR549">
            <v>0</v>
          </cell>
          <cell r="AS549">
            <v>216290.58</v>
          </cell>
          <cell r="AT549">
            <v>50133.7</v>
          </cell>
          <cell r="AU549">
            <v>215688.75</v>
          </cell>
          <cell r="AV549">
            <v>0</v>
          </cell>
          <cell r="AW549">
            <v>71489.45</v>
          </cell>
          <cell r="AX549">
            <v>0</v>
          </cell>
          <cell r="AY549">
            <v>558048.48</v>
          </cell>
          <cell r="AZ549">
            <v>486559.03</v>
          </cell>
          <cell r="BA549">
            <v>0.8</v>
          </cell>
          <cell r="BB549">
            <v>36789.43</v>
          </cell>
          <cell r="BC549">
            <v>45145.046666666698</v>
          </cell>
          <cell r="BD549">
            <v>81093.171666666705</v>
          </cell>
          <cell r="BE549">
            <v>80352.171666666705</v>
          </cell>
          <cell r="BF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str">
            <v>正常供货</v>
          </cell>
          <cell r="G550">
            <v>60</v>
          </cell>
          <cell r="H550" t="str">
            <v>否</v>
          </cell>
          <cell r="I550">
            <v>60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31488.22</v>
          </cell>
          <cell r="AU550">
            <v>206015.95</v>
          </cell>
          <cell r="AV550">
            <v>92519.32</v>
          </cell>
          <cell r="AW550">
            <v>183851.58</v>
          </cell>
          <cell r="AX550">
            <v>194850.16</v>
          </cell>
          <cell r="AY550">
            <v>708725.23</v>
          </cell>
          <cell r="AZ550">
            <v>330023.49</v>
          </cell>
          <cell r="BA550">
            <v>0.8</v>
          </cell>
          <cell r="BB550">
            <v>0</v>
          </cell>
          <cell r="BC550">
            <v>5248.0366666666696</v>
          </cell>
          <cell r="BD550">
            <v>39584.028333333299</v>
          </cell>
          <cell r="BE550">
            <v>55003.915000000001</v>
          </cell>
          <cell r="BF550">
            <v>85645.845000000001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座椅</v>
          </cell>
          <cell r="F551" t="str">
            <v>正常供货（李尔）</v>
          </cell>
          <cell r="G551">
            <v>30</v>
          </cell>
          <cell r="H551" t="str">
            <v>否</v>
          </cell>
          <cell r="I551">
            <v>30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  <cell r="E552" t="str">
            <v>座椅</v>
          </cell>
          <cell r="G552">
            <v>30</v>
          </cell>
          <cell r="H552" t="str">
            <v>否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18604.32</v>
          </cell>
          <cell r="AY552">
            <v>18604.32</v>
          </cell>
          <cell r="AZ552">
            <v>37208.639999999999</v>
          </cell>
          <cell r="BA552">
            <v>0.8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座椅</v>
          </cell>
          <cell r="F553" t="str">
            <v>正常供货（李尔）</v>
          </cell>
          <cell r="G553">
            <v>90</v>
          </cell>
          <cell r="H553" t="str">
            <v>是</v>
          </cell>
          <cell r="I553">
            <v>90</v>
          </cell>
          <cell r="AK553">
            <v>83950.98</v>
          </cell>
          <cell r="AL553">
            <v>0</v>
          </cell>
          <cell r="AM553">
            <v>66514.740000000005</v>
          </cell>
          <cell r="AN553">
            <v>0</v>
          </cell>
          <cell r="AO553">
            <v>369701.79</v>
          </cell>
          <cell r="AP553">
            <v>232200</v>
          </cell>
          <cell r="AQ553">
            <v>156400</v>
          </cell>
          <cell r="AR553">
            <v>191406.93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X553">
            <v>0</v>
          </cell>
          <cell r="AY553">
            <v>1100174.44</v>
          </cell>
          <cell r="AZ553">
            <v>1100174.44</v>
          </cell>
          <cell r="BA553">
            <v>0</v>
          </cell>
          <cell r="BB553">
            <v>158284.786666667</v>
          </cell>
          <cell r="BC553">
            <v>158284.786666667</v>
          </cell>
          <cell r="BD553">
            <v>96667.821666666699</v>
          </cell>
          <cell r="BE553">
            <v>57967.821666666699</v>
          </cell>
          <cell r="BF553">
            <v>31901.154999999999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座椅</v>
          </cell>
          <cell r="F554" t="str">
            <v>正常供货（李尔）</v>
          </cell>
          <cell r="G554">
            <v>60</v>
          </cell>
          <cell r="H554" t="str">
            <v>否</v>
          </cell>
          <cell r="I554">
            <v>60</v>
          </cell>
          <cell r="AK554">
            <v>0</v>
          </cell>
          <cell r="AL554">
            <v>0</v>
          </cell>
          <cell r="AN554">
            <v>0</v>
          </cell>
          <cell r="AO554">
            <v>0</v>
          </cell>
          <cell r="AP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107302.99</v>
          </cell>
          <cell r="AX554">
            <v>52306.79</v>
          </cell>
          <cell r="AY554">
            <v>159609.78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17883.831666666701</v>
          </cell>
        </row>
        <row r="555">
          <cell r="B555" t="str">
            <v>S413197</v>
          </cell>
          <cell r="C555" t="str">
            <v>保定市宏腾科技有限公司</v>
          </cell>
          <cell r="E555">
            <v>0</v>
          </cell>
          <cell r="F555" t="str">
            <v>零采</v>
          </cell>
          <cell r="G555">
            <v>30</v>
          </cell>
          <cell r="H555" t="str">
            <v>否</v>
          </cell>
          <cell r="I555">
            <v>30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>
            <v>0</v>
          </cell>
          <cell r="F556" t="str">
            <v>大宗物料</v>
          </cell>
          <cell r="G556">
            <v>30</v>
          </cell>
          <cell r="H556" t="str">
            <v>否</v>
          </cell>
          <cell r="I556">
            <v>30</v>
          </cell>
          <cell r="AK556">
            <v>0</v>
          </cell>
          <cell r="AL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V556">
            <v>100000</v>
          </cell>
          <cell r="AW556">
            <v>97000</v>
          </cell>
          <cell r="AX556">
            <v>0</v>
          </cell>
          <cell r="AY556">
            <v>197000</v>
          </cell>
          <cell r="AZ556">
            <v>197000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16666.666666666701</v>
          </cell>
          <cell r="BF556">
            <v>32833.333333333299</v>
          </cell>
        </row>
        <row r="557">
          <cell r="B557" t="str">
            <v>S444015</v>
          </cell>
          <cell r="C557" t="str">
            <v>欣瑞联电子（肇庆）有限公司</v>
          </cell>
          <cell r="E557">
            <v>0</v>
          </cell>
          <cell r="F557" t="str">
            <v>正常供货</v>
          </cell>
          <cell r="G557">
            <v>90</v>
          </cell>
          <cell r="H557" t="str">
            <v>否</v>
          </cell>
          <cell r="I557">
            <v>90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E558">
            <v>0</v>
          </cell>
          <cell r="G558">
            <v>60</v>
          </cell>
          <cell r="H558" t="str">
            <v>是</v>
          </cell>
          <cell r="AM558">
            <v>0</v>
          </cell>
          <cell r="AN558">
            <v>0</v>
          </cell>
          <cell r="AO558">
            <v>6000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X558">
            <v>0</v>
          </cell>
          <cell r="AY558">
            <v>6000</v>
          </cell>
          <cell r="AZ558">
            <v>6000</v>
          </cell>
          <cell r="BA558">
            <v>0</v>
          </cell>
          <cell r="BB558">
            <v>1000</v>
          </cell>
          <cell r="BC558">
            <v>1000</v>
          </cell>
          <cell r="BD558">
            <v>0</v>
          </cell>
          <cell r="BE558">
            <v>0</v>
          </cell>
          <cell r="BF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>
            <v>0</v>
          </cell>
          <cell r="F559" t="str">
            <v>零采</v>
          </cell>
          <cell r="G559" t="str">
            <v>预付</v>
          </cell>
          <cell r="H559" t="str">
            <v>是</v>
          </cell>
          <cell r="AK559">
            <v>0</v>
          </cell>
          <cell r="AL559">
            <v>0</v>
          </cell>
          <cell r="AM559">
            <v>0</v>
          </cell>
          <cell r="AN559">
            <v>1750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X559">
            <v>0</v>
          </cell>
          <cell r="AY559">
            <v>1750</v>
          </cell>
          <cell r="AZ559">
            <v>1750</v>
          </cell>
          <cell r="BA559">
            <v>0</v>
          </cell>
          <cell r="BB559">
            <v>291.66666666666703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>
            <v>0</v>
          </cell>
          <cell r="F560" t="str">
            <v>固定资产-要诉讼</v>
          </cell>
          <cell r="G560" t="str">
            <v>预付</v>
          </cell>
          <cell r="H560" t="str">
            <v>否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>
            <v>0</v>
          </cell>
          <cell r="F561" t="str">
            <v>管理</v>
          </cell>
          <cell r="G561">
            <v>0</v>
          </cell>
          <cell r="H561" t="str">
            <v>是</v>
          </cell>
          <cell r="AJ561">
            <v>1663.7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X561">
            <v>0</v>
          </cell>
          <cell r="AY561">
            <v>1663.7</v>
          </cell>
          <cell r="AZ561">
            <v>1663.7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>
            <v>0</v>
          </cell>
          <cell r="F562" t="str">
            <v>管理</v>
          </cell>
          <cell r="G562">
            <v>0</v>
          </cell>
          <cell r="H562" t="str">
            <v>否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E563">
            <v>0</v>
          </cell>
          <cell r="G563">
            <v>0</v>
          </cell>
          <cell r="H563" t="str">
            <v>否</v>
          </cell>
          <cell r="AH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>
            <v>0</v>
          </cell>
          <cell r="F564" t="str">
            <v>管理</v>
          </cell>
          <cell r="G564">
            <v>0</v>
          </cell>
          <cell r="H564" t="str">
            <v>否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E565">
            <v>0</v>
          </cell>
          <cell r="G565">
            <v>0</v>
          </cell>
          <cell r="H565" t="str">
            <v>否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>
            <v>0</v>
          </cell>
          <cell r="F566" t="str">
            <v>大宗物料</v>
          </cell>
          <cell r="G566">
            <v>30</v>
          </cell>
          <cell r="H566" t="str">
            <v>否</v>
          </cell>
          <cell r="I566">
            <v>30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36233.1</v>
          </cell>
          <cell r="AV566">
            <v>0</v>
          </cell>
          <cell r="AX566">
            <v>0</v>
          </cell>
          <cell r="AY566">
            <v>36233.1</v>
          </cell>
          <cell r="AZ566">
            <v>36233.1</v>
          </cell>
          <cell r="BA566">
            <v>0</v>
          </cell>
          <cell r="BB566">
            <v>0</v>
          </cell>
          <cell r="BC566">
            <v>0</v>
          </cell>
          <cell r="BD566">
            <v>6038.85</v>
          </cell>
          <cell r="BE566">
            <v>6038.85</v>
          </cell>
          <cell r="BF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座椅</v>
          </cell>
          <cell r="F567" t="str">
            <v>正常供货</v>
          </cell>
          <cell r="G567">
            <v>90</v>
          </cell>
          <cell r="H567" t="str">
            <v>否</v>
          </cell>
          <cell r="I567">
            <v>90</v>
          </cell>
          <cell r="AM567">
            <v>0</v>
          </cell>
          <cell r="AN567">
            <v>0</v>
          </cell>
          <cell r="AO567">
            <v>0</v>
          </cell>
          <cell r="AP567">
            <v>22012.28</v>
          </cell>
          <cell r="AQ567">
            <v>19900</v>
          </cell>
          <cell r="AR567">
            <v>0</v>
          </cell>
          <cell r="AS567">
            <v>0</v>
          </cell>
          <cell r="AT567">
            <v>39233.599999999999</v>
          </cell>
          <cell r="AU567">
            <v>22068.9</v>
          </cell>
          <cell r="AV567">
            <v>13609.16</v>
          </cell>
          <cell r="AX567">
            <v>0</v>
          </cell>
          <cell r="AY567">
            <v>116823.94</v>
          </cell>
          <cell r="AZ567">
            <v>103214.78</v>
          </cell>
          <cell r="BA567">
            <v>0.8</v>
          </cell>
          <cell r="BB567">
            <v>6985.38</v>
          </cell>
          <cell r="BC567">
            <v>13524.313333333301</v>
          </cell>
          <cell r="BD567">
            <v>17202.4633333333</v>
          </cell>
          <cell r="BE567">
            <v>15801.9433333333</v>
          </cell>
          <cell r="BF567">
            <v>12485.276666666699</v>
          </cell>
        </row>
        <row r="568">
          <cell r="B568" t="str">
            <v>S413139</v>
          </cell>
          <cell r="C568" t="str">
            <v>河北定国紧固件制造有限公司</v>
          </cell>
          <cell r="E568">
            <v>0</v>
          </cell>
          <cell r="F568" t="str">
            <v>正常供货</v>
          </cell>
          <cell r="G568">
            <v>90</v>
          </cell>
          <cell r="H568" t="str">
            <v>否</v>
          </cell>
          <cell r="I568">
            <v>90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金属件</v>
          </cell>
          <cell r="F569" t="str">
            <v>大宗物料</v>
          </cell>
          <cell r="G569">
            <v>0</v>
          </cell>
          <cell r="H569" t="str">
            <v>否</v>
          </cell>
          <cell r="I569">
            <v>30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1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座椅</v>
          </cell>
          <cell r="F570" t="str">
            <v>正常供货（李尔）</v>
          </cell>
          <cell r="G570">
            <v>60</v>
          </cell>
          <cell r="H570" t="str">
            <v>否</v>
          </cell>
          <cell r="I570">
            <v>60</v>
          </cell>
          <cell r="AL570">
            <v>0</v>
          </cell>
          <cell r="AM570">
            <v>0</v>
          </cell>
          <cell r="AP570">
            <v>0</v>
          </cell>
          <cell r="AR570">
            <v>59180.25</v>
          </cell>
          <cell r="AS570">
            <v>33075.550000000003</v>
          </cell>
          <cell r="AT570">
            <v>0</v>
          </cell>
          <cell r="AU570">
            <v>77603.199999999997</v>
          </cell>
          <cell r="AV570">
            <v>40457.279999999999</v>
          </cell>
          <cell r="AX570">
            <v>0</v>
          </cell>
          <cell r="AY570">
            <v>210316.28</v>
          </cell>
          <cell r="AZ570">
            <v>210316.28</v>
          </cell>
          <cell r="BA570">
            <v>0</v>
          </cell>
          <cell r="BB570">
            <v>15375.9666666667</v>
          </cell>
          <cell r="BC570">
            <v>15375.9666666667</v>
          </cell>
          <cell r="BD570">
            <v>28309.833333333299</v>
          </cell>
          <cell r="BE570">
            <v>35052.713333333297</v>
          </cell>
          <cell r="BF570">
            <v>35052.713333333297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金属件</v>
          </cell>
          <cell r="F571" t="str">
            <v>正常供货</v>
          </cell>
          <cell r="G571">
            <v>90</v>
          </cell>
          <cell r="H571" t="str">
            <v>否</v>
          </cell>
          <cell r="I571">
            <v>90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S571">
            <v>20525.91</v>
          </cell>
          <cell r="AT571">
            <v>248116.29</v>
          </cell>
          <cell r="AU571">
            <v>0</v>
          </cell>
          <cell r="AV571">
            <v>1082349.1399999999</v>
          </cell>
          <cell r="AW571">
            <v>957756.32</v>
          </cell>
          <cell r="AX571">
            <v>78457.03</v>
          </cell>
          <cell r="AY571">
            <v>2387204.69</v>
          </cell>
          <cell r="AZ571">
            <v>268642.2</v>
          </cell>
          <cell r="BA571">
            <v>0</v>
          </cell>
          <cell r="BB571">
            <v>3420.9850000000001</v>
          </cell>
          <cell r="BC571">
            <v>44773.7</v>
          </cell>
          <cell r="BD571">
            <v>44773.7</v>
          </cell>
          <cell r="BE571">
            <v>225165.22333333301</v>
          </cell>
          <cell r="BF571">
            <v>384791.27666666702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座椅</v>
          </cell>
          <cell r="F572" t="str">
            <v>正常供货</v>
          </cell>
          <cell r="G572">
            <v>30</v>
          </cell>
          <cell r="H572" t="str">
            <v>否</v>
          </cell>
          <cell r="I572">
            <v>30</v>
          </cell>
          <cell r="AL572">
            <v>0</v>
          </cell>
          <cell r="AM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71354.42</v>
          </cell>
          <cell r="AX572">
            <v>0</v>
          </cell>
          <cell r="AY572">
            <v>71354.42</v>
          </cell>
          <cell r="AZ572">
            <v>71354.42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11892.403333333301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</v>
          </cell>
          <cell r="F573" t="str">
            <v>销售（三方库）</v>
          </cell>
          <cell r="G573">
            <v>0</v>
          </cell>
          <cell r="H573" t="str">
            <v>是</v>
          </cell>
          <cell r="AL573">
            <v>0</v>
          </cell>
          <cell r="AM573">
            <v>0</v>
          </cell>
          <cell r="AN573">
            <v>0</v>
          </cell>
          <cell r="AO573">
            <v>65660.55</v>
          </cell>
          <cell r="AP573">
            <v>45000</v>
          </cell>
          <cell r="AQ573">
            <v>49600</v>
          </cell>
          <cell r="AR573">
            <v>55732.5</v>
          </cell>
          <cell r="AS573">
            <v>77666.92</v>
          </cell>
          <cell r="AT573">
            <v>47524.57</v>
          </cell>
          <cell r="AU573">
            <v>53552.79</v>
          </cell>
          <cell r="AV573">
            <v>2398.73</v>
          </cell>
          <cell r="AW573">
            <v>59659.45</v>
          </cell>
          <cell r="AX573">
            <v>55798.93</v>
          </cell>
          <cell r="AY573">
            <v>512594.44</v>
          </cell>
          <cell r="AZ573">
            <v>512594.44</v>
          </cell>
          <cell r="BA573">
            <v>0</v>
          </cell>
          <cell r="BB573">
            <v>48943.328333333302</v>
          </cell>
          <cell r="BC573">
            <v>56864.09</v>
          </cell>
          <cell r="BD573">
            <v>54846.13</v>
          </cell>
          <cell r="BE573">
            <v>47745.918333333299</v>
          </cell>
          <cell r="BF573">
            <v>49422.493333333303</v>
          </cell>
        </row>
        <row r="574">
          <cell r="B574" t="str">
            <v>S512020</v>
          </cell>
          <cell r="C574" t="str">
            <v>天津中骏机械技术有限公司</v>
          </cell>
          <cell r="E574">
            <v>0</v>
          </cell>
          <cell r="F574" t="str">
            <v>老账</v>
          </cell>
          <cell r="G574">
            <v>0</v>
          </cell>
          <cell r="H574" t="str">
            <v>否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E575" t="str">
            <v>金属件</v>
          </cell>
          <cell r="G575">
            <v>0</v>
          </cell>
          <cell r="H575" t="str">
            <v>否</v>
          </cell>
          <cell r="I575">
            <v>30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676359.4</v>
          </cell>
          <cell r="AW575">
            <v>81205.679999999993</v>
          </cell>
          <cell r="AX575">
            <v>0</v>
          </cell>
          <cell r="AY575">
            <v>757565.08</v>
          </cell>
          <cell r="AZ575">
            <v>757565.08</v>
          </cell>
          <cell r="BA575">
            <v>1</v>
          </cell>
          <cell r="BB575">
            <v>0</v>
          </cell>
          <cell r="BC575">
            <v>0</v>
          </cell>
          <cell r="BD575">
            <v>0</v>
          </cell>
          <cell r="BE575">
            <v>112726.566666667</v>
          </cell>
          <cell r="BF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>
            <v>0</v>
          </cell>
          <cell r="F576" t="str">
            <v>正常供货</v>
          </cell>
          <cell r="G576">
            <v>45</v>
          </cell>
          <cell r="H576" t="str">
            <v>否</v>
          </cell>
          <cell r="I576">
            <v>45</v>
          </cell>
          <cell r="AM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105069.77</v>
          </cell>
          <cell r="AU576">
            <v>73519.5</v>
          </cell>
          <cell r="AV576">
            <v>0</v>
          </cell>
          <cell r="AW576">
            <v>235386.92</v>
          </cell>
          <cell r="AX576">
            <v>367656.8</v>
          </cell>
          <cell r="AY576">
            <v>781632.99</v>
          </cell>
          <cell r="AZ576">
            <v>178589.27</v>
          </cell>
          <cell r="BA576">
            <v>0</v>
          </cell>
          <cell r="BB576">
            <v>0</v>
          </cell>
          <cell r="BC576">
            <v>17511.628333333301</v>
          </cell>
          <cell r="BD576">
            <v>29764.878333333301</v>
          </cell>
          <cell r="BE576">
            <v>29764.878333333301</v>
          </cell>
          <cell r="BF576">
            <v>68996.031666666706</v>
          </cell>
        </row>
        <row r="577">
          <cell r="B577" t="str">
            <v>S413011</v>
          </cell>
          <cell r="C577" t="str">
            <v>沧州梦依恋商贸有限公司</v>
          </cell>
          <cell r="E577" t="str">
            <v>座椅</v>
          </cell>
          <cell r="G577">
            <v>0</v>
          </cell>
          <cell r="H577" t="str">
            <v>否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1274</v>
          </cell>
          <cell r="AX577">
            <v>0</v>
          </cell>
          <cell r="AY577">
            <v>1274</v>
          </cell>
          <cell r="AZ577">
            <v>1274</v>
          </cell>
          <cell r="BA577">
            <v>0.8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金属件</v>
          </cell>
          <cell r="F578" t="str">
            <v>正常供货</v>
          </cell>
          <cell r="G578">
            <v>90</v>
          </cell>
          <cell r="H578" t="str">
            <v>否</v>
          </cell>
          <cell r="I578">
            <v>90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9241.48</v>
          </cell>
          <cell r="AU578">
            <v>0</v>
          </cell>
          <cell r="AV578">
            <v>0</v>
          </cell>
          <cell r="AX578">
            <v>0</v>
          </cell>
          <cell r="AY578">
            <v>9241.48</v>
          </cell>
          <cell r="AZ578">
            <v>9241.48</v>
          </cell>
          <cell r="BA578">
            <v>1</v>
          </cell>
          <cell r="BB578">
            <v>0</v>
          </cell>
          <cell r="BC578">
            <v>1540.2466666666701</v>
          </cell>
          <cell r="BD578">
            <v>1540.2466666666701</v>
          </cell>
          <cell r="BE578">
            <v>1540.2466666666701</v>
          </cell>
          <cell r="BF578">
            <v>1540.2466666666701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>
            <v>0</v>
          </cell>
          <cell r="F579" t="str">
            <v>李尔转移物料</v>
          </cell>
          <cell r="G579">
            <v>30</v>
          </cell>
          <cell r="H579" t="str">
            <v>否</v>
          </cell>
          <cell r="I579">
            <v>30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座椅</v>
          </cell>
          <cell r="F580" t="str">
            <v>老账</v>
          </cell>
          <cell r="G580">
            <v>90</v>
          </cell>
          <cell r="H580" t="str">
            <v>否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S580">
            <v>16697.330000000002</v>
          </cell>
          <cell r="AT580">
            <v>4949.3999999999996</v>
          </cell>
          <cell r="AU580">
            <v>59313.7</v>
          </cell>
          <cell r="AV580">
            <v>24865.65</v>
          </cell>
          <cell r="AW580">
            <v>26396.799999999999</v>
          </cell>
          <cell r="AX580">
            <v>0</v>
          </cell>
          <cell r="AY580">
            <v>132222.88</v>
          </cell>
          <cell r="AZ580">
            <v>80960.429999999993</v>
          </cell>
          <cell r="BA580">
            <v>0.8</v>
          </cell>
          <cell r="BB580">
            <v>2782.8883333333301</v>
          </cell>
          <cell r="BC580">
            <v>3607.7883333333298</v>
          </cell>
          <cell r="BD580">
            <v>13493.405000000001</v>
          </cell>
          <cell r="BE580">
            <v>17637.68</v>
          </cell>
          <cell r="BF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</v>
          </cell>
          <cell r="F581" t="str">
            <v>销售（三方库）</v>
          </cell>
          <cell r="G581">
            <v>0</v>
          </cell>
          <cell r="H581" t="str">
            <v>否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64724</v>
          </cell>
          <cell r="AS581">
            <v>326896</v>
          </cell>
          <cell r="AT581">
            <v>173806.4</v>
          </cell>
          <cell r="AU581">
            <v>338859.2</v>
          </cell>
          <cell r="AV581">
            <v>179776</v>
          </cell>
          <cell r="AW581">
            <v>296086.8</v>
          </cell>
          <cell r="AX581">
            <v>201513.2</v>
          </cell>
          <cell r="AY581">
            <v>1581661.6</v>
          </cell>
          <cell r="AZ581">
            <v>1581661.6</v>
          </cell>
          <cell r="BA581">
            <v>0</v>
          </cell>
          <cell r="BB581">
            <v>65270</v>
          </cell>
          <cell r="BC581">
            <v>94237.733333333294</v>
          </cell>
          <cell r="BD581">
            <v>150714.26666666701</v>
          </cell>
          <cell r="BE581">
            <v>180676.933333333</v>
          </cell>
          <cell r="BF581">
            <v>230024.73333333299</v>
          </cell>
        </row>
        <row r="582">
          <cell r="B582" t="str">
            <v>S411047</v>
          </cell>
          <cell r="C582" t="str">
            <v>大连吉田拉链有限公司北京分公司</v>
          </cell>
          <cell r="E582" t="str">
            <v>座椅</v>
          </cell>
          <cell r="G582">
            <v>60</v>
          </cell>
          <cell r="H582" t="str">
            <v>否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1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E583" t="str">
            <v>座椅</v>
          </cell>
          <cell r="G583">
            <v>60</v>
          </cell>
          <cell r="H583" t="str">
            <v>否</v>
          </cell>
          <cell r="AN583">
            <v>0</v>
          </cell>
          <cell r="AO583">
            <v>0</v>
          </cell>
          <cell r="AP583">
            <v>0</v>
          </cell>
          <cell r="AQ583">
            <v>46511.12</v>
          </cell>
          <cell r="AR583">
            <v>140346</v>
          </cell>
          <cell r="AS583">
            <v>0</v>
          </cell>
          <cell r="AT583">
            <v>243474.32</v>
          </cell>
          <cell r="AU583">
            <v>205476.94</v>
          </cell>
          <cell r="AV583">
            <v>37425.599999999999</v>
          </cell>
          <cell r="AW583">
            <v>105883.26</v>
          </cell>
          <cell r="AX583">
            <v>81868.5</v>
          </cell>
          <cell r="AY583">
            <v>860985.74</v>
          </cell>
          <cell r="AZ583">
            <v>673233.98</v>
          </cell>
          <cell r="BA583">
            <v>1</v>
          </cell>
          <cell r="BB583">
            <v>31142.8533333333</v>
          </cell>
          <cell r="BC583">
            <v>71721.906666666706</v>
          </cell>
          <cell r="BD583">
            <v>105968.063333333</v>
          </cell>
          <cell r="BE583">
            <v>112205.663333333</v>
          </cell>
          <cell r="BF583">
            <v>122101.02</v>
          </cell>
        </row>
        <row r="584">
          <cell r="B584" t="str">
            <v>S431012</v>
          </cell>
          <cell r="C584" t="str">
            <v>上海明芳汽车零件有限公司</v>
          </cell>
          <cell r="E584" t="str">
            <v>金属件</v>
          </cell>
          <cell r="G584">
            <v>90</v>
          </cell>
          <cell r="H584" t="str">
            <v>否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1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  <cell r="E585" t="str">
            <v>金属件</v>
          </cell>
          <cell r="G585">
            <v>90</v>
          </cell>
          <cell r="H585" t="str">
            <v>是</v>
          </cell>
          <cell r="AN585">
            <v>1626.28</v>
          </cell>
          <cell r="AO585">
            <v>1068.98</v>
          </cell>
          <cell r="AP585">
            <v>2000</v>
          </cell>
          <cell r="AQ585">
            <v>0</v>
          </cell>
          <cell r="AR585">
            <v>4822.6099999999997</v>
          </cell>
          <cell r="AS585">
            <v>2142.48</v>
          </cell>
          <cell r="AT585">
            <v>0</v>
          </cell>
          <cell r="AU585">
            <v>0</v>
          </cell>
          <cell r="AV585">
            <v>0</v>
          </cell>
          <cell r="AX585">
            <v>0</v>
          </cell>
          <cell r="AY585">
            <v>11660.35</v>
          </cell>
          <cell r="AZ585">
            <v>11660.35</v>
          </cell>
          <cell r="BA585">
            <v>1</v>
          </cell>
          <cell r="BB585">
            <v>1943.3916666666701</v>
          </cell>
          <cell r="BC585">
            <v>1672.345</v>
          </cell>
          <cell r="BD585">
            <v>1494.18166666667</v>
          </cell>
          <cell r="BE585">
            <v>1160.8483333333299</v>
          </cell>
          <cell r="BF585">
            <v>1160.8483333333299</v>
          </cell>
        </row>
        <row r="586">
          <cell r="B586" t="str">
            <v>S431198</v>
          </cell>
          <cell r="C586" t="str">
            <v>霸州市鑫锐亿科金属制品有限公司</v>
          </cell>
          <cell r="E586">
            <v>0</v>
          </cell>
          <cell r="G586">
            <v>90</v>
          </cell>
          <cell r="H586" t="str">
            <v>否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E587">
            <v>0</v>
          </cell>
          <cell r="G587">
            <v>0</v>
          </cell>
          <cell r="H587" t="str">
            <v>是</v>
          </cell>
          <cell r="AN587">
            <v>7730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X587">
            <v>0</v>
          </cell>
          <cell r="AY587">
            <v>7730</v>
          </cell>
          <cell r="AZ587">
            <v>7730</v>
          </cell>
          <cell r="BA587">
            <v>0</v>
          </cell>
          <cell r="BB587">
            <v>1288.3333333333301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E588">
            <v>0</v>
          </cell>
          <cell r="G588">
            <v>0</v>
          </cell>
          <cell r="H588" t="str">
            <v>是</v>
          </cell>
          <cell r="AN588">
            <v>732.5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X588">
            <v>0</v>
          </cell>
          <cell r="AY588">
            <v>732.5</v>
          </cell>
          <cell r="AZ588">
            <v>732.5</v>
          </cell>
          <cell r="BA588">
            <v>0</v>
          </cell>
          <cell r="BB588">
            <v>122.083333333333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E589" t="str">
            <v>座椅/金属件</v>
          </cell>
          <cell r="G589">
            <v>90</v>
          </cell>
          <cell r="H589" t="str">
            <v>否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V589">
            <v>323.26999999999902</v>
          </cell>
          <cell r="AW589">
            <v>98886.3</v>
          </cell>
          <cell r="AX589">
            <v>113070.74</v>
          </cell>
          <cell r="AY589">
            <v>212280.31</v>
          </cell>
          <cell r="AZ589">
            <v>-9.4928509497549401E-12</v>
          </cell>
          <cell r="BA589">
            <v>1</v>
          </cell>
          <cell r="BB589">
            <v>0</v>
          </cell>
          <cell r="BC589">
            <v>0</v>
          </cell>
          <cell r="BD589">
            <v>0</v>
          </cell>
          <cell r="BE589">
            <v>53.878333333333202</v>
          </cell>
          <cell r="BF589">
            <v>16534.928333333301</v>
          </cell>
        </row>
        <row r="590">
          <cell r="B590" t="str">
            <v>S431036</v>
          </cell>
          <cell r="C590" t="str">
            <v>上海尖美贸易发展有限公司</v>
          </cell>
          <cell r="E590">
            <v>0</v>
          </cell>
          <cell r="G590">
            <v>0</v>
          </cell>
          <cell r="H590" t="str">
            <v>否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19237.12</v>
          </cell>
          <cell r="AT590">
            <v>58920.91</v>
          </cell>
          <cell r="AU590">
            <v>68555.75</v>
          </cell>
          <cell r="AV590">
            <v>0</v>
          </cell>
          <cell r="AW590">
            <v>42374.2</v>
          </cell>
          <cell r="AX590">
            <v>19635.78</v>
          </cell>
          <cell r="AY590">
            <v>208723.76</v>
          </cell>
          <cell r="AZ590">
            <v>208723.76</v>
          </cell>
          <cell r="BA590">
            <v>0</v>
          </cell>
          <cell r="BB590">
            <v>3206.1866666666701</v>
          </cell>
          <cell r="BC590">
            <v>13026.3383333333</v>
          </cell>
          <cell r="BD590">
            <v>24452.296666666702</v>
          </cell>
          <cell r="BE590">
            <v>24452.296666666702</v>
          </cell>
          <cell r="BF590">
            <v>31514.663333333301</v>
          </cell>
        </row>
        <row r="591">
          <cell r="B591" t="str">
            <v>S433030</v>
          </cell>
          <cell r="C591" t="str">
            <v>宁波华腾首研新材料有限公司</v>
          </cell>
          <cell r="E591">
            <v>0</v>
          </cell>
          <cell r="G591">
            <v>0</v>
          </cell>
          <cell r="H591" t="str">
            <v>否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X591">
            <v>16000</v>
          </cell>
          <cell r="AY591">
            <v>16000</v>
          </cell>
          <cell r="AZ591">
            <v>16000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</row>
        <row r="592">
          <cell r="B592" t="str">
            <v>S437057</v>
          </cell>
          <cell r="C592" t="str">
            <v>青岛柏利美新材料有限公司</v>
          </cell>
          <cell r="E592">
            <v>0</v>
          </cell>
          <cell r="G592">
            <v>0</v>
          </cell>
          <cell r="H592" t="str">
            <v>否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119630</v>
          </cell>
          <cell r="AX592">
            <v>46500</v>
          </cell>
          <cell r="AY592">
            <v>166130</v>
          </cell>
          <cell r="AZ592">
            <v>166130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19938.333333333299</v>
          </cell>
        </row>
        <row r="593">
          <cell r="B593" t="str">
            <v>S437058</v>
          </cell>
          <cell r="C593" t="str">
            <v>济南方正物流有限公司</v>
          </cell>
          <cell r="E593">
            <v>0</v>
          </cell>
          <cell r="G593">
            <v>30</v>
          </cell>
          <cell r="H593" t="str">
            <v>否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E594">
            <v>0</v>
          </cell>
          <cell r="G594">
            <v>60</v>
          </cell>
          <cell r="H594" t="str">
            <v>否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</row>
        <row r="595">
          <cell r="B595" t="str">
            <v>S513215</v>
          </cell>
          <cell r="C595" t="str">
            <v>黄骅市金诚模具厂</v>
          </cell>
          <cell r="E595">
            <v>0</v>
          </cell>
          <cell r="G595">
            <v>0</v>
          </cell>
          <cell r="H595" t="str">
            <v>否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  <cell r="E596" t="str">
            <v>金属件</v>
          </cell>
          <cell r="G596">
            <v>90</v>
          </cell>
          <cell r="H596" t="str">
            <v>否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11610.75</v>
          </cell>
          <cell r="AX596">
            <v>0</v>
          </cell>
          <cell r="AY596">
            <v>11610.75</v>
          </cell>
          <cell r="AZ596">
            <v>0</v>
          </cell>
          <cell r="BA596">
            <v>1</v>
          </cell>
          <cell r="BB596">
            <v>0</v>
          </cell>
          <cell r="BC596">
            <v>0</v>
          </cell>
          <cell r="BD596">
            <v>0</v>
          </cell>
          <cell r="BE596">
            <v>1935.125</v>
          </cell>
          <cell r="BF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  <cell r="E597" t="str">
            <v>金属件</v>
          </cell>
          <cell r="G597">
            <v>90</v>
          </cell>
          <cell r="H597" t="str">
            <v>否</v>
          </cell>
          <cell r="AO597">
            <v>0</v>
          </cell>
          <cell r="AP597">
            <v>7280</v>
          </cell>
          <cell r="AQ597">
            <v>0</v>
          </cell>
          <cell r="AR597">
            <v>0</v>
          </cell>
          <cell r="AS597">
            <v>0</v>
          </cell>
          <cell r="AT597">
            <v>17400</v>
          </cell>
          <cell r="AU597">
            <v>0</v>
          </cell>
          <cell r="AV597">
            <v>23200</v>
          </cell>
          <cell r="AX597">
            <v>0</v>
          </cell>
          <cell r="AY597">
            <v>47880</v>
          </cell>
          <cell r="AZ597">
            <v>24680</v>
          </cell>
          <cell r="BA597">
            <v>1</v>
          </cell>
          <cell r="BB597">
            <v>1213.3333333333301</v>
          </cell>
          <cell r="BC597">
            <v>4113.3333333333303</v>
          </cell>
          <cell r="BD597">
            <v>4113.3333333333303</v>
          </cell>
          <cell r="BE597">
            <v>6766.6666666666697</v>
          </cell>
          <cell r="BF597">
            <v>6766.6666666666697</v>
          </cell>
        </row>
        <row r="598">
          <cell r="B598" t="str">
            <v>S411044</v>
          </cell>
          <cell r="C598" t="str">
            <v>北京兴盛华丰包装制品有限公司</v>
          </cell>
          <cell r="E598">
            <v>0</v>
          </cell>
          <cell r="G598">
            <v>30</v>
          </cell>
          <cell r="H598" t="str">
            <v>是</v>
          </cell>
          <cell r="AO598">
            <v>20100</v>
          </cell>
          <cell r="AP598">
            <v>0</v>
          </cell>
          <cell r="AQ598">
            <v>0</v>
          </cell>
          <cell r="AR598">
            <v>5360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X598">
            <v>0</v>
          </cell>
          <cell r="AY598">
            <v>25460</v>
          </cell>
          <cell r="AZ598">
            <v>25460</v>
          </cell>
          <cell r="BA598">
            <v>0</v>
          </cell>
          <cell r="BB598">
            <v>4243.3333333333303</v>
          </cell>
          <cell r="BC598">
            <v>4243.3333333333303</v>
          </cell>
          <cell r="BD598">
            <v>893.33333333333303</v>
          </cell>
          <cell r="BE598">
            <v>893.33333333333303</v>
          </cell>
          <cell r="BF598">
            <v>893.33333333333303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E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E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E601">
            <v>0</v>
          </cell>
          <cell r="G601" t="str">
            <v>预付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E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E603">
            <v>0</v>
          </cell>
          <cell r="G603">
            <v>60</v>
          </cell>
          <cell r="AP603">
            <v>0</v>
          </cell>
          <cell r="AQ603">
            <v>0</v>
          </cell>
          <cell r="AR603">
            <v>0</v>
          </cell>
          <cell r="AS603">
            <v>131875.01999999999</v>
          </cell>
          <cell r="AT603">
            <v>95087.99</v>
          </cell>
          <cell r="AU603">
            <v>100270.38</v>
          </cell>
          <cell r="AV603">
            <v>60975.79</v>
          </cell>
          <cell r="AW603">
            <v>118932.63</v>
          </cell>
          <cell r="AX603">
            <v>63445.8</v>
          </cell>
          <cell r="AY603">
            <v>570587.61</v>
          </cell>
          <cell r="AZ603">
            <v>388209.18</v>
          </cell>
          <cell r="BA603">
            <v>0</v>
          </cell>
          <cell r="BB603">
            <v>21979.17</v>
          </cell>
          <cell r="BC603">
            <v>37827.168333333299</v>
          </cell>
          <cell r="BD603">
            <v>54538.898333333302</v>
          </cell>
          <cell r="BE603">
            <v>64701.53</v>
          </cell>
          <cell r="BF603">
            <v>84523.634999999995</v>
          </cell>
        </row>
        <row r="604">
          <cell r="B604" t="str">
            <v>S444016</v>
          </cell>
          <cell r="C604" t="str">
            <v>东莞市元将五金有限公司</v>
          </cell>
          <cell r="E604" t="str">
            <v>座椅</v>
          </cell>
          <cell r="G604">
            <v>90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94072.5</v>
          </cell>
          <cell r="AV604">
            <v>244588.5</v>
          </cell>
          <cell r="AX604">
            <v>0</v>
          </cell>
          <cell r="AY604">
            <v>338661</v>
          </cell>
          <cell r="AZ604">
            <v>94072.5</v>
          </cell>
          <cell r="BA604">
            <v>0.8</v>
          </cell>
          <cell r="BB604">
            <v>0</v>
          </cell>
          <cell r="BC604">
            <v>0</v>
          </cell>
          <cell r="BD604">
            <v>15678.75</v>
          </cell>
          <cell r="BE604">
            <v>56443.5</v>
          </cell>
          <cell r="BF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E605">
            <v>0</v>
          </cell>
          <cell r="AP605">
            <v>0</v>
          </cell>
          <cell r="AQ605">
            <v>0</v>
          </cell>
          <cell r="AR605">
            <v>8500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X605">
            <v>0</v>
          </cell>
          <cell r="AY605">
            <v>8500</v>
          </cell>
          <cell r="AZ605">
            <v>8500</v>
          </cell>
          <cell r="BA605">
            <v>0</v>
          </cell>
          <cell r="BB605">
            <v>1416.6666666666699</v>
          </cell>
          <cell r="BC605">
            <v>1416.6666666666699</v>
          </cell>
          <cell r="BD605">
            <v>1416.6666666666699</v>
          </cell>
          <cell r="BE605">
            <v>1416.6666666666699</v>
          </cell>
          <cell r="BF605">
            <v>1416.6666666666699</v>
          </cell>
        </row>
        <row r="606">
          <cell r="B606" t="str">
            <v>S412043</v>
          </cell>
          <cell r="C606" t="str">
            <v>天津新起点模具有限公司</v>
          </cell>
          <cell r="E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E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E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E609" t="str">
            <v>金属件</v>
          </cell>
          <cell r="G609">
            <v>90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4641.96</v>
          </cell>
          <cell r="AV609">
            <v>0</v>
          </cell>
          <cell r="AX609">
            <v>4576.5</v>
          </cell>
          <cell r="AY609">
            <v>9218.4599999999991</v>
          </cell>
          <cell r="AZ609">
            <v>4641.96</v>
          </cell>
          <cell r="BA609">
            <v>0.8</v>
          </cell>
          <cell r="BB609">
            <v>0</v>
          </cell>
          <cell r="BC609">
            <v>0</v>
          </cell>
          <cell r="BD609">
            <v>773.66</v>
          </cell>
          <cell r="BE609">
            <v>773.66</v>
          </cell>
          <cell r="BF609">
            <v>773.66</v>
          </cell>
        </row>
        <row r="610">
          <cell r="B610" t="str">
            <v>S433029</v>
          </cell>
          <cell r="C610" t="str">
            <v>温州华创汽车电器有限公司</v>
          </cell>
          <cell r="E610" t="str">
            <v>座椅</v>
          </cell>
          <cell r="G610">
            <v>90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1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E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E612">
            <v>0</v>
          </cell>
          <cell r="G612" t="str">
            <v>预付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34977.599999999999</v>
          </cell>
          <cell r="AV612">
            <v>0</v>
          </cell>
          <cell r="AW612">
            <v>38400</v>
          </cell>
          <cell r="AX612">
            <v>0</v>
          </cell>
          <cell r="AY612">
            <v>73377.600000000006</v>
          </cell>
          <cell r="AZ612">
            <v>73377.600000000006</v>
          </cell>
          <cell r="BA612">
            <v>0</v>
          </cell>
          <cell r="BB612">
            <v>0</v>
          </cell>
          <cell r="BC612">
            <v>0</v>
          </cell>
          <cell r="BD612">
            <v>5829.6</v>
          </cell>
          <cell r="BE612">
            <v>5829.6</v>
          </cell>
          <cell r="BF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  <cell r="E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E614">
            <v>0</v>
          </cell>
          <cell r="G614" t="str">
            <v>预付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E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E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E617">
            <v>0</v>
          </cell>
          <cell r="G617">
            <v>30</v>
          </cell>
          <cell r="AR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  <cell r="E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57100</v>
          </cell>
          <cell r="AV618">
            <v>0</v>
          </cell>
          <cell r="AX618">
            <v>0</v>
          </cell>
          <cell r="AY618">
            <v>57100</v>
          </cell>
          <cell r="AZ618">
            <v>57100</v>
          </cell>
          <cell r="BA618">
            <v>0</v>
          </cell>
          <cell r="BB618">
            <v>0</v>
          </cell>
          <cell r="BC618">
            <v>0</v>
          </cell>
          <cell r="BD618">
            <v>9516.6666666666697</v>
          </cell>
          <cell r="BE618">
            <v>9516.6666666666697</v>
          </cell>
          <cell r="BF618">
            <v>9516.6666666666697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E619">
            <v>0</v>
          </cell>
          <cell r="G619">
            <v>60</v>
          </cell>
          <cell r="AR619">
            <v>74777.38</v>
          </cell>
          <cell r="AS619">
            <v>6320.64</v>
          </cell>
          <cell r="AT619">
            <v>2810.48</v>
          </cell>
          <cell r="AU619">
            <v>0</v>
          </cell>
          <cell r="AV619">
            <v>13478.49</v>
          </cell>
          <cell r="AW619">
            <v>11663.25</v>
          </cell>
          <cell r="AX619">
            <v>23321.91</v>
          </cell>
          <cell r="AY619">
            <v>132372.15</v>
          </cell>
          <cell r="AZ619">
            <v>97386.99</v>
          </cell>
          <cell r="BA619">
            <v>0</v>
          </cell>
          <cell r="BB619">
            <v>13516.336666666701</v>
          </cell>
          <cell r="BC619">
            <v>13984.75</v>
          </cell>
          <cell r="BD619">
            <v>13984.75</v>
          </cell>
          <cell r="BE619">
            <v>16231.165000000001</v>
          </cell>
          <cell r="BF619">
            <v>18175.04</v>
          </cell>
        </row>
        <row r="620">
          <cell r="B620" t="str">
            <v>S413184</v>
          </cell>
          <cell r="C620" t="str">
            <v>黄骅市宏达五金厂</v>
          </cell>
          <cell r="E620" t="str">
            <v>金属件</v>
          </cell>
          <cell r="G620">
            <v>90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0.8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E621" t="str">
            <v>金属件</v>
          </cell>
          <cell r="G621">
            <v>90</v>
          </cell>
          <cell r="AR621">
            <v>0</v>
          </cell>
          <cell r="AS621">
            <v>0</v>
          </cell>
          <cell r="AT621">
            <v>0</v>
          </cell>
          <cell r="AU621">
            <v>20523.37</v>
          </cell>
          <cell r="AV621">
            <v>0</v>
          </cell>
          <cell r="AX621">
            <v>0</v>
          </cell>
          <cell r="AY621">
            <v>20523.37</v>
          </cell>
          <cell r="AZ621">
            <v>20523.37</v>
          </cell>
          <cell r="BA621">
            <v>0.8</v>
          </cell>
          <cell r="BB621">
            <v>0</v>
          </cell>
          <cell r="BC621">
            <v>0</v>
          </cell>
          <cell r="BD621">
            <v>3420.5616666666701</v>
          </cell>
          <cell r="BE621">
            <v>3420.5616666666701</v>
          </cell>
          <cell r="BF621">
            <v>3420.5616666666701</v>
          </cell>
        </row>
        <row r="622">
          <cell r="B622" t="str">
            <v>S413202</v>
          </cell>
          <cell r="C622" t="str">
            <v>黄骅市荣昌祥纸制品有限公司</v>
          </cell>
          <cell r="E622" t="str">
            <v>座椅</v>
          </cell>
          <cell r="G622">
            <v>90</v>
          </cell>
          <cell r="AR622">
            <v>49282.46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14110.11</v>
          </cell>
          <cell r="AX622">
            <v>0</v>
          </cell>
          <cell r="AY622">
            <v>63392.57</v>
          </cell>
          <cell r="AZ622">
            <v>49282.46</v>
          </cell>
          <cell r="BA622">
            <v>1</v>
          </cell>
          <cell r="BB622">
            <v>8213.7433333333302</v>
          </cell>
          <cell r="BC622">
            <v>8213.7433333333302</v>
          </cell>
          <cell r="BD622">
            <v>8213.7433333333302</v>
          </cell>
          <cell r="BE622">
            <v>8213.7433333333302</v>
          </cell>
          <cell r="BF622">
            <v>10565.428333333301</v>
          </cell>
        </row>
        <row r="623">
          <cell r="B623" t="str">
            <v>S413204</v>
          </cell>
          <cell r="C623" t="str">
            <v>永清永泰汽车部件有限公司</v>
          </cell>
          <cell r="E623" t="str">
            <v>金属件</v>
          </cell>
          <cell r="G623">
            <v>90</v>
          </cell>
          <cell r="AR623">
            <v>0</v>
          </cell>
          <cell r="AS623">
            <v>0</v>
          </cell>
          <cell r="AT623">
            <v>992.72</v>
          </cell>
          <cell r="AU623">
            <v>56255.85</v>
          </cell>
          <cell r="AV623">
            <v>25159.47</v>
          </cell>
          <cell r="AW623">
            <v>27150.51</v>
          </cell>
          <cell r="AX623">
            <v>0</v>
          </cell>
          <cell r="AY623">
            <v>109558.55</v>
          </cell>
          <cell r="AZ623">
            <v>57248.57</v>
          </cell>
          <cell r="BA623">
            <v>0.8</v>
          </cell>
          <cell r="BB623">
            <v>0</v>
          </cell>
          <cell r="BC623">
            <v>165.45333333333301</v>
          </cell>
          <cell r="BD623">
            <v>9541.4283333333296</v>
          </cell>
          <cell r="BE623">
            <v>13734.6733333333</v>
          </cell>
          <cell r="BF623">
            <v>18259.758333333299</v>
          </cell>
        </row>
        <row r="624">
          <cell r="B624" t="str">
            <v>S431035</v>
          </cell>
          <cell r="C624" t="str">
            <v>上海发之源电气有限公司</v>
          </cell>
          <cell r="E624">
            <v>0</v>
          </cell>
          <cell r="G624">
            <v>90</v>
          </cell>
          <cell r="AR624">
            <v>0</v>
          </cell>
          <cell r="AS624">
            <v>0</v>
          </cell>
          <cell r="AT624">
            <v>97920.6</v>
          </cell>
          <cell r="AU624">
            <v>100728.2</v>
          </cell>
          <cell r="AV624">
            <v>37493.4</v>
          </cell>
          <cell r="AX624">
            <v>0</v>
          </cell>
          <cell r="AY624">
            <v>236142.2</v>
          </cell>
          <cell r="AZ624">
            <v>198648.8</v>
          </cell>
          <cell r="BA624">
            <v>0</v>
          </cell>
          <cell r="BB624">
            <v>0</v>
          </cell>
          <cell r="BC624">
            <v>16320.1</v>
          </cell>
          <cell r="BD624">
            <v>33108.133333333302</v>
          </cell>
          <cell r="BE624">
            <v>39357.033333333296</v>
          </cell>
          <cell r="BF624">
            <v>39357.033333333296</v>
          </cell>
        </row>
        <row r="625">
          <cell r="B625" t="str">
            <v>S434011</v>
          </cell>
          <cell r="C625" t="str">
            <v>芜湖金安世腾汽车安全系统有限公司</v>
          </cell>
          <cell r="E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E626">
            <v>0</v>
          </cell>
          <cell r="G626">
            <v>60</v>
          </cell>
          <cell r="AR626">
            <v>126211.2</v>
          </cell>
          <cell r="AS626">
            <v>93306.36</v>
          </cell>
          <cell r="AT626">
            <v>76152.960000000006</v>
          </cell>
          <cell r="AU626">
            <v>82010.880000000005</v>
          </cell>
          <cell r="AV626">
            <v>26360.639999999999</v>
          </cell>
          <cell r="AW626">
            <v>86404.32</v>
          </cell>
          <cell r="AX626">
            <v>60043.68</v>
          </cell>
          <cell r="AY626">
            <v>550490.04</v>
          </cell>
          <cell r="AZ626">
            <v>404042.04</v>
          </cell>
          <cell r="BA626">
            <v>0</v>
          </cell>
          <cell r="BB626">
            <v>36586.26</v>
          </cell>
          <cell r="BC626">
            <v>49278.42</v>
          </cell>
          <cell r="BD626">
            <v>62946.9</v>
          </cell>
          <cell r="BE626">
            <v>67340.34</v>
          </cell>
          <cell r="BF626">
            <v>81741.06</v>
          </cell>
        </row>
        <row r="627">
          <cell r="B627" t="str">
            <v>S437056</v>
          </cell>
          <cell r="C627" t="str">
            <v>日照兴伟橡塑有限公司</v>
          </cell>
          <cell r="E627" t="str">
            <v>座椅/金属件</v>
          </cell>
          <cell r="G627" t="str">
            <v>预付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1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</row>
        <row r="628">
          <cell r="B628" t="str">
            <v>S537036</v>
          </cell>
          <cell r="C628" t="str">
            <v>青岛亿嘉通物流有限公司</v>
          </cell>
          <cell r="E628" t="str">
            <v>销售</v>
          </cell>
          <cell r="AR628">
            <v>1797.76</v>
          </cell>
          <cell r="AS628">
            <v>27473.08</v>
          </cell>
          <cell r="AT628">
            <v>27785.67</v>
          </cell>
          <cell r="AU628">
            <v>44879.87</v>
          </cell>
          <cell r="AV628">
            <v>29881.29</v>
          </cell>
          <cell r="AW628">
            <v>41589.949999999997</v>
          </cell>
          <cell r="AX628">
            <v>35673.660000000003</v>
          </cell>
          <cell r="AY628">
            <v>209081.28</v>
          </cell>
          <cell r="AZ628">
            <v>209081.28</v>
          </cell>
          <cell r="BA628">
            <v>0</v>
          </cell>
          <cell r="BB628">
            <v>4878.4733333333297</v>
          </cell>
          <cell r="BC628">
            <v>9509.4183333333294</v>
          </cell>
          <cell r="BD628">
            <v>16989.3966666667</v>
          </cell>
          <cell r="BE628">
            <v>21969.6116666667</v>
          </cell>
          <cell r="BF628">
            <v>28901.27</v>
          </cell>
        </row>
        <row r="629">
          <cell r="B629" t="str">
            <v>S411042</v>
          </cell>
          <cell r="C629" t="str">
            <v>北京双海包装制品厂</v>
          </cell>
          <cell r="E629" t="str">
            <v>座椅</v>
          </cell>
          <cell r="G629">
            <v>90</v>
          </cell>
          <cell r="AS629">
            <v>6500</v>
          </cell>
          <cell r="AT629">
            <v>0</v>
          </cell>
          <cell r="AU629">
            <v>0</v>
          </cell>
          <cell r="AV629">
            <v>1170</v>
          </cell>
          <cell r="AX629">
            <v>0</v>
          </cell>
          <cell r="AY629">
            <v>7670</v>
          </cell>
          <cell r="AZ629">
            <v>6500</v>
          </cell>
          <cell r="BA629">
            <v>0</v>
          </cell>
          <cell r="BB629">
            <v>1083.3333333333301</v>
          </cell>
          <cell r="BC629">
            <v>1083.3333333333301</v>
          </cell>
          <cell r="BD629">
            <v>1083.3333333333301</v>
          </cell>
          <cell r="BE629">
            <v>1278.3333333333301</v>
          </cell>
          <cell r="BF629">
            <v>1278.3333333333301</v>
          </cell>
        </row>
        <row r="630">
          <cell r="B630" t="str">
            <v>S411050</v>
          </cell>
          <cell r="C630" t="str">
            <v>北京寸金宏德科技发展有限公司</v>
          </cell>
          <cell r="E630">
            <v>0</v>
          </cell>
          <cell r="G630">
            <v>90</v>
          </cell>
          <cell r="AS630">
            <v>1361.25</v>
          </cell>
          <cell r="AT630">
            <v>7201.26</v>
          </cell>
          <cell r="AU630">
            <v>0</v>
          </cell>
          <cell r="AV630">
            <v>12529.44</v>
          </cell>
          <cell r="AW630">
            <v>7362.18</v>
          </cell>
          <cell r="AX630">
            <v>0</v>
          </cell>
          <cell r="AY630">
            <v>28454.13</v>
          </cell>
          <cell r="AZ630">
            <v>8562.51</v>
          </cell>
          <cell r="BA630">
            <v>0</v>
          </cell>
          <cell r="BB630">
            <v>226.875</v>
          </cell>
          <cell r="BC630">
            <v>1427.085</v>
          </cell>
          <cell r="BD630">
            <v>1427.085</v>
          </cell>
          <cell r="BE630">
            <v>3515.3249999999998</v>
          </cell>
          <cell r="BF630">
            <v>4742.3549999999996</v>
          </cell>
        </row>
        <row r="631">
          <cell r="B631" t="str">
            <v>S412051</v>
          </cell>
          <cell r="C631" t="str">
            <v>天津东凯科技有限公司</v>
          </cell>
          <cell r="E631">
            <v>0</v>
          </cell>
          <cell r="G631">
            <v>90</v>
          </cell>
          <cell r="AS631">
            <v>11480.8</v>
          </cell>
          <cell r="AT631">
            <v>12023.2</v>
          </cell>
          <cell r="AU631">
            <v>9040</v>
          </cell>
          <cell r="AV631">
            <v>0</v>
          </cell>
          <cell r="AX631">
            <v>0</v>
          </cell>
          <cell r="AY631">
            <v>32544</v>
          </cell>
          <cell r="AZ631">
            <v>32544</v>
          </cell>
          <cell r="BA631">
            <v>0</v>
          </cell>
          <cell r="BB631">
            <v>1913.4666666666701</v>
          </cell>
          <cell r="BC631">
            <v>3917.3333333333298</v>
          </cell>
          <cell r="BD631">
            <v>5424</v>
          </cell>
          <cell r="BE631">
            <v>5424</v>
          </cell>
          <cell r="BF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  <cell r="E632">
            <v>0</v>
          </cell>
          <cell r="G632" t="str">
            <v>现付</v>
          </cell>
          <cell r="AT632">
            <v>0</v>
          </cell>
          <cell r="AU632">
            <v>0</v>
          </cell>
          <cell r="AV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E633" t="str">
            <v>座椅/金属件</v>
          </cell>
          <cell r="G633">
            <v>60</v>
          </cell>
          <cell r="AS633">
            <v>17764.07</v>
          </cell>
          <cell r="AT633">
            <v>21679.119999999999</v>
          </cell>
          <cell r="AU633">
            <v>52799.74</v>
          </cell>
          <cell r="AV633">
            <v>15950.38</v>
          </cell>
          <cell r="AX633">
            <v>43280.08</v>
          </cell>
          <cell r="AY633">
            <v>151473.39000000001</v>
          </cell>
          <cell r="AZ633">
            <v>108193.31</v>
          </cell>
          <cell r="BA633">
            <v>0.8</v>
          </cell>
          <cell r="BB633">
            <v>2960.6783333333301</v>
          </cell>
          <cell r="BC633">
            <v>6573.8649999999998</v>
          </cell>
          <cell r="BD633">
            <v>15373.821666666699</v>
          </cell>
          <cell r="BE633">
            <v>18032.218333333301</v>
          </cell>
          <cell r="BF633">
            <v>18032.218333333301</v>
          </cell>
        </row>
        <row r="634">
          <cell r="B634" t="str">
            <v>S432045</v>
          </cell>
          <cell r="C634" t="str">
            <v>苏州宏逸汽车零部件有限公司</v>
          </cell>
          <cell r="E634" t="str">
            <v>座椅</v>
          </cell>
          <cell r="G634" t="str">
            <v>预付</v>
          </cell>
          <cell r="AS634">
            <v>1024</v>
          </cell>
          <cell r="AT634">
            <v>0</v>
          </cell>
          <cell r="AU634">
            <v>72096</v>
          </cell>
          <cell r="AV634">
            <v>50672</v>
          </cell>
          <cell r="AW634">
            <v>120552</v>
          </cell>
          <cell r="AX634">
            <v>59990</v>
          </cell>
          <cell r="AY634">
            <v>304334</v>
          </cell>
          <cell r="AZ634">
            <v>304334</v>
          </cell>
          <cell r="BA634">
            <v>1</v>
          </cell>
          <cell r="BB634">
            <v>170.666666666667</v>
          </cell>
          <cell r="BC634">
            <v>170.666666666667</v>
          </cell>
          <cell r="BD634">
            <v>12186.666666666701</v>
          </cell>
          <cell r="BE634">
            <v>20632</v>
          </cell>
          <cell r="BF634">
            <v>40724</v>
          </cell>
        </row>
        <row r="635">
          <cell r="B635" t="str">
            <v>S433031</v>
          </cell>
          <cell r="C635" t="str">
            <v>天台宏泰电子有限公司</v>
          </cell>
          <cell r="E635">
            <v>0</v>
          </cell>
          <cell r="G635">
            <v>60</v>
          </cell>
          <cell r="AS635">
            <v>0</v>
          </cell>
          <cell r="AT635">
            <v>0</v>
          </cell>
          <cell r="AU635">
            <v>18088.71</v>
          </cell>
          <cell r="AV635">
            <v>39652.120000000003</v>
          </cell>
          <cell r="AW635">
            <v>28894.91</v>
          </cell>
          <cell r="AX635">
            <v>22859.9</v>
          </cell>
          <cell r="AY635">
            <v>109495.64</v>
          </cell>
          <cell r="AZ635">
            <v>57740.83</v>
          </cell>
          <cell r="BA635">
            <v>0</v>
          </cell>
          <cell r="BB635">
            <v>0</v>
          </cell>
          <cell r="BC635">
            <v>0</v>
          </cell>
          <cell r="BD635">
            <v>3014.7849999999999</v>
          </cell>
          <cell r="BE635">
            <v>9623.47166666667</v>
          </cell>
          <cell r="BF635">
            <v>14439.29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str">
            <v>正常供货</v>
          </cell>
          <cell r="G636">
            <v>60</v>
          </cell>
          <cell r="I636">
            <v>60</v>
          </cell>
          <cell r="AT636">
            <v>702371.17</v>
          </cell>
          <cell r="AU636">
            <v>160784.85</v>
          </cell>
          <cell r="AV636">
            <v>53842.29</v>
          </cell>
          <cell r="AW636">
            <v>152004.79</v>
          </cell>
          <cell r="AX636">
            <v>96650.66</v>
          </cell>
          <cell r="AY636">
            <v>1165653.76</v>
          </cell>
          <cell r="AZ636">
            <v>916998.31</v>
          </cell>
          <cell r="BA636">
            <v>0.8</v>
          </cell>
          <cell r="BB636">
            <v>0</v>
          </cell>
          <cell r="BC636">
            <v>117061.861666667</v>
          </cell>
          <cell r="BD636">
            <v>143859.33666666699</v>
          </cell>
          <cell r="BE636">
            <v>152833.05166666699</v>
          </cell>
          <cell r="BF636">
            <v>178167.183333333</v>
          </cell>
        </row>
        <row r="637">
          <cell r="B637" t="str">
            <v>S450001</v>
          </cell>
          <cell r="C637" t="str">
            <v>重庆光大产业有限公司</v>
          </cell>
          <cell r="E637" t="str">
            <v>座椅</v>
          </cell>
          <cell r="G637">
            <v>60</v>
          </cell>
          <cell r="AS637">
            <v>12258.81</v>
          </cell>
          <cell r="AT637">
            <v>0</v>
          </cell>
          <cell r="AU637">
            <v>0</v>
          </cell>
          <cell r="AV637">
            <v>0</v>
          </cell>
          <cell r="AW637">
            <v>62218.15</v>
          </cell>
          <cell r="AX637">
            <v>0</v>
          </cell>
          <cell r="AY637">
            <v>74476.960000000006</v>
          </cell>
          <cell r="AZ637">
            <v>12258.81</v>
          </cell>
          <cell r="BA637">
            <v>0</v>
          </cell>
          <cell r="BB637">
            <v>2043.135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  <cell r="E638">
            <v>0</v>
          </cell>
          <cell r="V638">
            <v>0</v>
          </cell>
          <cell r="AU638">
            <v>0</v>
          </cell>
          <cell r="AV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E639">
            <v>0</v>
          </cell>
          <cell r="AS639">
            <v>30000</v>
          </cell>
          <cell r="AU639">
            <v>0</v>
          </cell>
          <cell r="AV639">
            <v>0</v>
          </cell>
          <cell r="AX639">
            <v>0</v>
          </cell>
          <cell r="AY639">
            <v>30000</v>
          </cell>
          <cell r="AZ639">
            <v>30000</v>
          </cell>
          <cell r="BA639">
            <v>0</v>
          </cell>
          <cell r="BB639">
            <v>5000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</row>
        <row r="640">
          <cell r="B640" t="str">
            <v>S512036</v>
          </cell>
          <cell r="C640" t="str">
            <v>天津未来化学有限公司</v>
          </cell>
          <cell r="E640" t="str">
            <v>座椅</v>
          </cell>
          <cell r="AS640">
            <v>19500</v>
          </cell>
          <cell r="AU640">
            <v>0</v>
          </cell>
          <cell r="AV640">
            <v>0</v>
          </cell>
          <cell r="AX640">
            <v>0</v>
          </cell>
          <cell r="AY640">
            <v>19500</v>
          </cell>
          <cell r="AZ640">
            <v>19500</v>
          </cell>
          <cell r="BA640">
            <v>0</v>
          </cell>
          <cell r="BB640">
            <v>3250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</row>
        <row r="641">
          <cell r="B641" t="str">
            <v>S513152</v>
          </cell>
          <cell r="C641" t="str">
            <v>黄骅市源宏模具厂</v>
          </cell>
          <cell r="E641" t="str">
            <v>金属件</v>
          </cell>
          <cell r="G641" t="str">
            <v>预付</v>
          </cell>
          <cell r="AG641">
            <v>0</v>
          </cell>
          <cell r="AU641">
            <v>0</v>
          </cell>
          <cell r="AV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1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E642" t="str">
            <v>座椅</v>
          </cell>
          <cell r="G642">
            <v>30</v>
          </cell>
          <cell r="AQ642">
            <v>0</v>
          </cell>
          <cell r="AR642">
            <v>13115.38</v>
          </cell>
          <cell r="AU642">
            <v>0</v>
          </cell>
          <cell r="AV642">
            <v>108897.53</v>
          </cell>
          <cell r="AX642">
            <v>0</v>
          </cell>
          <cell r="AY642">
            <v>122012.91</v>
          </cell>
          <cell r="AZ642">
            <v>122012.91</v>
          </cell>
          <cell r="BA642">
            <v>0.8</v>
          </cell>
          <cell r="BB642">
            <v>2185.8966666666702</v>
          </cell>
          <cell r="BC642">
            <v>2185.8966666666702</v>
          </cell>
          <cell r="BD642">
            <v>2185.8966666666702</v>
          </cell>
          <cell r="BE642">
            <v>20335.485000000001</v>
          </cell>
          <cell r="BF642">
            <v>20335.485000000001</v>
          </cell>
        </row>
        <row r="643">
          <cell r="B643" t="str">
            <v>S513231</v>
          </cell>
          <cell r="C643" t="str">
            <v>沧州渤海新区欣智恒科技有限公司</v>
          </cell>
          <cell r="E643">
            <v>0</v>
          </cell>
          <cell r="AS643">
            <v>800</v>
          </cell>
          <cell r="AU643">
            <v>0</v>
          </cell>
          <cell r="AV643">
            <v>0</v>
          </cell>
          <cell r="AX643">
            <v>0</v>
          </cell>
          <cell r="AY643">
            <v>800</v>
          </cell>
          <cell r="AZ643">
            <v>800</v>
          </cell>
          <cell r="BA643">
            <v>0</v>
          </cell>
          <cell r="BB643">
            <v>133.333333333333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  <cell r="E644">
            <v>0</v>
          </cell>
          <cell r="AS644">
            <v>0</v>
          </cell>
          <cell r="AU644">
            <v>0</v>
          </cell>
          <cell r="AV644">
            <v>0</v>
          </cell>
          <cell r="AW644">
            <v>1095</v>
          </cell>
          <cell r="AX644">
            <v>0</v>
          </cell>
          <cell r="AY644">
            <v>1095</v>
          </cell>
          <cell r="AZ644">
            <v>1095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E645">
            <v>0</v>
          </cell>
          <cell r="AS645">
            <v>35000</v>
          </cell>
          <cell r="AU645">
            <v>0</v>
          </cell>
          <cell r="AV645">
            <v>0</v>
          </cell>
          <cell r="AX645">
            <v>0</v>
          </cell>
          <cell r="AY645">
            <v>35000</v>
          </cell>
          <cell r="AZ645">
            <v>35000</v>
          </cell>
          <cell r="BA645">
            <v>0</v>
          </cell>
          <cell r="BB645">
            <v>5833.3333333333303</v>
          </cell>
          <cell r="BC645">
            <v>5833.3333333333303</v>
          </cell>
          <cell r="BD645">
            <v>5833.3333333333303</v>
          </cell>
          <cell r="BE645">
            <v>5833.3333333333303</v>
          </cell>
          <cell r="BF645">
            <v>5833.3333333333303</v>
          </cell>
        </row>
        <row r="646">
          <cell r="B646" t="str">
            <v>S521016</v>
          </cell>
          <cell r="C646" t="str">
            <v>大连安华物流系统有限公司</v>
          </cell>
          <cell r="E646">
            <v>0</v>
          </cell>
          <cell r="AS646">
            <v>21057.55</v>
          </cell>
          <cell r="AU646">
            <v>0</v>
          </cell>
          <cell r="AV646">
            <v>0</v>
          </cell>
          <cell r="AX646">
            <v>0</v>
          </cell>
          <cell r="AY646">
            <v>21057.55</v>
          </cell>
          <cell r="AZ646">
            <v>21057.55</v>
          </cell>
          <cell r="BA646">
            <v>0</v>
          </cell>
          <cell r="BB646">
            <v>3509.5916666666699</v>
          </cell>
          <cell r="BC646">
            <v>3509.5916666666699</v>
          </cell>
          <cell r="BD646">
            <v>3509.5916666666699</v>
          </cell>
          <cell r="BE646">
            <v>3509.5916666666699</v>
          </cell>
          <cell r="BF646">
            <v>3509.5916666666699</v>
          </cell>
        </row>
        <row r="647">
          <cell r="B647" t="str">
            <v>S536001</v>
          </cell>
          <cell r="C647" t="str">
            <v>南昌市瑞庄科技有限公司</v>
          </cell>
          <cell r="E647">
            <v>0</v>
          </cell>
          <cell r="AR647">
            <v>0</v>
          </cell>
          <cell r="AU647">
            <v>0</v>
          </cell>
          <cell r="AV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E648">
            <v>0</v>
          </cell>
          <cell r="G648" t="str">
            <v>现付</v>
          </cell>
          <cell r="AP648">
            <v>0</v>
          </cell>
          <cell r="AS648">
            <v>0</v>
          </cell>
          <cell r="AU648">
            <v>0</v>
          </cell>
          <cell r="AV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E649">
            <v>0</v>
          </cell>
          <cell r="AU649">
            <v>0</v>
          </cell>
          <cell r="AV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E650">
            <v>0</v>
          </cell>
          <cell r="AU650">
            <v>0</v>
          </cell>
          <cell r="AV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E651" t="str">
            <v>金属件</v>
          </cell>
          <cell r="G651" t="str">
            <v>预付</v>
          </cell>
          <cell r="AU651">
            <v>0</v>
          </cell>
          <cell r="AV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1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E652">
            <v>0</v>
          </cell>
          <cell r="AU652">
            <v>0</v>
          </cell>
          <cell r="AV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E653" t="str">
            <v>金属件</v>
          </cell>
          <cell r="G653" t="str">
            <v>现付</v>
          </cell>
          <cell r="AT653">
            <v>0</v>
          </cell>
          <cell r="AU653">
            <v>0</v>
          </cell>
          <cell r="AV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1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</row>
        <row r="654">
          <cell r="B654" t="str">
            <v>S413213</v>
          </cell>
          <cell r="C654" t="str">
            <v>沧县大河精密铸造厂</v>
          </cell>
          <cell r="E654" t="str">
            <v>座椅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1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E655" t="str">
            <v>金属件</v>
          </cell>
          <cell r="AT655">
            <v>0</v>
          </cell>
          <cell r="AU655">
            <v>0</v>
          </cell>
          <cell r="AV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1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E656">
            <v>0</v>
          </cell>
          <cell r="AU656">
            <v>0</v>
          </cell>
          <cell r="AV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E657">
            <v>0</v>
          </cell>
          <cell r="J657">
            <v>430000</v>
          </cell>
          <cell r="AU657">
            <v>0</v>
          </cell>
          <cell r="AV657">
            <v>0</v>
          </cell>
          <cell r="AX657">
            <v>0</v>
          </cell>
          <cell r="AY657">
            <v>430000</v>
          </cell>
          <cell r="AZ657">
            <v>430000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</row>
        <row r="658">
          <cell r="B658" t="str">
            <v>S437048</v>
          </cell>
          <cell r="C658" t="str">
            <v>宁津县永胜胶合板厂</v>
          </cell>
          <cell r="E658">
            <v>0</v>
          </cell>
          <cell r="AU658">
            <v>0</v>
          </cell>
          <cell r="AV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E659">
            <v>0</v>
          </cell>
          <cell r="AU659">
            <v>0</v>
          </cell>
          <cell r="AV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E660">
            <v>0</v>
          </cell>
          <cell r="G660" t="str">
            <v>预付</v>
          </cell>
          <cell r="AT660">
            <v>0</v>
          </cell>
          <cell r="AU660">
            <v>0</v>
          </cell>
          <cell r="AV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E661">
            <v>0</v>
          </cell>
          <cell r="G661">
            <v>60</v>
          </cell>
          <cell r="AU661">
            <v>0</v>
          </cell>
          <cell r="AV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AU662">
            <v>0</v>
          </cell>
          <cell r="AV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E663">
            <v>0</v>
          </cell>
          <cell r="AT663">
            <v>0</v>
          </cell>
          <cell r="AU663">
            <v>0</v>
          </cell>
          <cell r="AV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E664">
            <v>0</v>
          </cell>
          <cell r="AT664">
            <v>0</v>
          </cell>
          <cell r="AU664">
            <v>0</v>
          </cell>
          <cell r="AV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E665">
            <v>0</v>
          </cell>
          <cell r="AU665">
            <v>0</v>
          </cell>
          <cell r="AV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E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E667">
            <v>0</v>
          </cell>
          <cell r="AU667">
            <v>0</v>
          </cell>
          <cell r="AV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E668">
            <v>0</v>
          </cell>
          <cell r="AU668">
            <v>0</v>
          </cell>
          <cell r="AV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E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E670">
            <v>0</v>
          </cell>
          <cell r="AU670">
            <v>0</v>
          </cell>
          <cell r="AV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E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E672">
            <v>0</v>
          </cell>
          <cell r="AT672">
            <v>0</v>
          </cell>
          <cell r="AU672">
            <v>0</v>
          </cell>
          <cell r="AV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E673">
            <v>0</v>
          </cell>
          <cell r="AT673">
            <v>0</v>
          </cell>
          <cell r="AU673">
            <v>0</v>
          </cell>
          <cell r="AV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E674">
            <v>0</v>
          </cell>
          <cell r="AT674">
            <v>0</v>
          </cell>
          <cell r="AU674">
            <v>0</v>
          </cell>
          <cell r="AV674">
            <v>0</v>
          </cell>
          <cell r="AX674">
            <v>250591.6</v>
          </cell>
          <cell r="AY674">
            <v>250591.6</v>
          </cell>
          <cell r="AZ674">
            <v>250591.6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E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E676">
            <v>0</v>
          </cell>
          <cell r="AU676">
            <v>0</v>
          </cell>
          <cell r="AV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E677">
            <v>0</v>
          </cell>
          <cell r="AU677">
            <v>0</v>
          </cell>
          <cell r="AV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E678">
            <v>0</v>
          </cell>
          <cell r="AT678">
            <v>0</v>
          </cell>
          <cell r="AU678">
            <v>0</v>
          </cell>
          <cell r="AV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E679">
            <v>0</v>
          </cell>
          <cell r="AU679">
            <v>0</v>
          </cell>
          <cell r="AV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E680">
            <v>0</v>
          </cell>
          <cell r="G680">
            <v>30</v>
          </cell>
          <cell r="I680">
            <v>30</v>
          </cell>
          <cell r="AU680">
            <v>0</v>
          </cell>
          <cell r="AV680">
            <v>63475.21</v>
          </cell>
          <cell r="AX680">
            <v>0</v>
          </cell>
          <cell r="AY680">
            <v>63475.21</v>
          </cell>
          <cell r="AZ680">
            <v>63475.21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10579.2016666667</v>
          </cell>
          <cell r="BF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  <cell r="E681" t="str">
            <v>座椅</v>
          </cell>
          <cell r="G681">
            <v>60</v>
          </cell>
          <cell r="I681">
            <v>60</v>
          </cell>
          <cell r="AU681">
            <v>59971.360000000001</v>
          </cell>
          <cell r="AV681">
            <v>0</v>
          </cell>
          <cell r="AX681">
            <v>0</v>
          </cell>
          <cell r="AY681">
            <v>59971.360000000001</v>
          </cell>
          <cell r="AZ681">
            <v>59971.360000000001</v>
          </cell>
          <cell r="BA681">
            <v>0</v>
          </cell>
          <cell r="BB681">
            <v>0</v>
          </cell>
          <cell r="BC681">
            <v>0</v>
          </cell>
          <cell r="BD681">
            <v>9995.2266666666692</v>
          </cell>
          <cell r="BE681">
            <v>9995.2266666666692</v>
          </cell>
          <cell r="BF681">
            <v>9995.2266666666692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str">
            <v>正常供货</v>
          </cell>
          <cell r="G682">
            <v>90</v>
          </cell>
          <cell r="H682" t="str">
            <v>是</v>
          </cell>
          <cell r="I682">
            <v>90</v>
          </cell>
          <cell r="AU682">
            <v>2486</v>
          </cell>
          <cell r="AV682">
            <v>43086.9</v>
          </cell>
          <cell r="AW682">
            <v>41222.400000000001</v>
          </cell>
          <cell r="AX682">
            <v>0</v>
          </cell>
          <cell r="AY682">
            <v>86795.3</v>
          </cell>
          <cell r="AZ682">
            <v>2486</v>
          </cell>
          <cell r="BA682">
            <v>0.8</v>
          </cell>
          <cell r="BB682">
            <v>0</v>
          </cell>
          <cell r="BC682">
            <v>0</v>
          </cell>
          <cell r="BD682">
            <v>414.33333333333297</v>
          </cell>
          <cell r="BE682">
            <v>7595.4833333333299</v>
          </cell>
          <cell r="BF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  <cell r="E683">
            <v>0</v>
          </cell>
          <cell r="G683">
            <v>90</v>
          </cell>
          <cell r="I683">
            <v>90</v>
          </cell>
          <cell r="AU683">
            <v>155940</v>
          </cell>
          <cell r="AV683">
            <v>0</v>
          </cell>
          <cell r="AX683">
            <v>0</v>
          </cell>
          <cell r="AY683">
            <v>155940</v>
          </cell>
          <cell r="AZ683">
            <v>155940</v>
          </cell>
          <cell r="BA683">
            <v>0</v>
          </cell>
          <cell r="BB683">
            <v>0</v>
          </cell>
          <cell r="BC683">
            <v>0</v>
          </cell>
          <cell r="BD683">
            <v>25990</v>
          </cell>
          <cell r="BE683">
            <v>25990</v>
          </cell>
          <cell r="BF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  <cell r="E684" t="str">
            <v>座椅</v>
          </cell>
          <cell r="G684">
            <v>90</v>
          </cell>
          <cell r="I684">
            <v>90</v>
          </cell>
          <cell r="AU684">
            <v>3583</v>
          </cell>
          <cell r="AV684">
            <v>29945</v>
          </cell>
          <cell r="AX684">
            <v>0</v>
          </cell>
          <cell r="AY684">
            <v>33528</v>
          </cell>
          <cell r="AZ684">
            <v>3583</v>
          </cell>
          <cell r="BA684">
            <v>0</v>
          </cell>
          <cell r="BB684">
            <v>0</v>
          </cell>
          <cell r="BC684">
            <v>0</v>
          </cell>
          <cell r="BD684">
            <v>597.16666666666697</v>
          </cell>
          <cell r="BE684">
            <v>5588</v>
          </cell>
          <cell r="BF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E685">
            <v>0</v>
          </cell>
          <cell r="G685" t="str">
            <v>预付</v>
          </cell>
          <cell r="AU685">
            <v>0</v>
          </cell>
          <cell r="AV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E686">
            <v>0</v>
          </cell>
          <cell r="G686" t="str">
            <v>预付</v>
          </cell>
          <cell r="AU686">
            <v>0</v>
          </cell>
          <cell r="AV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E687" t="str">
            <v>金属件</v>
          </cell>
          <cell r="G687" t="str">
            <v>预付</v>
          </cell>
          <cell r="AU687">
            <v>0</v>
          </cell>
          <cell r="AV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1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E688">
            <v>0</v>
          </cell>
          <cell r="G688">
            <v>90</v>
          </cell>
          <cell r="AV688">
            <v>25230.639999999999</v>
          </cell>
          <cell r="AX688">
            <v>0</v>
          </cell>
          <cell r="AY688">
            <v>25230.639999999999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4205.1066666666702</v>
          </cell>
          <cell r="BF688">
            <v>4205.1066666666702</v>
          </cell>
        </row>
        <row r="689">
          <cell r="B689" t="str">
            <v>S432052</v>
          </cell>
          <cell r="C689" t="str">
            <v>昆山圣精特金属制品有限公司</v>
          </cell>
          <cell r="E689" t="str">
            <v>金属件</v>
          </cell>
          <cell r="G689" t="str">
            <v>预付</v>
          </cell>
          <cell r="AX689">
            <v>0</v>
          </cell>
          <cell r="AY689">
            <v>0</v>
          </cell>
          <cell r="AZ689">
            <v>0</v>
          </cell>
          <cell r="BA689">
            <v>1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E690">
            <v>0</v>
          </cell>
          <cell r="G690">
            <v>30</v>
          </cell>
          <cell r="AV690">
            <v>128390.94</v>
          </cell>
          <cell r="AX690">
            <v>0</v>
          </cell>
          <cell r="AY690">
            <v>128390.94</v>
          </cell>
          <cell r="AZ690">
            <v>128390.94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21398.49</v>
          </cell>
          <cell r="BF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  <cell r="E691" t="e">
            <v>#N/A</v>
          </cell>
          <cell r="G691">
            <v>30</v>
          </cell>
          <cell r="AX691">
            <v>0</v>
          </cell>
          <cell r="AY691">
            <v>0</v>
          </cell>
          <cell r="AZ691">
            <v>0</v>
          </cell>
          <cell r="BA691" t="e">
            <v>#N/A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E692" t="e">
            <v>#N/A</v>
          </cell>
          <cell r="G692">
            <v>60</v>
          </cell>
          <cell r="AX692">
            <v>173134.07999999999</v>
          </cell>
          <cell r="AY692">
            <v>173134.07999999999</v>
          </cell>
          <cell r="AZ692">
            <v>0</v>
          </cell>
          <cell r="BA692" t="e">
            <v>#N/A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</row>
        <row r="693">
          <cell r="B693" t="str">
            <v>S437066</v>
          </cell>
          <cell r="C693" t="str">
            <v>潍坊四水包装有限公司</v>
          </cell>
          <cell r="E693" t="e">
            <v>#N/A</v>
          </cell>
          <cell r="G693" t="str">
            <v>预付</v>
          </cell>
          <cell r="AX693">
            <v>0</v>
          </cell>
          <cell r="AY693">
            <v>0</v>
          </cell>
          <cell r="AZ693">
            <v>0</v>
          </cell>
          <cell r="BA693" t="e">
            <v>#N/A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E694" t="e">
            <v>#N/A</v>
          </cell>
          <cell r="G694">
            <v>60</v>
          </cell>
          <cell r="AX694">
            <v>3818204.46</v>
          </cell>
          <cell r="AY694">
            <v>3818204.46</v>
          </cell>
          <cell r="AZ694">
            <v>0</v>
          </cell>
          <cell r="BA694" t="e">
            <v>#N/A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E695" t="e">
            <v>#N/A</v>
          </cell>
          <cell r="G695">
            <v>60</v>
          </cell>
          <cell r="AX695">
            <v>20672.12</v>
          </cell>
          <cell r="AY695">
            <v>20672.12</v>
          </cell>
          <cell r="AZ695">
            <v>0</v>
          </cell>
          <cell r="BA695" t="e">
            <v>#N/A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</row>
        <row r="696">
          <cell r="B696" t="str">
            <v>S513238</v>
          </cell>
          <cell r="C696" t="str">
            <v>深州市睿盛橡塑制品有限公司</v>
          </cell>
          <cell r="E696" t="str">
            <v>金属件</v>
          </cell>
          <cell r="G696" t="str">
            <v>预付</v>
          </cell>
          <cell r="AW696">
            <v>3145</v>
          </cell>
          <cell r="AX696">
            <v>92912.62</v>
          </cell>
          <cell r="AY696">
            <v>96057.62</v>
          </cell>
          <cell r="AZ696">
            <v>96057.62</v>
          </cell>
          <cell r="BA696" t="e">
            <v>#N/A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524.16666666666697</v>
          </cell>
        </row>
        <row r="697">
          <cell r="B697" t="str">
            <v>S531018</v>
          </cell>
          <cell r="C697" t="str">
            <v>上海誉星电子有限公司</v>
          </cell>
          <cell r="E697" t="e">
            <v>#N/A</v>
          </cell>
          <cell r="G697" t="str">
            <v>预付</v>
          </cell>
          <cell r="AX697">
            <v>0</v>
          </cell>
          <cell r="AY697">
            <v>0</v>
          </cell>
          <cell r="AZ697">
            <v>0</v>
          </cell>
          <cell r="BA697" t="e">
            <v>#N/A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Z2">
            <v>237246039.72999999</v>
          </cell>
          <cell r="BA2">
            <v>190994374.37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  <cell r="H3" t="str">
            <v>账期</v>
          </cell>
          <cell r="AZ3" t="str">
            <v>24.05底应付账款合计</v>
          </cell>
          <cell r="BA3" t="str">
            <v>当天到期应付</v>
          </cell>
          <cell r="BB3" t="str">
            <v>付款比例</v>
          </cell>
          <cell r="BC3" t="str">
            <v>1月半年平均数</v>
          </cell>
          <cell r="BD3" t="str">
            <v>2月半年平均数</v>
          </cell>
          <cell r="BE3" t="str">
            <v>3月半年平均数</v>
          </cell>
          <cell r="BF3" t="str">
            <v>4月半年平均数</v>
          </cell>
          <cell r="BG3" t="str">
            <v>5月半年平均数</v>
          </cell>
          <cell r="BH3" t="str">
            <v>6月半年平均数</v>
          </cell>
        </row>
        <row r="4">
          <cell r="I4" t="str">
            <v>是否供货</v>
          </cell>
          <cell r="J4" t="str">
            <v>采购确认账期（天）</v>
          </cell>
          <cell r="K4" t="str">
            <v>21.01月份挂账金额</v>
          </cell>
          <cell r="L4" t="str">
            <v>21.02月份挂账金额</v>
          </cell>
          <cell r="M4" t="str">
            <v>21.03月份挂账金额</v>
          </cell>
          <cell r="N4" t="str">
            <v>21.04月份挂账金额</v>
          </cell>
          <cell r="O4" t="str">
            <v>21.05月份挂账金额</v>
          </cell>
          <cell r="P4" t="str">
            <v>21.06月份挂账金额</v>
          </cell>
          <cell r="Q4" t="str">
            <v>21.07月份挂账金额</v>
          </cell>
          <cell r="R4" t="str">
            <v>21.08月份挂账金额</v>
          </cell>
          <cell r="S4" t="str">
            <v>21.09月份挂账金额</v>
          </cell>
          <cell r="T4" t="str">
            <v>21.10月份挂账金额</v>
          </cell>
          <cell r="U4" t="str">
            <v>21.11月份挂账金额</v>
          </cell>
          <cell r="V4" t="str">
            <v>21.12月份挂账金额</v>
          </cell>
          <cell r="W4" t="str">
            <v>22.01月挂账金额</v>
          </cell>
          <cell r="X4" t="str">
            <v>22.02月挂账金额</v>
          </cell>
          <cell r="Y4" t="str">
            <v>22.03月挂账金额</v>
          </cell>
          <cell r="Z4" t="str">
            <v>22.04月挂账金额</v>
          </cell>
          <cell r="AA4" t="str">
            <v>22.05月挂账金额</v>
          </cell>
          <cell r="AB4" t="str">
            <v>22.06月挂账金额</v>
          </cell>
          <cell r="AC4" t="str">
            <v>22.07月挂账金额</v>
          </cell>
          <cell r="AD4" t="str">
            <v>22.08月挂账金额</v>
          </cell>
          <cell r="AE4" t="str">
            <v>22.09月挂账金额</v>
          </cell>
          <cell r="AF4" t="str">
            <v>22.10月挂账金额</v>
          </cell>
          <cell r="AG4" t="str">
            <v>22.11月挂账金额</v>
          </cell>
          <cell r="AH4" t="str">
            <v>22.12月挂账金额</v>
          </cell>
          <cell r="AI4" t="str">
            <v>23.1月挂账金额</v>
          </cell>
          <cell r="AJ4" t="str">
            <v>23.2月挂账金额</v>
          </cell>
          <cell r="AK4" t="str">
            <v>23.3月挂账金额</v>
          </cell>
          <cell r="AL4" t="str">
            <v>23.4月挂账金额</v>
          </cell>
          <cell r="AM4" t="str">
            <v>23.5月挂账金额</v>
          </cell>
          <cell r="AN4" t="str">
            <v>23.6月挂账金额</v>
          </cell>
          <cell r="AO4" t="str">
            <v>23.7月挂账金额</v>
          </cell>
          <cell r="AP4" t="str">
            <v>23.8月挂账金额</v>
          </cell>
          <cell r="AQ4" t="str">
            <v>23.9月挂账金额</v>
          </cell>
          <cell r="AR4" t="str">
            <v>23.10月挂账金额</v>
          </cell>
          <cell r="AS4" t="str">
            <v>23.11月挂账金额</v>
          </cell>
          <cell r="AT4" t="str">
            <v>23.12月挂账金额</v>
          </cell>
          <cell r="AU4" t="str">
            <v>24.01月挂账金额</v>
          </cell>
          <cell r="AV4" t="str">
            <v>24.02月挂账金额</v>
          </cell>
          <cell r="AW4" t="str">
            <v>24.03月挂账金额</v>
          </cell>
          <cell r="AX4" t="str">
            <v>2024.04月挂账金额</v>
          </cell>
          <cell r="AY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e">
            <v>#REF!</v>
          </cell>
          <cell r="G5" t="str">
            <v>正常供货</v>
          </cell>
          <cell r="H5">
            <v>60</v>
          </cell>
          <cell r="I5" t="str">
            <v>是</v>
          </cell>
          <cell r="J5">
            <v>90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AB5">
            <v>0</v>
          </cell>
          <cell r="AC5">
            <v>732127.85</v>
          </cell>
          <cell r="AD5">
            <v>767937.17</v>
          </cell>
          <cell r="AE5">
            <v>1073440.46</v>
          </cell>
          <cell r="AF5">
            <v>1251199.8500000001</v>
          </cell>
          <cell r="AG5">
            <v>440791.33</v>
          </cell>
          <cell r="AH5">
            <v>168601.83</v>
          </cell>
          <cell r="AI5">
            <v>432729.03</v>
          </cell>
          <cell r="AJ5">
            <v>512645.72</v>
          </cell>
          <cell r="AK5">
            <v>892489.37</v>
          </cell>
          <cell r="AL5">
            <v>1111119.8400000001</v>
          </cell>
          <cell r="AM5">
            <v>375306.72</v>
          </cell>
          <cell r="AN5">
            <v>398270.82</v>
          </cell>
          <cell r="AO5">
            <v>358270.95</v>
          </cell>
          <cell r="AP5">
            <v>530635.44999999995</v>
          </cell>
          <cell r="AQ5">
            <v>632900</v>
          </cell>
          <cell r="AR5">
            <v>715800</v>
          </cell>
          <cell r="AS5">
            <v>719884.1</v>
          </cell>
          <cell r="AT5">
            <v>681265.06</v>
          </cell>
          <cell r="AU5">
            <v>319470.3</v>
          </cell>
          <cell r="AV5">
            <v>694409.93</v>
          </cell>
          <cell r="AW5">
            <v>381564.41</v>
          </cell>
          <cell r="AX5">
            <v>772298.17</v>
          </cell>
          <cell r="AY5">
            <v>433398.01</v>
          </cell>
          <cell r="AZ5">
            <v>14396556.369999999</v>
          </cell>
          <cell r="BA5">
            <v>13190860.189999999</v>
          </cell>
          <cell r="BB5">
            <v>0.8</v>
          </cell>
          <cell r="BC5">
            <v>606459.26</v>
          </cell>
          <cell r="BD5">
            <v>599992.48499999999</v>
          </cell>
          <cell r="BE5">
            <v>627288.23166666704</v>
          </cell>
          <cell r="BF5">
            <v>585398.96666666702</v>
          </cell>
          <cell r="BG5">
            <v>594815.32833333302</v>
          </cell>
          <cell r="BH5">
            <v>547067.64666666696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e">
            <v>#REF!</v>
          </cell>
          <cell r="G6" t="str">
            <v>诉讼</v>
          </cell>
          <cell r="H6">
            <v>60</v>
          </cell>
          <cell r="I6" t="str">
            <v>是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AB6">
            <v>3469.52</v>
          </cell>
          <cell r="AC6">
            <v>303395.18</v>
          </cell>
          <cell r="AD6">
            <v>2781.2</v>
          </cell>
          <cell r="AE6">
            <v>453845.1</v>
          </cell>
          <cell r="AF6">
            <v>1688226.44</v>
          </cell>
          <cell r="AG6">
            <v>654555.98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O6">
            <v>815454.82</v>
          </cell>
          <cell r="AT6">
            <v>11866.04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3933594.28</v>
          </cell>
          <cell r="BA6">
            <v>3933594.28</v>
          </cell>
          <cell r="BB6">
            <v>0.8</v>
          </cell>
          <cell r="BC6">
            <v>137886.81</v>
          </cell>
          <cell r="BD6">
            <v>1977.67333333333</v>
          </cell>
          <cell r="BE6">
            <v>1977.67333333333</v>
          </cell>
          <cell r="BF6">
            <v>1977.67333333333</v>
          </cell>
          <cell r="BG6">
            <v>1977.67333333333</v>
          </cell>
          <cell r="BH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e">
            <v>#REF!</v>
          </cell>
          <cell r="G7" t="str">
            <v>正常供货</v>
          </cell>
          <cell r="H7">
            <v>60</v>
          </cell>
          <cell r="I7" t="str">
            <v>是</v>
          </cell>
          <cell r="J7">
            <v>90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G7">
            <v>374577.45</v>
          </cell>
          <cell r="AH7">
            <v>228154.74</v>
          </cell>
          <cell r="AI7">
            <v>113127.61</v>
          </cell>
          <cell r="AJ7">
            <v>331900.25</v>
          </cell>
          <cell r="AK7">
            <v>831261.46</v>
          </cell>
          <cell r="AL7">
            <v>972352.1</v>
          </cell>
          <cell r="AM7">
            <v>800110.2</v>
          </cell>
          <cell r="AN7">
            <v>674738.06</v>
          </cell>
          <cell r="AO7">
            <v>354717.47</v>
          </cell>
          <cell r="AP7">
            <v>479028.24</v>
          </cell>
          <cell r="AQ7">
            <v>628200</v>
          </cell>
          <cell r="AR7">
            <v>727200</v>
          </cell>
          <cell r="AS7">
            <v>804082.43</v>
          </cell>
          <cell r="AT7">
            <v>558614.41</v>
          </cell>
          <cell r="AU7">
            <v>469215.24</v>
          </cell>
          <cell r="AV7">
            <v>873649.89</v>
          </cell>
          <cell r="AW7">
            <v>531988.24</v>
          </cell>
          <cell r="AX7">
            <v>1314960.3899999999</v>
          </cell>
          <cell r="AY7">
            <v>726222.91</v>
          </cell>
          <cell r="AZ7">
            <v>11794101.09</v>
          </cell>
          <cell r="BA7">
            <v>9752917.7899999991</v>
          </cell>
          <cell r="BB7">
            <v>0.8</v>
          </cell>
          <cell r="BC7">
            <v>591973.75833333295</v>
          </cell>
          <cell r="BD7">
            <v>611056.72</v>
          </cell>
          <cell r="BE7">
            <v>676826.995</v>
          </cell>
          <cell r="BF7">
            <v>660791.70166666701</v>
          </cell>
          <cell r="BG7">
            <v>758751.76666666695</v>
          </cell>
          <cell r="BH7">
            <v>745775.18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e">
            <v>#REF!</v>
          </cell>
          <cell r="G8" t="str">
            <v>正常供货</v>
          </cell>
          <cell r="H8">
            <v>60</v>
          </cell>
          <cell r="I8" t="str">
            <v>是</v>
          </cell>
          <cell r="J8">
            <v>90</v>
          </cell>
          <cell r="K8">
            <v>0</v>
          </cell>
          <cell r="L8">
            <v>0</v>
          </cell>
          <cell r="P8">
            <v>0</v>
          </cell>
          <cell r="V8">
            <v>0</v>
          </cell>
          <cell r="W8">
            <v>311990.51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746001.18</v>
          </cell>
          <cell r="AC8">
            <v>0</v>
          </cell>
          <cell r="AD8">
            <v>643341.41</v>
          </cell>
          <cell r="AE8">
            <v>158173.46</v>
          </cell>
          <cell r="AF8">
            <v>0</v>
          </cell>
          <cell r="AG8">
            <v>541917.11</v>
          </cell>
          <cell r="AH8">
            <v>148368.45000000001</v>
          </cell>
          <cell r="AI8">
            <v>138942.71</v>
          </cell>
          <cell r="AJ8">
            <v>298175.46000000002</v>
          </cell>
          <cell r="AK8">
            <v>497378.14</v>
          </cell>
          <cell r="AL8">
            <v>441514.14</v>
          </cell>
          <cell r="AM8">
            <v>173949.87</v>
          </cell>
          <cell r="AN8">
            <v>153246.5</v>
          </cell>
          <cell r="AO8">
            <v>146332.04</v>
          </cell>
          <cell r="AP8">
            <v>322205.46000000002</v>
          </cell>
          <cell r="AQ8">
            <v>304600</v>
          </cell>
          <cell r="AR8">
            <v>529000</v>
          </cell>
          <cell r="AS8">
            <v>475095.45</v>
          </cell>
          <cell r="AT8">
            <v>530244.80000000005</v>
          </cell>
          <cell r="AU8">
            <v>0</v>
          </cell>
          <cell r="AV8">
            <v>670101.04</v>
          </cell>
          <cell r="AW8">
            <v>67465.53</v>
          </cell>
          <cell r="AX8">
            <v>220599.07</v>
          </cell>
          <cell r="AY8">
            <v>84712</v>
          </cell>
          <cell r="AZ8">
            <v>7603354.3300000001</v>
          </cell>
          <cell r="BA8">
            <v>7298043.2599999998</v>
          </cell>
          <cell r="BB8">
            <v>0.8</v>
          </cell>
          <cell r="BC8">
            <v>384579.625</v>
          </cell>
          <cell r="BD8">
            <v>360190.95166666701</v>
          </cell>
          <cell r="BE8">
            <v>418173.54833333299</v>
          </cell>
          <cell r="BF8">
            <v>378651.13666666701</v>
          </cell>
          <cell r="BG8">
            <v>327250.98166666698</v>
          </cell>
          <cell r="BH8">
            <v>262187.07333333301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e">
            <v>#REF!</v>
          </cell>
          <cell r="G9" t="str">
            <v>正常供货</v>
          </cell>
          <cell r="H9">
            <v>60</v>
          </cell>
          <cell r="I9" t="str">
            <v>是</v>
          </cell>
          <cell r="J9">
            <v>90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X9">
            <v>0</v>
          </cell>
          <cell r="Z9">
            <v>30611.83</v>
          </cell>
          <cell r="AA9">
            <v>158487.82</v>
          </cell>
          <cell r="AB9">
            <v>177837.86</v>
          </cell>
          <cell r="AC9">
            <v>0</v>
          </cell>
          <cell r="AD9">
            <v>161410.47</v>
          </cell>
          <cell r="AE9">
            <v>171892.43</v>
          </cell>
          <cell r="AF9">
            <v>94977.78</v>
          </cell>
          <cell r="AG9">
            <v>0</v>
          </cell>
          <cell r="AH9">
            <v>173729.26</v>
          </cell>
          <cell r="AI9">
            <v>119193.86</v>
          </cell>
          <cell r="AJ9">
            <v>141798.92000000001</v>
          </cell>
          <cell r="AK9">
            <v>63145.78</v>
          </cell>
          <cell r="AL9">
            <v>120093.38</v>
          </cell>
          <cell r="AM9">
            <v>277536.09999999998</v>
          </cell>
          <cell r="AN9">
            <v>227970.98</v>
          </cell>
          <cell r="AO9">
            <v>93884.12</v>
          </cell>
          <cell r="AP9">
            <v>164798</v>
          </cell>
          <cell r="AQ9">
            <v>237200</v>
          </cell>
          <cell r="AR9">
            <v>235300</v>
          </cell>
          <cell r="AS9">
            <v>286340.74</v>
          </cell>
          <cell r="AT9">
            <v>222828.26</v>
          </cell>
          <cell r="AU9">
            <v>204377.57</v>
          </cell>
          <cell r="AV9">
            <v>253883.42</v>
          </cell>
          <cell r="AW9">
            <v>106468.85</v>
          </cell>
          <cell r="AY9">
            <v>0</v>
          </cell>
          <cell r="AZ9">
            <v>3723767.43</v>
          </cell>
          <cell r="BA9">
            <v>3723767.43</v>
          </cell>
          <cell r="BB9">
            <v>0.8</v>
          </cell>
          <cell r="BC9">
            <v>206725.186666667</v>
          </cell>
          <cell r="BD9">
            <v>225140.76166666701</v>
          </cell>
          <cell r="BE9">
            <v>239988.33166666701</v>
          </cell>
          <cell r="BF9">
            <v>218199.80666666699</v>
          </cell>
          <cell r="BG9">
            <v>178983.14</v>
          </cell>
          <cell r="BH9">
            <v>131259.683333333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e">
            <v>#REF!</v>
          </cell>
          <cell r="G10" t="str">
            <v>正常供货</v>
          </cell>
          <cell r="H10">
            <v>90</v>
          </cell>
          <cell r="I10" t="str">
            <v>是</v>
          </cell>
          <cell r="J10">
            <v>90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399163.32</v>
          </cell>
          <cell r="AE10">
            <v>236460.09</v>
          </cell>
          <cell r="AF10">
            <v>306125.57</v>
          </cell>
          <cell r="AG10">
            <v>0</v>
          </cell>
          <cell r="AH10">
            <v>478665.24</v>
          </cell>
          <cell r="AI10">
            <v>77917.509999999995</v>
          </cell>
          <cell r="AJ10">
            <v>118566.23</v>
          </cell>
          <cell r="AK10">
            <v>344986.53</v>
          </cell>
          <cell r="AL10">
            <v>390694.5</v>
          </cell>
          <cell r="AM10">
            <v>483557.72</v>
          </cell>
          <cell r="AN10">
            <v>289036.78999999998</v>
          </cell>
          <cell r="AO10">
            <v>331670.09000000003</v>
          </cell>
          <cell r="AP10">
            <v>313736.89</v>
          </cell>
          <cell r="AQ10">
            <v>1006400</v>
          </cell>
          <cell r="AR10">
            <v>698000</v>
          </cell>
          <cell r="AS10">
            <v>565253.42000000004</v>
          </cell>
          <cell r="AT10">
            <v>441859.54</v>
          </cell>
          <cell r="AU10">
            <v>426557.18</v>
          </cell>
          <cell r="AV10">
            <v>635797.16</v>
          </cell>
          <cell r="AW10">
            <v>269502.65000000002</v>
          </cell>
          <cell r="AX10">
            <v>742854.91</v>
          </cell>
          <cell r="AY10">
            <v>479730.32</v>
          </cell>
          <cell r="AZ10">
            <v>9036535.6600000001</v>
          </cell>
          <cell r="BA10">
            <v>7544447.7800000003</v>
          </cell>
          <cell r="BB10">
            <v>0.8</v>
          </cell>
          <cell r="BC10">
            <v>559486.65666666697</v>
          </cell>
          <cell r="BD10">
            <v>575301.17166666698</v>
          </cell>
          <cell r="BE10">
            <v>628977.88333333295</v>
          </cell>
          <cell r="BF10">
            <v>506161.65833333298</v>
          </cell>
          <cell r="BG10">
            <v>513637.47666666697</v>
          </cell>
          <cell r="BH10">
            <v>499383.626666667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e">
            <v>#REF!</v>
          </cell>
          <cell r="G11" t="str">
            <v>正常供货</v>
          </cell>
          <cell r="H11">
            <v>60</v>
          </cell>
          <cell r="I11" t="str">
            <v>是</v>
          </cell>
          <cell r="J11">
            <v>90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J11">
            <v>0</v>
          </cell>
          <cell r="AK11">
            <v>675419.15</v>
          </cell>
          <cell r="AL11">
            <v>903892.03</v>
          </cell>
          <cell r="AM11">
            <v>516881.84</v>
          </cell>
          <cell r="AN11">
            <v>412497.14</v>
          </cell>
          <cell r="AO11">
            <v>342859.53</v>
          </cell>
          <cell r="AP11">
            <v>508730.7</v>
          </cell>
          <cell r="AQ11">
            <v>532700</v>
          </cell>
          <cell r="AR11">
            <v>730800</v>
          </cell>
          <cell r="AS11">
            <v>640571.73</v>
          </cell>
          <cell r="AT11">
            <v>585157.04</v>
          </cell>
          <cell r="AU11">
            <v>540019.39</v>
          </cell>
          <cell r="AV11">
            <v>1028110.38</v>
          </cell>
          <cell r="AW11">
            <v>549627.19999999995</v>
          </cell>
          <cell r="AX11">
            <v>1100043.56</v>
          </cell>
          <cell r="AY11">
            <v>579798.84</v>
          </cell>
          <cell r="AZ11">
            <v>9647108.5299999993</v>
          </cell>
          <cell r="BA11">
            <v>7967266.1299999999</v>
          </cell>
          <cell r="BB11">
            <v>0.8</v>
          </cell>
          <cell r="BC11">
            <v>556803.16666666698</v>
          </cell>
          <cell r="BD11">
            <v>589663.14333333296</v>
          </cell>
          <cell r="BE11">
            <v>676226.42333333299</v>
          </cell>
          <cell r="BF11">
            <v>679047.62333333294</v>
          </cell>
          <cell r="BG11">
            <v>740588.21666666702</v>
          </cell>
          <cell r="BH11">
            <v>730459.40166666696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e">
            <v>#REF!</v>
          </cell>
          <cell r="G12" t="str">
            <v>正常供货</v>
          </cell>
          <cell r="H12">
            <v>60</v>
          </cell>
          <cell r="I12" t="str">
            <v>是</v>
          </cell>
          <cell r="J12">
            <v>60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K12">
            <v>0</v>
          </cell>
          <cell r="AL12">
            <v>280252.23</v>
          </cell>
          <cell r="AM12">
            <v>174317.96</v>
          </cell>
          <cell r="AN12">
            <v>89372.08</v>
          </cell>
          <cell r="AO12">
            <v>158751.9</v>
          </cell>
          <cell r="AP12">
            <v>376067.7</v>
          </cell>
          <cell r="AQ12">
            <v>233100</v>
          </cell>
          <cell r="AR12">
            <v>373400</v>
          </cell>
          <cell r="AS12">
            <v>0</v>
          </cell>
          <cell r="AT12">
            <v>457956.41</v>
          </cell>
          <cell r="AU12">
            <v>109502.42</v>
          </cell>
          <cell r="AV12">
            <v>533658.14</v>
          </cell>
          <cell r="AW12">
            <v>120490.43</v>
          </cell>
          <cell r="AX12">
            <v>160343.9</v>
          </cell>
          <cell r="AY12">
            <v>154466.82</v>
          </cell>
          <cell r="AZ12">
            <v>3221679.99</v>
          </cell>
          <cell r="BA12">
            <v>2906869.27</v>
          </cell>
          <cell r="BB12">
            <v>0.8</v>
          </cell>
          <cell r="BC12">
            <v>266546.001666667</v>
          </cell>
          <cell r="BD12">
            <v>258337.755</v>
          </cell>
          <cell r="BE12">
            <v>284602.82833333302</v>
          </cell>
          <cell r="BF12">
            <v>265834.566666667</v>
          </cell>
          <cell r="BG12">
            <v>230325.21666666699</v>
          </cell>
          <cell r="BH12">
            <v>256069.686666667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e">
            <v>#REF!</v>
          </cell>
          <cell r="G13" t="str">
            <v>正常供货</v>
          </cell>
          <cell r="H13">
            <v>90</v>
          </cell>
          <cell r="I13" t="str">
            <v>是</v>
          </cell>
          <cell r="J13">
            <v>90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505048.21</v>
          </cell>
          <cell r="AO13">
            <v>995973.22</v>
          </cell>
          <cell r="AP13">
            <v>0</v>
          </cell>
          <cell r="AQ13">
            <v>285300</v>
          </cell>
          <cell r="AR13">
            <v>175900</v>
          </cell>
          <cell r="AS13">
            <v>177111.76</v>
          </cell>
          <cell r="AT13">
            <v>178367.55</v>
          </cell>
          <cell r="AU13">
            <v>0</v>
          </cell>
          <cell r="AV13">
            <v>113615.63</v>
          </cell>
          <cell r="AW13">
            <v>0</v>
          </cell>
          <cell r="AY13">
            <v>564687.13</v>
          </cell>
          <cell r="AZ13">
            <v>2996003.5</v>
          </cell>
          <cell r="BA13">
            <v>2431316.37</v>
          </cell>
          <cell r="BB13">
            <v>0.8</v>
          </cell>
          <cell r="BC13">
            <v>302108.755</v>
          </cell>
          <cell r="BD13">
            <v>136113.218333333</v>
          </cell>
          <cell r="BE13">
            <v>155049.156666667</v>
          </cell>
          <cell r="BF13">
            <v>107499.156666667</v>
          </cell>
          <cell r="BG13">
            <v>78182.490000000005</v>
          </cell>
          <cell r="BH13">
            <v>142778.38500000001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e">
            <v>#REF!</v>
          </cell>
          <cell r="G14" t="str">
            <v>运输</v>
          </cell>
          <cell r="H14">
            <v>90</v>
          </cell>
          <cell r="I14" t="str">
            <v>是</v>
          </cell>
          <cell r="J14">
            <v>90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L14">
            <v>217255.12</v>
          </cell>
          <cell r="AM14">
            <v>0</v>
          </cell>
          <cell r="AN14">
            <v>232752.11</v>
          </cell>
          <cell r="AO14">
            <v>239645.11</v>
          </cell>
          <cell r="AP14">
            <v>266159.03000000003</v>
          </cell>
          <cell r="AQ14">
            <v>371400</v>
          </cell>
          <cell r="AR14">
            <v>402600</v>
          </cell>
          <cell r="AS14">
            <v>383933.84</v>
          </cell>
          <cell r="AT14">
            <v>412538.92</v>
          </cell>
          <cell r="AU14">
            <v>567482.59</v>
          </cell>
          <cell r="AV14">
            <v>565111.32999999996</v>
          </cell>
          <cell r="AW14">
            <v>218574.31</v>
          </cell>
          <cell r="AX14">
            <v>414179.92</v>
          </cell>
          <cell r="AY14">
            <v>185670.35</v>
          </cell>
          <cell r="AZ14">
            <v>4477302.63</v>
          </cell>
          <cell r="BA14">
            <v>3658878.05</v>
          </cell>
          <cell r="BB14">
            <v>0.8</v>
          </cell>
          <cell r="BC14">
            <v>346046.15</v>
          </cell>
          <cell r="BD14">
            <v>400685.73</v>
          </cell>
          <cell r="BE14">
            <v>450511.11333333299</v>
          </cell>
          <cell r="BF14">
            <v>425040.16499999998</v>
          </cell>
          <cell r="BG14">
            <v>426970.15166666702</v>
          </cell>
          <cell r="BH14">
            <v>393926.23666666698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e">
            <v>#REF!</v>
          </cell>
          <cell r="G15" t="str">
            <v>正常供货</v>
          </cell>
          <cell r="H15">
            <v>90</v>
          </cell>
          <cell r="I15" t="str">
            <v>是</v>
          </cell>
          <cell r="J15">
            <v>90</v>
          </cell>
          <cell r="K15">
            <v>0</v>
          </cell>
          <cell r="L15">
            <v>0</v>
          </cell>
          <cell r="M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221944.23</v>
          </cell>
          <cell r="AE15">
            <v>271530.19</v>
          </cell>
          <cell r="AF15">
            <v>130510.81</v>
          </cell>
          <cell r="AG15">
            <v>0</v>
          </cell>
          <cell r="AH15">
            <v>105236.26</v>
          </cell>
          <cell r="AI15">
            <v>69391.710000000006</v>
          </cell>
          <cell r="AJ15">
            <v>176891.43</v>
          </cell>
          <cell r="AK15">
            <v>132149.44</v>
          </cell>
          <cell r="AL15">
            <v>0</v>
          </cell>
          <cell r="AM15">
            <v>328931.59999999998</v>
          </cell>
          <cell r="AN15">
            <v>0</v>
          </cell>
          <cell r="AO15">
            <v>185601.61</v>
          </cell>
          <cell r="AP15">
            <v>99896.04</v>
          </cell>
          <cell r="AQ15">
            <v>100400</v>
          </cell>
          <cell r="AR15">
            <v>120900</v>
          </cell>
          <cell r="AS15">
            <v>132429.65</v>
          </cell>
          <cell r="AT15">
            <v>143728.70000000001</v>
          </cell>
          <cell r="AU15">
            <v>91349.119999999995</v>
          </cell>
          <cell r="AV15">
            <v>0</v>
          </cell>
          <cell r="AW15">
            <v>232522.57</v>
          </cell>
          <cell r="AX15">
            <v>306199.78999999998</v>
          </cell>
          <cell r="AY15">
            <v>174895.67</v>
          </cell>
          <cell r="AZ15">
            <v>3024508.82</v>
          </cell>
          <cell r="BA15">
            <v>2310890.79</v>
          </cell>
          <cell r="BB15">
            <v>0.8</v>
          </cell>
          <cell r="BC15">
            <v>130492.66666666701</v>
          </cell>
          <cell r="BD15">
            <v>114783.918333333</v>
          </cell>
          <cell r="BE15">
            <v>98134.578333333295</v>
          </cell>
          <cell r="BF15">
            <v>120155.006666667</v>
          </cell>
          <cell r="BG15">
            <v>151038.30499999999</v>
          </cell>
          <cell r="BH15">
            <v>158115.97500000001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e">
            <v>#REF!</v>
          </cell>
          <cell r="G16" t="str">
            <v>正常供货</v>
          </cell>
          <cell r="H16">
            <v>90</v>
          </cell>
          <cell r="I16" t="str">
            <v>是</v>
          </cell>
          <cell r="J16">
            <v>90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AA16">
            <v>185843.6</v>
          </cell>
          <cell r="AB16">
            <v>38800</v>
          </cell>
          <cell r="AC16">
            <v>336476.43</v>
          </cell>
          <cell r="AD16">
            <v>195806.12</v>
          </cell>
          <cell r="AE16">
            <v>0</v>
          </cell>
          <cell r="AF16">
            <v>392594.19</v>
          </cell>
          <cell r="AG16">
            <v>0</v>
          </cell>
          <cell r="AH16">
            <v>0</v>
          </cell>
          <cell r="AI16">
            <v>210636.66</v>
          </cell>
          <cell r="AJ16">
            <v>119097.84</v>
          </cell>
          <cell r="AK16">
            <v>110306.1</v>
          </cell>
          <cell r="AL16">
            <v>177169.5</v>
          </cell>
          <cell r="AM16">
            <v>0</v>
          </cell>
          <cell r="AN16">
            <v>272425.06</v>
          </cell>
          <cell r="AO16">
            <v>136552.64000000001</v>
          </cell>
          <cell r="AP16">
            <v>108248.25</v>
          </cell>
          <cell r="AQ16">
            <v>94300</v>
          </cell>
          <cell r="AR16">
            <v>110300</v>
          </cell>
          <cell r="AS16">
            <v>117793.89</v>
          </cell>
          <cell r="AT16">
            <v>141122.01</v>
          </cell>
          <cell r="AU16">
            <v>0</v>
          </cell>
          <cell r="AV16">
            <v>199744.32</v>
          </cell>
          <cell r="AW16">
            <v>72494.990000000005</v>
          </cell>
          <cell r="AX16">
            <v>166937.76999999999</v>
          </cell>
          <cell r="AY16">
            <v>129558.37</v>
          </cell>
          <cell r="AZ16">
            <v>3316207.74</v>
          </cell>
          <cell r="BA16">
            <v>2947216.61</v>
          </cell>
          <cell r="BB16">
            <v>0.8</v>
          </cell>
          <cell r="BC16">
            <v>118052.798333333</v>
          </cell>
          <cell r="BD16">
            <v>95294.024999999994</v>
          </cell>
          <cell r="BE16">
            <v>110543.37</v>
          </cell>
          <cell r="BF16">
            <v>106909.201666667</v>
          </cell>
          <cell r="BG16">
            <v>116348.83</v>
          </cell>
          <cell r="BH16">
            <v>118309.576666667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e">
            <v>#REF!</v>
          </cell>
          <cell r="G17" t="str">
            <v>正常供货</v>
          </cell>
          <cell r="H17">
            <v>60</v>
          </cell>
          <cell r="I17" t="str">
            <v>是</v>
          </cell>
          <cell r="J17">
            <v>60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AC17">
            <v>93096.02</v>
          </cell>
          <cell r="AD17">
            <v>216760.61</v>
          </cell>
          <cell r="AE17">
            <v>492853.31</v>
          </cell>
          <cell r="AF17">
            <v>228791.91</v>
          </cell>
          <cell r="AG17">
            <v>0</v>
          </cell>
          <cell r="AH17">
            <v>220302.83</v>
          </cell>
          <cell r="AI17">
            <v>33635.360000000001</v>
          </cell>
          <cell r="AJ17">
            <v>56202.38</v>
          </cell>
          <cell r="AK17">
            <v>0</v>
          </cell>
          <cell r="AL17">
            <v>305870.59000000003</v>
          </cell>
          <cell r="AM17">
            <v>153156.56</v>
          </cell>
          <cell r="AN17">
            <v>113670.09</v>
          </cell>
          <cell r="AO17">
            <v>128611.55</v>
          </cell>
          <cell r="AP17">
            <v>94976.72</v>
          </cell>
          <cell r="AQ17">
            <v>79700</v>
          </cell>
          <cell r="AR17">
            <v>86300</v>
          </cell>
          <cell r="AS17">
            <v>102077.17</v>
          </cell>
          <cell r="AT17">
            <v>88079.97</v>
          </cell>
          <cell r="AU17">
            <v>79448.02</v>
          </cell>
          <cell r="AV17">
            <v>123706.52</v>
          </cell>
          <cell r="AW17">
            <v>48793.57</v>
          </cell>
          <cell r="AX17">
            <v>158067.69</v>
          </cell>
          <cell r="AY17">
            <v>142575.75</v>
          </cell>
          <cell r="AZ17">
            <v>3046676.62</v>
          </cell>
          <cell r="BA17">
            <v>2746033.18</v>
          </cell>
          <cell r="BB17">
            <v>0.8</v>
          </cell>
          <cell r="BC17">
            <v>96624.235000000001</v>
          </cell>
          <cell r="BD17">
            <v>88430.313333333295</v>
          </cell>
          <cell r="BE17">
            <v>93218.613333333298</v>
          </cell>
          <cell r="BF17">
            <v>88067.541666666701</v>
          </cell>
          <cell r="BG17">
            <v>100028.823333333</v>
          </cell>
          <cell r="BH17">
            <v>106778.586666667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  <cell r="G18" t="str">
            <v>管理</v>
          </cell>
          <cell r="H18">
            <v>0</v>
          </cell>
          <cell r="I18" t="str">
            <v>否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H18">
            <v>0</v>
          </cell>
          <cell r="AI18">
            <v>0</v>
          </cell>
          <cell r="AJ18">
            <v>0</v>
          </cell>
          <cell r="AR18">
            <v>59527.13</v>
          </cell>
          <cell r="AS18">
            <v>114720</v>
          </cell>
          <cell r="AT18">
            <v>70632</v>
          </cell>
          <cell r="AU18">
            <v>0</v>
          </cell>
          <cell r="AV18">
            <v>22336</v>
          </cell>
          <cell r="AW18">
            <v>0</v>
          </cell>
          <cell r="AX18">
            <v>172776</v>
          </cell>
          <cell r="AY18">
            <v>84952</v>
          </cell>
          <cell r="AZ18">
            <v>524943.13</v>
          </cell>
          <cell r="BA18">
            <v>524943.13</v>
          </cell>
          <cell r="BB18">
            <v>0</v>
          </cell>
          <cell r="BC18">
            <v>40813.188333333303</v>
          </cell>
          <cell r="BD18">
            <v>40813.188333333303</v>
          </cell>
          <cell r="BE18">
            <v>44535.855000000003</v>
          </cell>
          <cell r="BF18">
            <v>44535.855000000003</v>
          </cell>
          <cell r="BG18">
            <v>63410.666666666701</v>
          </cell>
          <cell r="BH18">
            <v>58449.333333333299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e">
            <v>#REF!</v>
          </cell>
          <cell r="G19" t="str">
            <v>正常供货</v>
          </cell>
          <cell r="H19">
            <v>60</v>
          </cell>
          <cell r="I19" t="str">
            <v>是</v>
          </cell>
          <cell r="J19">
            <v>90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F19">
            <v>0</v>
          </cell>
          <cell r="AG19">
            <v>0</v>
          </cell>
          <cell r="AH19">
            <v>0</v>
          </cell>
          <cell r="AL19">
            <v>0</v>
          </cell>
          <cell r="AN19">
            <v>202980.76</v>
          </cell>
          <cell r="AO19">
            <v>179748.56</v>
          </cell>
          <cell r="AP19">
            <v>197673.37</v>
          </cell>
          <cell r="AQ19">
            <v>160400</v>
          </cell>
          <cell r="AR19">
            <v>198500</v>
          </cell>
          <cell r="AS19">
            <v>195384.02</v>
          </cell>
          <cell r="AT19">
            <v>187121.98</v>
          </cell>
          <cell r="AU19">
            <v>150354.35</v>
          </cell>
          <cell r="AV19">
            <v>146691.43</v>
          </cell>
          <cell r="AW19">
            <v>72982.19</v>
          </cell>
          <cell r="AY19">
            <v>480439.2</v>
          </cell>
          <cell r="AZ19">
            <v>2172275.86</v>
          </cell>
          <cell r="BA19">
            <v>1691836.66</v>
          </cell>
          <cell r="BB19">
            <v>0.8</v>
          </cell>
          <cell r="BC19">
            <v>186471.32166666701</v>
          </cell>
          <cell r="BD19">
            <v>181572.286666667</v>
          </cell>
          <cell r="BE19">
            <v>173075.29666666701</v>
          </cell>
          <cell r="BF19">
            <v>158505.661666667</v>
          </cell>
          <cell r="BG19">
            <v>125422.328333333</v>
          </cell>
          <cell r="BH19">
            <v>172931.52499999999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e">
            <v>#REF!</v>
          </cell>
          <cell r="G20" t="str">
            <v>正常供货</v>
          </cell>
          <cell r="H20">
            <v>60</v>
          </cell>
          <cell r="I20" t="str">
            <v>是</v>
          </cell>
          <cell r="J20">
            <v>60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162923.13</v>
          </cell>
          <cell r="AI20">
            <v>124786.79</v>
          </cell>
          <cell r="AJ20">
            <v>316933.48</v>
          </cell>
          <cell r="AK20">
            <v>601118.25</v>
          </cell>
          <cell r="AL20">
            <v>576882.68999999994</v>
          </cell>
          <cell r="AM20">
            <v>263493.81</v>
          </cell>
          <cell r="AN20">
            <v>379531.1</v>
          </cell>
          <cell r="AO20">
            <v>170728.86</v>
          </cell>
          <cell r="AP20">
            <v>269822.48</v>
          </cell>
          <cell r="AQ20">
            <v>188100</v>
          </cell>
          <cell r="AR20">
            <v>268300</v>
          </cell>
          <cell r="AS20">
            <v>295916.33</v>
          </cell>
          <cell r="AT20">
            <v>417601.74</v>
          </cell>
          <cell r="AU20">
            <v>148279.62</v>
          </cell>
          <cell r="AV20">
            <v>192905.26</v>
          </cell>
          <cell r="AW20">
            <v>85620.42</v>
          </cell>
          <cell r="AX20">
            <v>103727.53</v>
          </cell>
          <cell r="AY20">
            <v>55280.6</v>
          </cell>
          <cell r="AZ20">
            <v>4621952.09</v>
          </cell>
          <cell r="BA20">
            <v>4462943.96</v>
          </cell>
          <cell r="BB20">
            <v>0.8</v>
          </cell>
          <cell r="BC20">
            <v>268411.56833333301</v>
          </cell>
          <cell r="BD20">
            <v>264670.02833333297</v>
          </cell>
          <cell r="BE20">
            <v>251850.49166666699</v>
          </cell>
          <cell r="BF20">
            <v>234770.561666667</v>
          </cell>
          <cell r="BG20">
            <v>207341.816666667</v>
          </cell>
          <cell r="BH20">
            <v>167235.86166666701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e">
            <v>#REF!</v>
          </cell>
          <cell r="G21" t="str">
            <v>正常供货</v>
          </cell>
          <cell r="H21">
            <v>90</v>
          </cell>
          <cell r="I21" t="str">
            <v>是</v>
          </cell>
          <cell r="J21">
            <v>90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112865.78</v>
          </cell>
          <cell r="AF21">
            <v>233415.27</v>
          </cell>
          <cell r="AG21">
            <v>98088.67</v>
          </cell>
          <cell r="AH21">
            <v>61904.24</v>
          </cell>
          <cell r="AI21">
            <v>55712.88</v>
          </cell>
          <cell r="AJ21">
            <v>0</v>
          </cell>
          <cell r="AK21">
            <v>212556.98</v>
          </cell>
          <cell r="AL21">
            <v>194849.99</v>
          </cell>
          <cell r="AM21">
            <v>112517.95</v>
          </cell>
          <cell r="AN21">
            <v>101329.38</v>
          </cell>
          <cell r="AO21">
            <v>0</v>
          </cell>
          <cell r="AP21">
            <v>195403.81</v>
          </cell>
          <cell r="AQ21">
            <v>85900</v>
          </cell>
          <cell r="AR21">
            <v>83000</v>
          </cell>
          <cell r="AS21">
            <v>98161.36</v>
          </cell>
          <cell r="AT21">
            <v>77294.600000000006</v>
          </cell>
          <cell r="AU21">
            <v>63302.48</v>
          </cell>
          <cell r="AV21">
            <v>0</v>
          </cell>
          <cell r="AW21">
            <v>149340.79999999999</v>
          </cell>
          <cell r="AX21">
            <v>152500.49</v>
          </cell>
          <cell r="AY21">
            <v>125708.06</v>
          </cell>
          <cell r="AZ21">
            <v>2213852.7400000002</v>
          </cell>
          <cell r="BA21">
            <v>1786303.39</v>
          </cell>
          <cell r="BB21">
            <v>0.8</v>
          </cell>
          <cell r="BC21">
            <v>89959.961666666699</v>
          </cell>
          <cell r="BD21">
            <v>100510.375</v>
          </cell>
          <cell r="BE21">
            <v>67943.073333333305</v>
          </cell>
          <cell r="BF21">
            <v>78516.539999999994</v>
          </cell>
          <cell r="BG21">
            <v>90099.955000000002</v>
          </cell>
          <cell r="BH21">
            <v>94691.071666666699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e">
            <v>#REF!</v>
          </cell>
          <cell r="G22" t="str">
            <v>诉讼</v>
          </cell>
          <cell r="H22">
            <v>90</v>
          </cell>
          <cell r="I22" t="str">
            <v>否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0.8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e">
            <v>#REF!</v>
          </cell>
          <cell r="G23" t="str">
            <v>大宗物料</v>
          </cell>
          <cell r="H23">
            <v>0</v>
          </cell>
          <cell r="I23" t="str">
            <v>否</v>
          </cell>
          <cell r="J23">
            <v>30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K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V23">
            <v>0</v>
          </cell>
          <cell r="AW23">
            <v>0</v>
          </cell>
          <cell r="AX23">
            <v>918177.05</v>
          </cell>
          <cell r="AY23">
            <v>620144</v>
          </cell>
          <cell r="AZ23">
            <v>1538321.05</v>
          </cell>
          <cell r="BA23">
            <v>1538321.05</v>
          </cell>
          <cell r="BB23">
            <v>1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153029.50833333301</v>
          </cell>
          <cell r="BH23">
            <v>256386.84166666699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e">
            <v>#REF!</v>
          </cell>
          <cell r="G24" t="str">
            <v>运输</v>
          </cell>
          <cell r="H24">
            <v>90</v>
          </cell>
          <cell r="I24" t="str">
            <v>是</v>
          </cell>
          <cell r="J24">
            <v>30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245969.52</v>
          </cell>
          <cell r="AN24">
            <v>183207.62</v>
          </cell>
          <cell r="AO24">
            <v>165765.51999999999</v>
          </cell>
          <cell r="AP24">
            <v>239540.63</v>
          </cell>
          <cell r="AQ24">
            <v>248800</v>
          </cell>
          <cell r="AR24">
            <v>345700</v>
          </cell>
          <cell r="AS24">
            <v>338484.35</v>
          </cell>
          <cell r="AT24">
            <v>287456.78000000003</v>
          </cell>
          <cell r="AU24">
            <v>194760.36</v>
          </cell>
          <cell r="AV24">
            <v>289946.82</v>
          </cell>
          <cell r="AW24">
            <v>272858.84000000003</v>
          </cell>
          <cell r="AX24">
            <v>381788.82</v>
          </cell>
          <cell r="AY24">
            <v>319914.55</v>
          </cell>
          <cell r="AZ24">
            <v>3514193.81</v>
          </cell>
          <cell r="BA24">
            <v>2539631.6</v>
          </cell>
          <cell r="BB24">
            <v>1</v>
          </cell>
          <cell r="BC24">
            <v>270957.88</v>
          </cell>
          <cell r="BD24">
            <v>275790.35333333298</v>
          </cell>
          <cell r="BE24">
            <v>284191.38500000001</v>
          </cell>
          <cell r="BF24">
            <v>288201.191666667</v>
          </cell>
          <cell r="BG24">
            <v>294215.995</v>
          </cell>
          <cell r="BH24">
            <v>291121.02833333297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e">
            <v>#REF!</v>
          </cell>
          <cell r="G25" t="str">
            <v>正常供货</v>
          </cell>
          <cell r="H25">
            <v>60</v>
          </cell>
          <cell r="I25" t="str">
            <v>是</v>
          </cell>
          <cell r="J25">
            <v>60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D25">
            <v>0</v>
          </cell>
          <cell r="AE25">
            <v>0</v>
          </cell>
          <cell r="AF25">
            <v>74277.13</v>
          </cell>
          <cell r="AG25">
            <v>107572.74</v>
          </cell>
          <cell r="AH25">
            <v>68266.69</v>
          </cell>
          <cell r="AI25">
            <v>116205.33</v>
          </cell>
          <cell r="AJ25">
            <v>0</v>
          </cell>
          <cell r="AK25">
            <v>263153.7</v>
          </cell>
          <cell r="AL25">
            <v>0</v>
          </cell>
          <cell r="AM25">
            <v>286534.27</v>
          </cell>
          <cell r="AN25">
            <v>0</v>
          </cell>
          <cell r="AO25">
            <v>340626.58</v>
          </cell>
          <cell r="AP25">
            <v>124942.91</v>
          </cell>
          <cell r="AQ25">
            <v>119400</v>
          </cell>
          <cell r="AR25">
            <v>143900</v>
          </cell>
          <cell r="AS25">
            <v>169142.49</v>
          </cell>
          <cell r="AT25">
            <v>107954.59</v>
          </cell>
          <cell r="AU25">
            <v>82996.09</v>
          </cell>
          <cell r="AV25">
            <v>173999.58</v>
          </cell>
          <cell r="AW25">
            <v>104375.09</v>
          </cell>
          <cell r="AX25">
            <v>193512.89</v>
          </cell>
          <cell r="AY25">
            <v>165061.63</v>
          </cell>
          <cell r="AZ25">
            <v>2641921.71</v>
          </cell>
          <cell r="BA25">
            <v>2283347.19</v>
          </cell>
          <cell r="BB25">
            <v>0.8</v>
          </cell>
          <cell r="BC25">
            <v>167661.095</v>
          </cell>
          <cell r="BD25">
            <v>124722.68</v>
          </cell>
          <cell r="BE25">
            <v>132898.79166666701</v>
          </cell>
          <cell r="BF25">
            <v>130394.64</v>
          </cell>
          <cell r="BG25">
            <v>138663.45499999999</v>
          </cell>
          <cell r="BH25">
            <v>137983.311666667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e">
            <v>#REF!</v>
          </cell>
          <cell r="G26" t="str">
            <v>正常供货</v>
          </cell>
          <cell r="H26">
            <v>60</v>
          </cell>
          <cell r="I26" t="str">
            <v>否</v>
          </cell>
          <cell r="J26">
            <v>60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Q26">
            <v>279487.92</v>
          </cell>
          <cell r="AR26">
            <v>687700</v>
          </cell>
          <cell r="AS26">
            <v>339685.97</v>
          </cell>
          <cell r="AT26">
            <v>783921.1</v>
          </cell>
          <cell r="AU26">
            <v>0</v>
          </cell>
          <cell r="AV26">
            <v>782083.94</v>
          </cell>
          <cell r="AW26">
            <v>252144.23</v>
          </cell>
          <cell r="AX26">
            <v>514912.6</v>
          </cell>
          <cell r="AY26">
            <v>274931.76</v>
          </cell>
          <cell r="AZ26">
            <v>3914867.52</v>
          </cell>
          <cell r="BA26">
            <v>3125023.16</v>
          </cell>
          <cell r="BB26">
            <v>0.8</v>
          </cell>
          <cell r="BC26">
            <v>348465.83166666701</v>
          </cell>
          <cell r="BD26">
            <v>348465.83166666701</v>
          </cell>
          <cell r="BE26">
            <v>478813.15500000003</v>
          </cell>
          <cell r="BF26">
            <v>474255.873333333</v>
          </cell>
          <cell r="BG26">
            <v>445457.97333333298</v>
          </cell>
          <cell r="BH26">
            <v>434665.60499999998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e">
            <v>#REF!</v>
          </cell>
          <cell r="G27" t="str">
            <v>正常供货</v>
          </cell>
          <cell r="H27">
            <v>60</v>
          </cell>
          <cell r="I27" t="str">
            <v>是</v>
          </cell>
          <cell r="J27">
            <v>60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AI27">
            <v>14403.5</v>
          </cell>
          <cell r="AJ27">
            <v>58316.480000000003</v>
          </cell>
          <cell r="AK27">
            <v>100608.43</v>
          </cell>
          <cell r="AL27">
            <v>115815.4</v>
          </cell>
          <cell r="AM27">
            <v>75399.59</v>
          </cell>
          <cell r="AN27">
            <v>83307.89</v>
          </cell>
          <cell r="AO27">
            <v>65175.17</v>
          </cell>
          <cell r="AP27">
            <v>61180.09</v>
          </cell>
          <cell r="AQ27">
            <v>82000</v>
          </cell>
          <cell r="AR27">
            <v>0</v>
          </cell>
          <cell r="AS27">
            <v>70593.25</v>
          </cell>
          <cell r="AT27">
            <v>72796.350000000006</v>
          </cell>
          <cell r="AU27">
            <v>107378.5</v>
          </cell>
          <cell r="AV27">
            <v>127594.58</v>
          </cell>
          <cell r="AW27">
            <v>207038.5</v>
          </cell>
          <cell r="AX27">
            <v>155235.85999999999</v>
          </cell>
          <cell r="AY27">
            <v>102653.88</v>
          </cell>
          <cell r="AZ27">
            <v>1499497.47</v>
          </cell>
          <cell r="BA27">
            <v>1241607.73</v>
          </cell>
          <cell r="BB27">
            <v>0.8</v>
          </cell>
          <cell r="BC27">
            <v>58624.143333333297</v>
          </cell>
          <cell r="BD27">
            <v>65658.031666666706</v>
          </cell>
          <cell r="BE27">
            <v>76727.113333333298</v>
          </cell>
          <cell r="BF27">
            <v>97566.863333333298</v>
          </cell>
          <cell r="BG27">
            <v>123439.506666667</v>
          </cell>
          <cell r="BH27">
            <v>128782.94500000001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e">
            <v>#REF!</v>
          </cell>
          <cell r="G28" t="str">
            <v>正常供货</v>
          </cell>
          <cell r="H28">
            <v>60</v>
          </cell>
          <cell r="I28" t="str">
            <v>是</v>
          </cell>
          <cell r="J28">
            <v>60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50206.71</v>
          </cell>
          <cell r="AG28">
            <v>0</v>
          </cell>
          <cell r="AH28">
            <v>111717.87</v>
          </cell>
          <cell r="AI28">
            <v>0</v>
          </cell>
          <cell r="AJ28">
            <v>134069.59</v>
          </cell>
          <cell r="AK28">
            <v>177168.87</v>
          </cell>
          <cell r="AL28">
            <v>239953.1</v>
          </cell>
          <cell r="AM28">
            <v>123289.19</v>
          </cell>
          <cell r="AN28">
            <v>122638.49</v>
          </cell>
          <cell r="AO28">
            <v>55959.09</v>
          </cell>
          <cell r="AP28">
            <v>111910.16</v>
          </cell>
          <cell r="AQ28">
            <v>139000</v>
          </cell>
          <cell r="AR28">
            <v>141000</v>
          </cell>
          <cell r="AS28">
            <v>156563.19</v>
          </cell>
          <cell r="AT28">
            <v>126402.14</v>
          </cell>
          <cell r="AU28">
            <v>130455</v>
          </cell>
          <cell r="AV28">
            <v>276604.94</v>
          </cell>
          <cell r="AW28">
            <v>125390.28</v>
          </cell>
          <cell r="AX28">
            <v>104108</v>
          </cell>
          <cell r="AY28">
            <v>72315.960000000006</v>
          </cell>
          <cell r="AZ28">
            <v>2398752.58</v>
          </cell>
          <cell r="BA28">
            <v>2222328.62</v>
          </cell>
          <cell r="BB28">
            <v>0.8</v>
          </cell>
          <cell r="BC28">
            <v>121805.763333333</v>
          </cell>
          <cell r="BD28">
            <v>134221.748333333</v>
          </cell>
          <cell r="BE28">
            <v>161670.87833333301</v>
          </cell>
          <cell r="BF28">
            <v>159402.59166666699</v>
          </cell>
          <cell r="BG28">
            <v>153253.92499999999</v>
          </cell>
          <cell r="BH28">
            <v>139212.72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e">
            <v>#REF!</v>
          </cell>
          <cell r="G29" t="str">
            <v>正常供货</v>
          </cell>
          <cell r="H29">
            <v>60</v>
          </cell>
          <cell r="I29" t="str">
            <v>是</v>
          </cell>
          <cell r="J29">
            <v>60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240786.47</v>
          </cell>
          <cell r="AL29">
            <v>0</v>
          </cell>
          <cell r="AM29">
            <v>0</v>
          </cell>
          <cell r="AN29">
            <v>187757.44</v>
          </cell>
          <cell r="AO29">
            <v>0</v>
          </cell>
          <cell r="AP29">
            <v>460641.37</v>
          </cell>
          <cell r="AQ29">
            <v>615500</v>
          </cell>
          <cell r="AR29">
            <v>0</v>
          </cell>
          <cell r="AS29">
            <v>160532.68</v>
          </cell>
          <cell r="AT29">
            <v>0</v>
          </cell>
          <cell r="AU29">
            <v>190575.44</v>
          </cell>
          <cell r="AV29">
            <v>0</v>
          </cell>
          <cell r="AW29">
            <v>0</v>
          </cell>
          <cell r="AX29">
            <v>9647.69</v>
          </cell>
          <cell r="AY29">
            <v>0</v>
          </cell>
          <cell r="AZ29">
            <v>1865441.09</v>
          </cell>
          <cell r="BA29">
            <v>1855793.4</v>
          </cell>
          <cell r="BB29">
            <v>0.8</v>
          </cell>
          <cell r="BC29">
            <v>206112.34166666699</v>
          </cell>
          <cell r="BD29">
            <v>237874.91500000001</v>
          </cell>
          <cell r="BE29">
            <v>161101.35333333301</v>
          </cell>
          <cell r="BF29">
            <v>58518.02</v>
          </cell>
          <cell r="BG29">
            <v>60125.968333333301</v>
          </cell>
          <cell r="BH29">
            <v>33370.521666666697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e">
            <v>#REF!</v>
          </cell>
          <cell r="G30" t="str">
            <v>正常供货</v>
          </cell>
          <cell r="H30">
            <v>60</v>
          </cell>
          <cell r="I30" t="str">
            <v>否</v>
          </cell>
          <cell r="J30">
            <v>60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13004.950000000101</v>
          </cell>
          <cell r="AT30">
            <v>501479.22</v>
          </cell>
          <cell r="AU30">
            <v>326573.95</v>
          </cell>
          <cell r="AV30">
            <v>367231.17</v>
          </cell>
          <cell r="AW30">
            <v>0</v>
          </cell>
          <cell r="AX30">
            <v>71190.61</v>
          </cell>
          <cell r="AY30">
            <v>105342.81</v>
          </cell>
          <cell r="AZ30">
            <v>1384822.71</v>
          </cell>
          <cell r="BA30">
            <v>1208289.29</v>
          </cell>
          <cell r="BB30">
            <v>1</v>
          </cell>
          <cell r="BC30">
            <v>85747.361666666693</v>
          </cell>
          <cell r="BD30">
            <v>140176.35333333301</v>
          </cell>
          <cell r="BE30">
            <v>201381.54833333299</v>
          </cell>
          <cell r="BF30">
            <v>201381.54833333299</v>
          </cell>
          <cell r="BG30">
            <v>213246.65</v>
          </cell>
          <cell r="BH30">
            <v>228636.29333333299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e">
            <v>#REF!</v>
          </cell>
          <cell r="G31" t="str">
            <v>正常供货</v>
          </cell>
          <cell r="H31">
            <v>60</v>
          </cell>
          <cell r="I31" t="str">
            <v>是</v>
          </cell>
          <cell r="J31">
            <v>60</v>
          </cell>
          <cell r="K31">
            <v>0</v>
          </cell>
          <cell r="L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95879.9</v>
          </cell>
          <cell r="W31">
            <v>126878.41</v>
          </cell>
          <cell r="X31">
            <v>0</v>
          </cell>
          <cell r="Y31">
            <v>78582.9399999999</v>
          </cell>
          <cell r="Z31">
            <v>0</v>
          </cell>
          <cell r="AA31">
            <v>18137.96</v>
          </cell>
          <cell r="AB31">
            <v>109553.59</v>
          </cell>
          <cell r="AC31">
            <v>40359.409999999902</v>
          </cell>
          <cell r="AD31">
            <v>72716.78</v>
          </cell>
          <cell r="AE31">
            <v>104319.57</v>
          </cell>
          <cell r="AF31">
            <v>91228.98</v>
          </cell>
          <cell r="AG31">
            <v>24270.69</v>
          </cell>
          <cell r="AH31">
            <v>119988.44</v>
          </cell>
          <cell r="AI31">
            <v>50624.54</v>
          </cell>
          <cell r="AJ31">
            <v>45882.35</v>
          </cell>
          <cell r="AK31">
            <v>79661.13</v>
          </cell>
          <cell r="AL31">
            <v>90607.27</v>
          </cell>
          <cell r="AM31">
            <v>51611.47</v>
          </cell>
          <cell r="AN31">
            <v>47570.89</v>
          </cell>
          <cell r="AO31">
            <v>33607.06</v>
          </cell>
          <cell r="AP31">
            <v>37862.129999999997</v>
          </cell>
          <cell r="AQ31">
            <v>36800</v>
          </cell>
          <cell r="AR31">
            <v>37400</v>
          </cell>
          <cell r="AS31">
            <v>46036.4</v>
          </cell>
          <cell r="AT31">
            <v>36676.82</v>
          </cell>
          <cell r="AU31">
            <v>30501.73</v>
          </cell>
          <cell r="AV31">
            <v>49398.07</v>
          </cell>
          <cell r="AW31">
            <v>21560</v>
          </cell>
          <cell r="AX31">
            <v>86728.39</v>
          </cell>
          <cell r="AY31">
            <v>9599.58</v>
          </cell>
          <cell r="AZ31">
            <v>1674044.5</v>
          </cell>
          <cell r="BA31">
            <v>1577716.53</v>
          </cell>
          <cell r="BB31">
            <v>0.8</v>
          </cell>
          <cell r="BC31">
            <v>38063.735000000001</v>
          </cell>
          <cell r="BD31">
            <v>37546.18</v>
          </cell>
          <cell r="BE31">
            <v>39468.836666666699</v>
          </cell>
          <cell r="BF31">
            <v>36928.836666666699</v>
          </cell>
          <cell r="BG31">
            <v>45150.235000000001</v>
          </cell>
          <cell r="BH31">
            <v>39077.4316666667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e">
            <v>#REF!</v>
          </cell>
          <cell r="G32" t="str">
            <v>正常供货</v>
          </cell>
          <cell r="H32">
            <v>60</v>
          </cell>
          <cell r="I32" t="str">
            <v>是</v>
          </cell>
          <cell r="J32">
            <v>60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343013.72</v>
          </cell>
          <cell r="AQ32">
            <v>352600</v>
          </cell>
          <cell r="AR32">
            <v>352000</v>
          </cell>
          <cell r="AS32">
            <v>425266.94</v>
          </cell>
          <cell r="AT32">
            <v>345337.35</v>
          </cell>
          <cell r="AU32">
            <v>308833.87</v>
          </cell>
          <cell r="AV32">
            <v>406314.03</v>
          </cell>
          <cell r="AW32">
            <v>220273.69</v>
          </cell>
          <cell r="AX32">
            <v>365186.68</v>
          </cell>
          <cell r="AY32">
            <v>223782.45</v>
          </cell>
          <cell r="AZ32">
            <v>3342608.73</v>
          </cell>
          <cell r="BA32">
            <v>2753639.6</v>
          </cell>
          <cell r="BB32">
            <v>0.8</v>
          </cell>
          <cell r="BC32">
            <v>303036.33500000002</v>
          </cell>
          <cell r="BD32">
            <v>354508.64666666702</v>
          </cell>
          <cell r="BE32">
            <v>365058.69833333301</v>
          </cell>
          <cell r="BF32">
            <v>343004.313333333</v>
          </cell>
          <cell r="BG32">
            <v>345202.09333333297</v>
          </cell>
          <cell r="BH32">
            <v>311621.34499999997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  <cell r="G33" t="str">
            <v>大宗物料</v>
          </cell>
          <cell r="H33">
            <v>30</v>
          </cell>
          <cell r="I33" t="str">
            <v>是</v>
          </cell>
          <cell r="J33">
            <v>30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465206.3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248200</v>
          </cell>
          <cell r="AR33">
            <v>0</v>
          </cell>
          <cell r="AS33">
            <v>185500</v>
          </cell>
          <cell r="AT33">
            <v>342439.95</v>
          </cell>
          <cell r="AU33">
            <v>208897.43</v>
          </cell>
          <cell r="AV33">
            <v>132500</v>
          </cell>
          <cell r="AW33">
            <v>0</v>
          </cell>
          <cell r="AY33">
            <v>0</v>
          </cell>
          <cell r="AZ33">
            <v>1582743.68</v>
          </cell>
          <cell r="BA33">
            <v>1582743.68</v>
          </cell>
          <cell r="BB33">
            <v>0</v>
          </cell>
          <cell r="BC33">
            <v>129356.65833333301</v>
          </cell>
          <cell r="BD33">
            <v>164172.89666666699</v>
          </cell>
          <cell r="BE33">
            <v>186256.23</v>
          </cell>
          <cell r="BF33">
            <v>144889.563333333</v>
          </cell>
          <cell r="BG33">
            <v>144889.563333333</v>
          </cell>
          <cell r="BH33">
            <v>113972.896666667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e">
            <v>#REF!</v>
          </cell>
          <cell r="G34" t="str">
            <v>正常供货</v>
          </cell>
          <cell r="H34">
            <v>90</v>
          </cell>
          <cell r="I34" t="str">
            <v>是</v>
          </cell>
          <cell r="J34">
            <v>90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4939.03</v>
          </cell>
          <cell r="AG34">
            <v>125535.41</v>
          </cell>
          <cell r="AH34">
            <v>33983.589999999997</v>
          </cell>
          <cell r="AI34">
            <v>60726.86</v>
          </cell>
          <cell r="AJ34">
            <v>112769.84</v>
          </cell>
          <cell r="AK34">
            <v>122728.09</v>
          </cell>
          <cell r="AL34">
            <v>122905.29</v>
          </cell>
          <cell r="AM34">
            <v>0</v>
          </cell>
          <cell r="AN34">
            <v>94567.72</v>
          </cell>
          <cell r="AO34">
            <v>60816.82</v>
          </cell>
          <cell r="AP34">
            <v>34267.15</v>
          </cell>
          <cell r="AQ34">
            <v>83500</v>
          </cell>
          <cell r="AR34">
            <v>77000</v>
          </cell>
          <cell r="AS34">
            <v>77137.289999999994</v>
          </cell>
          <cell r="AT34">
            <v>67357.009999999995</v>
          </cell>
          <cell r="AU34">
            <v>0</v>
          </cell>
          <cell r="AV34">
            <v>52526.87</v>
          </cell>
          <cell r="AW34">
            <v>161997.79</v>
          </cell>
          <cell r="AX34">
            <v>135262.51999999999</v>
          </cell>
          <cell r="AY34">
            <v>0</v>
          </cell>
          <cell r="AZ34">
            <v>1428021.28</v>
          </cell>
          <cell r="BA34">
            <v>1130760.97</v>
          </cell>
          <cell r="BB34">
            <v>0.8</v>
          </cell>
          <cell r="BC34">
            <v>66679.711666666699</v>
          </cell>
          <cell r="BD34">
            <v>56543.574999999997</v>
          </cell>
          <cell r="BE34">
            <v>59586.8616666667</v>
          </cell>
          <cell r="BF34">
            <v>72669.826666666704</v>
          </cell>
          <cell r="BG34">
            <v>82380.246666666702</v>
          </cell>
          <cell r="BH34">
            <v>69524.031666666706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e">
            <v>#REF!</v>
          </cell>
          <cell r="G35" t="str">
            <v>大宗物料</v>
          </cell>
          <cell r="H35">
            <v>0</v>
          </cell>
          <cell r="I35" t="str">
            <v>否</v>
          </cell>
          <cell r="J35">
            <v>30</v>
          </cell>
          <cell r="AE35">
            <v>0</v>
          </cell>
          <cell r="AF35">
            <v>0</v>
          </cell>
          <cell r="AG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523982.5</v>
          </cell>
          <cell r="AY35">
            <v>1289390.93</v>
          </cell>
          <cell r="AZ35">
            <v>1813373.43</v>
          </cell>
          <cell r="BA35">
            <v>1813373.43</v>
          </cell>
          <cell r="BB35">
            <v>1</v>
          </cell>
          <cell r="BC35">
            <v>0</v>
          </cell>
          <cell r="BD35">
            <v>0</v>
          </cell>
          <cell r="BE35">
            <v>0</v>
          </cell>
          <cell r="BF35">
            <v>87330.416666666701</v>
          </cell>
          <cell r="BG35">
            <v>87330.416666666701</v>
          </cell>
          <cell r="BH35">
            <v>302228.90500000003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  <cell r="G36" t="str">
            <v>正常供货</v>
          </cell>
          <cell r="H36">
            <v>60</v>
          </cell>
          <cell r="I36" t="str">
            <v>否</v>
          </cell>
          <cell r="J36">
            <v>60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T36">
            <v>0</v>
          </cell>
          <cell r="AW36">
            <v>0</v>
          </cell>
          <cell r="AY36">
            <v>107884.53</v>
          </cell>
          <cell r="AZ36">
            <v>107884.53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17980.755000000001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e">
            <v>#REF!</v>
          </cell>
          <cell r="G37" t="str">
            <v>正常供货</v>
          </cell>
          <cell r="H37">
            <v>60</v>
          </cell>
          <cell r="I37" t="str">
            <v>是</v>
          </cell>
          <cell r="J37">
            <v>60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F37">
            <v>0</v>
          </cell>
          <cell r="AG37">
            <v>86262.8</v>
          </cell>
          <cell r="AH37">
            <v>0</v>
          </cell>
          <cell r="AI37">
            <v>201989.76000000001</v>
          </cell>
          <cell r="AJ37">
            <v>50497.440000000002</v>
          </cell>
          <cell r="AK37">
            <v>0</v>
          </cell>
          <cell r="AL37">
            <v>0</v>
          </cell>
          <cell r="AM37">
            <v>151492.32</v>
          </cell>
          <cell r="AN37">
            <v>353482.08</v>
          </cell>
          <cell r="AO37">
            <v>0</v>
          </cell>
          <cell r="AP37">
            <v>555471.84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100994.88</v>
          </cell>
          <cell r="AV37">
            <v>0</v>
          </cell>
          <cell r="AW37">
            <v>0</v>
          </cell>
          <cell r="AX37">
            <v>100994.88</v>
          </cell>
          <cell r="AY37">
            <v>504974.4</v>
          </cell>
          <cell r="AZ37">
            <v>2106160.4</v>
          </cell>
          <cell r="BA37">
            <v>1500191.12</v>
          </cell>
          <cell r="BB37">
            <v>1</v>
          </cell>
          <cell r="BC37">
            <v>92578.64</v>
          </cell>
          <cell r="BD37">
            <v>109411.12</v>
          </cell>
          <cell r="BE37">
            <v>16832.48</v>
          </cell>
          <cell r="BF37">
            <v>16832.48</v>
          </cell>
          <cell r="BG37">
            <v>33664.959999999999</v>
          </cell>
          <cell r="BH37">
            <v>117827.36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e">
            <v>#REF!</v>
          </cell>
          <cell r="G38" t="str">
            <v>正常供货</v>
          </cell>
          <cell r="H38">
            <v>90</v>
          </cell>
          <cell r="I38" t="str">
            <v>是</v>
          </cell>
          <cell r="J38">
            <v>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140435.82</v>
          </cell>
          <cell r="AN38">
            <v>0</v>
          </cell>
          <cell r="AO38">
            <v>311154.09000000003</v>
          </cell>
          <cell r="AP38">
            <v>144144</v>
          </cell>
          <cell r="AQ38">
            <v>178600</v>
          </cell>
          <cell r="AR38">
            <v>186200</v>
          </cell>
          <cell r="AS38">
            <v>0</v>
          </cell>
          <cell r="AT38">
            <v>386548.67</v>
          </cell>
          <cell r="AU38">
            <v>0</v>
          </cell>
          <cell r="AV38">
            <v>0</v>
          </cell>
          <cell r="AW38">
            <v>144815.85</v>
          </cell>
          <cell r="AX38">
            <v>75145.41</v>
          </cell>
          <cell r="AY38">
            <v>21060.84</v>
          </cell>
          <cell r="AZ38">
            <v>1588104.68</v>
          </cell>
          <cell r="BA38">
            <v>1347082.58</v>
          </cell>
          <cell r="BB38">
            <v>1</v>
          </cell>
          <cell r="BC38">
            <v>201107.79333333299</v>
          </cell>
          <cell r="BD38">
            <v>149248.778333333</v>
          </cell>
          <cell r="BE38">
            <v>125224.778333333</v>
          </cell>
          <cell r="BF38">
            <v>119594.086666667</v>
          </cell>
          <cell r="BG38">
            <v>101084.98833333301</v>
          </cell>
          <cell r="BH38">
            <v>104595.12833333301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e">
            <v>#REF!</v>
          </cell>
          <cell r="G39" t="str">
            <v>正常供货</v>
          </cell>
          <cell r="H39">
            <v>90</v>
          </cell>
          <cell r="I39" t="str">
            <v>否</v>
          </cell>
          <cell r="J39">
            <v>90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AK39">
            <v>0</v>
          </cell>
          <cell r="AP39">
            <v>0</v>
          </cell>
          <cell r="AR39">
            <v>6243.12</v>
          </cell>
          <cell r="AS39">
            <v>359530.55</v>
          </cell>
          <cell r="AT39">
            <v>269749.08</v>
          </cell>
          <cell r="AU39">
            <v>422823.47</v>
          </cell>
          <cell r="AV39">
            <v>0</v>
          </cell>
          <cell r="AW39">
            <v>285452.59999999998</v>
          </cell>
          <cell r="AY39">
            <v>32420.83</v>
          </cell>
          <cell r="AZ39">
            <v>1376219.65</v>
          </cell>
          <cell r="BA39">
            <v>1058346.22</v>
          </cell>
          <cell r="BB39">
            <v>1</v>
          </cell>
          <cell r="BC39">
            <v>105920.45833333299</v>
          </cell>
          <cell r="BD39">
            <v>176391.036666667</v>
          </cell>
          <cell r="BE39">
            <v>176391.036666667</v>
          </cell>
          <cell r="BF39">
            <v>223966.47</v>
          </cell>
          <cell r="BG39">
            <v>222925.95</v>
          </cell>
          <cell r="BH39">
            <v>168407.66333333301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e">
            <v>#REF!</v>
          </cell>
          <cell r="G40" t="str">
            <v>正常供货</v>
          </cell>
          <cell r="H40">
            <v>60</v>
          </cell>
          <cell r="I40" t="str">
            <v>是</v>
          </cell>
          <cell r="J40">
            <v>90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172666.63</v>
          </cell>
          <cell r="S40">
            <v>295046.31</v>
          </cell>
          <cell r="T40">
            <v>0</v>
          </cell>
          <cell r="U40">
            <v>0</v>
          </cell>
          <cell r="V40">
            <v>158493.38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196661.45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33763.07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856630.84</v>
          </cell>
          <cell r="BA40">
            <v>856630.84</v>
          </cell>
          <cell r="BB40">
            <v>0.8</v>
          </cell>
          <cell r="BC40">
            <v>5627.1783333333296</v>
          </cell>
          <cell r="BD40">
            <v>5627.1783333333296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e">
            <v>#REF!</v>
          </cell>
          <cell r="G41" t="str">
            <v>正常供货</v>
          </cell>
          <cell r="H41">
            <v>60</v>
          </cell>
          <cell r="I41" t="str">
            <v>否</v>
          </cell>
          <cell r="J41">
            <v>90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S41">
            <v>203514.6</v>
          </cell>
          <cell r="AT41">
            <v>158056.49</v>
          </cell>
          <cell r="AU41">
            <v>216321.56</v>
          </cell>
          <cell r="AV41">
            <v>206975.89</v>
          </cell>
          <cell r="AW41">
            <v>171745.31</v>
          </cell>
          <cell r="AX41">
            <v>213981.32</v>
          </cell>
          <cell r="AY41">
            <v>186978.84</v>
          </cell>
          <cell r="AZ41">
            <v>1357574.01</v>
          </cell>
          <cell r="BA41">
            <v>956613.85</v>
          </cell>
          <cell r="BB41">
            <v>0.8</v>
          </cell>
          <cell r="BC41">
            <v>60261.848333333299</v>
          </cell>
          <cell r="BD41">
            <v>96315.441666666695</v>
          </cell>
          <cell r="BE41">
            <v>130811.423333333</v>
          </cell>
          <cell r="BF41">
            <v>159435.64166666701</v>
          </cell>
          <cell r="BG41">
            <v>195099.19500000001</v>
          </cell>
          <cell r="BH41">
            <v>192343.23499999999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e">
            <v>#REF!</v>
          </cell>
          <cell r="G42" t="str">
            <v>正常供货</v>
          </cell>
          <cell r="H42">
            <v>60</v>
          </cell>
          <cell r="I42" t="str">
            <v>是</v>
          </cell>
          <cell r="J42">
            <v>60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146534.48000000001</v>
          </cell>
          <cell r="AM42">
            <v>136767.29</v>
          </cell>
          <cell r="AN42">
            <v>16256.75</v>
          </cell>
          <cell r="AO42">
            <v>18718.650000000001</v>
          </cell>
          <cell r="AP42">
            <v>26337.4</v>
          </cell>
          <cell r="AQ42">
            <v>83000</v>
          </cell>
          <cell r="AR42">
            <v>166600</v>
          </cell>
          <cell r="AS42">
            <v>199098.38</v>
          </cell>
          <cell r="AT42">
            <v>170008.91</v>
          </cell>
          <cell r="AU42">
            <v>128935.26</v>
          </cell>
          <cell r="AV42">
            <v>600916.49</v>
          </cell>
          <cell r="AW42">
            <v>234670.04</v>
          </cell>
          <cell r="AX42">
            <v>520798.5</v>
          </cell>
          <cell r="AY42">
            <v>239833.74</v>
          </cell>
          <cell r="AZ42">
            <v>2688475.89</v>
          </cell>
          <cell r="BA42">
            <v>1927843.65</v>
          </cell>
          <cell r="BB42">
            <v>0.8</v>
          </cell>
          <cell r="BC42">
            <v>110627.22333333299</v>
          </cell>
          <cell r="BD42">
            <v>128996.65833333301</v>
          </cell>
          <cell r="BE42">
            <v>224759.84</v>
          </cell>
          <cell r="BF42">
            <v>250038.18</v>
          </cell>
          <cell r="BG42">
            <v>309071.26333333302</v>
          </cell>
          <cell r="BH42">
            <v>315860.49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e">
            <v>#REF!</v>
          </cell>
          <cell r="G43" t="str">
            <v>更名创合</v>
          </cell>
          <cell r="H43">
            <v>60</v>
          </cell>
          <cell r="I43" t="str">
            <v>是</v>
          </cell>
          <cell r="J43">
            <v>90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149198.92000000001</v>
          </cell>
          <cell r="AB43">
            <v>0</v>
          </cell>
          <cell r="AC43">
            <v>0</v>
          </cell>
          <cell r="AE43">
            <v>378139.64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527338.56000000006</v>
          </cell>
          <cell r="BA43">
            <v>527338.56000000006</v>
          </cell>
          <cell r="BB43">
            <v>0.8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e">
            <v>#REF!</v>
          </cell>
          <cell r="G44" t="str">
            <v>正常供货</v>
          </cell>
          <cell r="H44">
            <v>60</v>
          </cell>
          <cell r="I44" t="str">
            <v>是</v>
          </cell>
          <cell r="J44">
            <v>60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56830.9</v>
          </cell>
          <cell r="U44">
            <v>0</v>
          </cell>
          <cell r="V44">
            <v>212817.59</v>
          </cell>
          <cell r="W44">
            <v>0</v>
          </cell>
          <cell r="X44">
            <v>98690.6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25457.29</v>
          </cell>
          <cell r="AJ44">
            <v>102625.95</v>
          </cell>
          <cell r="AK44">
            <v>61039.55</v>
          </cell>
          <cell r="AL44">
            <v>0</v>
          </cell>
          <cell r="AM44">
            <v>7579.72</v>
          </cell>
          <cell r="AN44">
            <v>187.99</v>
          </cell>
          <cell r="AO44">
            <v>123.67</v>
          </cell>
          <cell r="AP44">
            <v>7479.33</v>
          </cell>
          <cell r="AQ44">
            <v>21400</v>
          </cell>
          <cell r="AR44">
            <v>10500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604732.59</v>
          </cell>
          <cell r="BA44">
            <v>604732.59</v>
          </cell>
          <cell r="BB44">
            <v>0.8</v>
          </cell>
          <cell r="BC44">
            <v>6583.8333333333303</v>
          </cell>
          <cell r="BD44">
            <v>6563.22166666667</v>
          </cell>
          <cell r="BE44">
            <v>5316.6666666666697</v>
          </cell>
          <cell r="BF44">
            <v>1750</v>
          </cell>
          <cell r="BG44">
            <v>0</v>
          </cell>
          <cell r="BH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e">
            <v>#REF!</v>
          </cell>
          <cell r="G45" t="str">
            <v>正常供货</v>
          </cell>
          <cell r="H45">
            <v>90</v>
          </cell>
          <cell r="I45" t="str">
            <v>是</v>
          </cell>
          <cell r="J45">
            <v>90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1844.43</v>
          </cell>
          <cell r="AO45">
            <v>73420.39</v>
          </cell>
          <cell r="AP45">
            <v>105493.74</v>
          </cell>
          <cell r="AQ45">
            <v>134900</v>
          </cell>
          <cell r="AR45">
            <v>251000</v>
          </cell>
          <cell r="AS45">
            <v>194883.01</v>
          </cell>
          <cell r="AT45">
            <v>255354.44</v>
          </cell>
          <cell r="AU45">
            <v>0</v>
          </cell>
          <cell r="AV45">
            <v>302273.52</v>
          </cell>
          <cell r="AW45">
            <v>158299.70000000001</v>
          </cell>
          <cell r="AX45">
            <v>437642.97</v>
          </cell>
          <cell r="AY45">
            <v>278504.71999999997</v>
          </cell>
          <cell r="AZ45">
            <v>2193616.92</v>
          </cell>
          <cell r="BA45">
            <v>1319169.53</v>
          </cell>
          <cell r="BB45">
            <v>0.8</v>
          </cell>
          <cell r="BC45">
            <v>169175.26333333299</v>
          </cell>
          <cell r="BD45">
            <v>156938.531666667</v>
          </cell>
          <cell r="BE45">
            <v>189735.161666667</v>
          </cell>
          <cell r="BF45">
            <v>193635.11166666701</v>
          </cell>
          <cell r="BG45">
            <v>224742.273333333</v>
          </cell>
          <cell r="BH45">
            <v>238679.22500000001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  <cell r="G46" t="str">
            <v>正常供货</v>
          </cell>
          <cell r="H46">
            <v>60</v>
          </cell>
          <cell r="I46" t="str">
            <v>是</v>
          </cell>
          <cell r="J46">
            <v>90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121209.49</v>
          </cell>
          <cell r="AM46">
            <v>45180.06</v>
          </cell>
          <cell r="AN46">
            <v>102833.86</v>
          </cell>
          <cell r="AO46">
            <v>74741.320000000007</v>
          </cell>
          <cell r="AP46">
            <v>85589.88</v>
          </cell>
          <cell r="AQ46">
            <v>93000</v>
          </cell>
          <cell r="AR46">
            <v>47900</v>
          </cell>
          <cell r="AS46">
            <v>89492.64</v>
          </cell>
          <cell r="AT46">
            <v>86878.44</v>
          </cell>
          <cell r="AU46">
            <v>28025.03</v>
          </cell>
          <cell r="AV46">
            <v>12685.55</v>
          </cell>
          <cell r="AW46">
            <v>0</v>
          </cell>
          <cell r="AX46">
            <v>131554.62</v>
          </cell>
          <cell r="AY46">
            <v>104450.84</v>
          </cell>
          <cell r="AZ46">
            <v>1023541.73</v>
          </cell>
          <cell r="BA46">
            <v>787536.27</v>
          </cell>
          <cell r="BB46">
            <v>0</v>
          </cell>
          <cell r="BC46">
            <v>79600.38</v>
          </cell>
          <cell r="BD46">
            <v>71814.331666666694</v>
          </cell>
          <cell r="BE46">
            <v>59663.61</v>
          </cell>
          <cell r="BF46">
            <v>44163.61</v>
          </cell>
          <cell r="BG46">
            <v>58106.046666666698</v>
          </cell>
          <cell r="BH46">
            <v>60599.08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e">
            <v>#REF!</v>
          </cell>
          <cell r="G47" t="str">
            <v>诉讼</v>
          </cell>
          <cell r="H47">
            <v>60</v>
          </cell>
          <cell r="I47" t="str">
            <v>否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0.8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  <cell r="G48" t="str">
            <v>固定资产</v>
          </cell>
          <cell r="H48">
            <v>0</v>
          </cell>
          <cell r="I48" t="str">
            <v>是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G48">
            <v>0</v>
          </cell>
          <cell r="AH48">
            <v>37300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140000</v>
          </cell>
          <cell r="AU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177300</v>
          </cell>
          <cell r="BA48">
            <v>177300</v>
          </cell>
          <cell r="BB48">
            <v>0</v>
          </cell>
          <cell r="BC48">
            <v>23333.333333333299</v>
          </cell>
          <cell r="BD48">
            <v>23333.333333333299</v>
          </cell>
          <cell r="BE48">
            <v>23333.333333333299</v>
          </cell>
          <cell r="BF48">
            <v>23333.333333333299</v>
          </cell>
          <cell r="BG48">
            <v>23333.333333333299</v>
          </cell>
          <cell r="BH48">
            <v>23333.333333333299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e">
            <v>#REF!</v>
          </cell>
          <cell r="G49" t="str">
            <v>正常供货</v>
          </cell>
          <cell r="H49">
            <v>90</v>
          </cell>
          <cell r="I49" t="str">
            <v>是</v>
          </cell>
          <cell r="J49">
            <v>90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0</v>
          </cell>
          <cell r="AK49">
            <v>0</v>
          </cell>
          <cell r="AL49">
            <v>0</v>
          </cell>
          <cell r="AO49">
            <v>0</v>
          </cell>
          <cell r="AP49">
            <v>161986.92000000001</v>
          </cell>
          <cell r="AQ49">
            <v>0</v>
          </cell>
          <cell r="AR49">
            <v>0</v>
          </cell>
          <cell r="AS49">
            <v>2279773.31</v>
          </cell>
          <cell r="AT49">
            <v>759580.68</v>
          </cell>
          <cell r="AU49">
            <v>0</v>
          </cell>
          <cell r="AV49">
            <v>0</v>
          </cell>
          <cell r="AW49">
            <v>1943731.72</v>
          </cell>
          <cell r="AX49">
            <v>731857.32</v>
          </cell>
          <cell r="AY49">
            <v>424300.31</v>
          </cell>
          <cell r="AZ49">
            <v>6301230.2599999998</v>
          </cell>
          <cell r="BA49">
            <v>3201340.91</v>
          </cell>
          <cell r="BB49">
            <v>0.8</v>
          </cell>
          <cell r="BC49">
            <v>533556.81833333301</v>
          </cell>
          <cell r="BD49">
            <v>533556.81833333301</v>
          </cell>
          <cell r="BE49">
            <v>506558.998333333</v>
          </cell>
          <cell r="BF49">
            <v>830514.28500000003</v>
          </cell>
          <cell r="BG49">
            <v>952490.505</v>
          </cell>
          <cell r="BH49">
            <v>643245.005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e">
            <v>#REF!</v>
          </cell>
          <cell r="G50" t="str">
            <v>老账</v>
          </cell>
          <cell r="H50">
            <v>0</v>
          </cell>
          <cell r="I50" t="str">
            <v>否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126094.65</v>
          </cell>
          <cell r="Z50">
            <v>0</v>
          </cell>
          <cell r="AA50">
            <v>0</v>
          </cell>
          <cell r="AB50">
            <v>0</v>
          </cell>
          <cell r="AC50">
            <v>74592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200686.65</v>
          </cell>
          <cell r="BA50">
            <v>200686.65</v>
          </cell>
          <cell r="BB50">
            <v>0.8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e">
            <v>#REF!</v>
          </cell>
          <cell r="G51" t="str">
            <v>正常供货</v>
          </cell>
          <cell r="H51">
            <v>60</v>
          </cell>
          <cell r="I51" t="str">
            <v>否</v>
          </cell>
          <cell r="J51">
            <v>90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20980.81</v>
          </cell>
          <cell r="AT51">
            <v>461164.86</v>
          </cell>
          <cell r="AU51">
            <v>485505.14</v>
          </cell>
          <cell r="AV51">
            <v>900590.92</v>
          </cell>
          <cell r="AW51">
            <v>291316.14</v>
          </cell>
          <cell r="AX51">
            <v>689636.32</v>
          </cell>
          <cell r="AY51">
            <v>406031.42</v>
          </cell>
          <cell r="AZ51">
            <v>3255225.61</v>
          </cell>
          <cell r="BA51">
            <v>2159557.87</v>
          </cell>
          <cell r="BB51">
            <v>0.8</v>
          </cell>
          <cell r="BC51">
            <v>80357.611666666693</v>
          </cell>
          <cell r="BD51">
            <v>161275.13500000001</v>
          </cell>
          <cell r="BE51">
            <v>311373.62166666699</v>
          </cell>
          <cell r="BF51">
            <v>359926.311666667</v>
          </cell>
          <cell r="BG51">
            <v>474865.69833333301</v>
          </cell>
          <cell r="BH51">
            <v>539040.80000000005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e">
            <v>#REF!</v>
          </cell>
          <cell r="G52" t="str">
            <v>诉讼</v>
          </cell>
          <cell r="H52">
            <v>60</v>
          </cell>
          <cell r="I52" t="str">
            <v>否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U52">
            <v>0</v>
          </cell>
          <cell r="V52">
            <v>47521.08</v>
          </cell>
          <cell r="W52">
            <v>101074.44</v>
          </cell>
          <cell r="X52">
            <v>0</v>
          </cell>
          <cell r="Y52">
            <v>101074.44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249669.96</v>
          </cell>
          <cell r="BA52">
            <v>249669.96</v>
          </cell>
          <cell r="BB52">
            <v>0.8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e">
            <v>#REF!</v>
          </cell>
          <cell r="G53" t="str">
            <v>固定资产</v>
          </cell>
          <cell r="H53" t="str">
            <v>预付</v>
          </cell>
          <cell r="I53" t="str">
            <v>否</v>
          </cell>
          <cell r="K53">
            <v>470027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470027</v>
          </cell>
          <cell r="BA53">
            <v>470027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  <cell r="G54" t="str">
            <v>老账</v>
          </cell>
          <cell r="H54">
            <v>90</v>
          </cell>
          <cell r="I54" t="str">
            <v>是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58156.28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139274.43</v>
          </cell>
          <cell r="AZ54">
            <v>197430.71</v>
          </cell>
          <cell r="BA54">
            <v>58156.28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23212.404999999999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e">
            <v>#REF!</v>
          </cell>
          <cell r="G55" t="str">
            <v>正常供货</v>
          </cell>
          <cell r="H55">
            <v>60</v>
          </cell>
          <cell r="I55" t="str">
            <v>否</v>
          </cell>
          <cell r="J55">
            <v>90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R55">
            <v>0</v>
          </cell>
          <cell r="AS55">
            <v>904521.82</v>
          </cell>
          <cell r="AT55">
            <v>958499.08</v>
          </cell>
          <cell r="AU55">
            <v>973535.12</v>
          </cell>
          <cell r="AV55">
            <v>1890526.64</v>
          </cell>
          <cell r="AW55">
            <v>871702.16</v>
          </cell>
          <cell r="AX55">
            <v>1127828</v>
          </cell>
          <cell r="AY55">
            <v>509297.24</v>
          </cell>
          <cell r="AZ55">
            <v>7235910.0599999996</v>
          </cell>
          <cell r="BA55">
            <v>5598784.8200000003</v>
          </cell>
          <cell r="BB55">
            <v>0.8</v>
          </cell>
          <cell r="BC55">
            <v>310503.48333333299</v>
          </cell>
          <cell r="BD55">
            <v>472759.33666666702</v>
          </cell>
          <cell r="BE55">
            <v>787847.11</v>
          </cell>
          <cell r="BF55">
            <v>933130.80333333299</v>
          </cell>
          <cell r="BG55">
            <v>1121102.13666667</v>
          </cell>
          <cell r="BH55">
            <v>1055231.37333333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  <cell r="G56" t="str">
            <v>固定资产</v>
          </cell>
          <cell r="H56">
            <v>0</v>
          </cell>
          <cell r="I56" t="str">
            <v>否</v>
          </cell>
          <cell r="K56">
            <v>526700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526700</v>
          </cell>
          <cell r="BA56">
            <v>526700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e">
            <v>#REF!</v>
          </cell>
          <cell r="G57" t="str">
            <v>固定资产-老账</v>
          </cell>
          <cell r="H57" t="str">
            <v>预付</v>
          </cell>
          <cell r="I57" t="str">
            <v>否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236900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236900</v>
          </cell>
          <cell r="BA57">
            <v>236900</v>
          </cell>
          <cell r="BB57">
            <v>1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e">
            <v>#REF!</v>
          </cell>
          <cell r="G58" t="str">
            <v>固定资产-老账</v>
          </cell>
          <cell r="H58" t="str">
            <v>预付</v>
          </cell>
          <cell r="I58" t="str">
            <v>是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264354.28000000003</v>
          </cell>
          <cell r="AN58">
            <v>213000</v>
          </cell>
          <cell r="AO58">
            <v>0</v>
          </cell>
          <cell r="AP58">
            <v>52500</v>
          </cell>
          <cell r="AQ58">
            <v>0</v>
          </cell>
          <cell r="AR58">
            <v>0</v>
          </cell>
          <cell r="AS58">
            <v>35000</v>
          </cell>
          <cell r="AT58">
            <v>67500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632354.28</v>
          </cell>
          <cell r="BA58">
            <v>632354.28</v>
          </cell>
          <cell r="BB58">
            <v>1</v>
          </cell>
          <cell r="BC58">
            <v>25833.333333333299</v>
          </cell>
          <cell r="BD58">
            <v>25833.333333333299</v>
          </cell>
          <cell r="BE58">
            <v>17083.333333333299</v>
          </cell>
          <cell r="BF58">
            <v>17083.333333333299</v>
          </cell>
          <cell r="BG58">
            <v>17083.333333333299</v>
          </cell>
          <cell r="BH58">
            <v>11250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e">
            <v>#REF!</v>
          </cell>
          <cell r="G59" t="str">
            <v>正常供货</v>
          </cell>
          <cell r="H59">
            <v>60</v>
          </cell>
          <cell r="I59" t="str">
            <v>是</v>
          </cell>
          <cell r="J59">
            <v>90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163925.31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88742.37</v>
          </cell>
          <cell r="AK59">
            <v>74722.740000000005</v>
          </cell>
          <cell r="AL59">
            <v>0</v>
          </cell>
          <cell r="AM59">
            <v>0</v>
          </cell>
          <cell r="AN59">
            <v>0</v>
          </cell>
          <cell r="AO59">
            <v>133483.42000000001</v>
          </cell>
          <cell r="AP59">
            <v>45058.73</v>
          </cell>
          <cell r="AQ59">
            <v>0</v>
          </cell>
          <cell r="AR59">
            <v>103500</v>
          </cell>
          <cell r="AS59">
            <v>52898.42</v>
          </cell>
          <cell r="AT59">
            <v>76633.02</v>
          </cell>
          <cell r="AU59">
            <v>23283.37</v>
          </cell>
          <cell r="AV59">
            <v>0</v>
          </cell>
          <cell r="AW59">
            <v>74609.929999999993</v>
          </cell>
          <cell r="AX59">
            <v>40908.050000000003</v>
          </cell>
          <cell r="AY59">
            <v>43787.68</v>
          </cell>
          <cell r="AZ59">
            <v>921553.04</v>
          </cell>
          <cell r="BA59">
            <v>836857.31</v>
          </cell>
          <cell r="BB59">
            <v>0.8</v>
          </cell>
          <cell r="BC59">
            <v>68595.598333333299</v>
          </cell>
          <cell r="BD59">
            <v>50228.923333333303</v>
          </cell>
          <cell r="BE59">
            <v>42719.135000000002</v>
          </cell>
          <cell r="BF59">
            <v>55154.1233333333</v>
          </cell>
          <cell r="BG59">
            <v>44722.131666666697</v>
          </cell>
          <cell r="BH59">
            <v>43203.675000000003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e">
            <v>#REF!</v>
          </cell>
          <cell r="G60" t="str">
            <v>正常供货</v>
          </cell>
          <cell r="H60">
            <v>90</v>
          </cell>
          <cell r="I60" t="str">
            <v>是</v>
          </cell>
          <cell r="J60">
            <v>90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30828.400000000001</v>
          </cell>
          <cell r="AF60">
            <v>40385.19</v>
          </cell>
          <cell r="AG60">
            <v>56596.68</v>
          </cell>
          <cell r="AH60">
            <v>27046.89</v>
          </cell>
          <cell r="AI60">
            <v>44354.57</v>
          </cell>
          <cell r="AJ60">
            <v>45109.77</v>
          </cell>
          <cell r="AK60">
            <v>56004.97</v>
          </cell>
          <cell r="AL60">
            <v>67923.960000000006</v>
          </cell>
          <cell r="AM60">
            <v>56994.879999999997</v>
          </cell>
          <cell r="AN60">
            <v>56144.639999999999</v>
          </cell>
          <cell r="AO60">
            <v>26984.55</v>
          </cell>
          <cell r="AP60">
            <v>31650.85</v>
          </cell>
          <cell r="AQ60">
            <v>31400</v>
          </cell>
          <cell r="AR60">
            <v>48000</v>
          </cell>
          <cell r="AS60">
            <v>43591.48</v>
          </cell>
          <cell r="AT60">
            <v>35027.19</v>
          </cell>
          <cell r="AU60">
            <v>25666.080000000002</v>
          </cell>
          <cell r="AV60">
            <v>0</v>
          </cell>
          <cell r="AW60">
            <v>42989.99</v>
          </cell>
          <cell r="AX60">
            <v>54605.88</v>
          </cell>
          <cell r="AY60">
            <v>0</v>
          </cell>
          <cell r="AZ60">
            <v>821305.97</v>
          </cell>
          <cell r="BA60">
            <v>723710.1</v>
          </cell>
          <cell r="BB60">
            <v>0.8</v>
          </cell>
          <cell r="BC60">
            <v>36109.011666666702</v>
          </cell>
          <cell r="BD60">
            <v>35889.266666666699</v>
          </cell>
          <cell r="BE60">
            <v>30614.125</v>
          </cell>
          <cell r="BF60">
            <v>32545.79</v>
          </cell>
          <cell r="BG60">
            <v>33646.769999999997</v>
          </cell>
          <cell r="BH60">
            <v>26381.523333333302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e">
            <v>#REF!</v>
          </cell>
          <cell r="G61" t="str">
            <v>正常供货</v>
          </cell>
          <cell r="H61">
            <v>60</v>
          </cell>
          <cell r="I61" t="str">
            <v>否</v>
          </cell>
          <cell r="J61">
            <v>90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7050.95</v>
          </cell>
          <cell r="AR61">
            <v>150100</v>
          </cell>
          <cell r="AS61">
            <v>0</v>
          </cell>
          <cell r="AT61">
            <v>182671.28</v>
          </cell>
          <cell r="AU61">
            <v>0</v>
          </cell>
          <cell r="AV61">
            <v>0</v>
          </cell>
          <cell r="AW61">
            <v>885251.05</v>
          </cell>
          <cell r="AX61">
            <v>679356</v>
          </cell>
          <cell r="AY61">
            <v>676097.08</v>
          </cell>
          <cell r="AZ61">
            <v>2580526.36</v>
          </cell>
          <cell r="BA61">
            <v>1225073.28</v>
          </cell>
          <cell r="BB61">
            <v>0.8</v>
          </cell>
          <cell r="BC61">
            <v>56637.038333333301</v>
          </cell>
          <cell r="BD61">
            <v>56637.038333333301</v>
          </cell>
          <cell r="BE61">
            <v>56637.038333333301</v>
          </cell>
          <cell r="BF61">
            <v>203003.721666667</v>
          </cell>
          <cell r="BG61">
            <v>291213.05499999999</v>
          </cell>
          <cell r="BH61">
            <v>403895.90166666702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e">
            <v>#REF!</v>
          </cell>
          <cell r="G62" t="str">
            <v>正常供货</v>
          </cell>
          <cell r="H62">
            <v>90</v>
          </cell>
          <cell r="I62" t="str">
            <v>是</v>
          </cell>
          <cell r="J62">
            <v>90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32705.5</v>
          </cell>
          <cell r="AG62">
            <v>85524.27</v>
          </cell>
          <cell r="AH62">
            <v>0</v>
          </cell>
          <cell r="AI62">
            <v>156100.04999999999</v>
          </cell>
          <cell r="AJ62">
            <v>26790.04</v>
          </cell>
          <cell r="AK62">
            <v>60885.41</v>
          </cell>
          <cell r="AL62">
            <v>165910.82999999999</v>
          </cell>
          <cell r="AM62">
            <v>33628.800000000003</v>
          </cell>
          <cell r="AN62">
            <v>84291.79</v>
          </cell>
          <cell r="AO62">
            <v>90649.77</v>
          </cell>
          <cell r="AP62">
            <v>28624.07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364412.38</v>
          </cell>
          <cell r="AV62">
            <v>97168.7</v>
          </cell>
          <cell r="AW62">
            <v>0</v>
          </cell>
          <cell r="AX62">
            <v>85355.12</v>
          </cell>
          <cell r="AY62">
            <v>63059.24</v>
          </cell>
          <cell r="AZ62">
            <v>1375105.97</v>
          </cell>
          <cell r="BA62">
            <v>1226691.6100000001</v>
          </cell>
          <cell r="BB62">
            <v>0.8</v>
          </cell>
          <cell r="BC62">
            <v>19878.973333333299</v>
          </cell>
          <cell r="BD62">
            <v>65506.074999999997</v>
          </cell>
          <cell r="BE62">
            <v>76930.179999999993</v>
          </cell>
          <cell r="BF62">
            <v>76930.179999999993</v>
          </cell>
          <cell r="BG62">
            <v>91156.033333333296</v>
          </cell>
          <cell r="BH62">
            <v>101665.906666667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  <cell r="G63" t="str">
            <v>大宗物料</v>
          </cell>
          <cell r="H63">
            <v>90</v>
          </cell>
          <cell r="I63" t="str">
            <v>是</v>
          </cell>
          <cell r="J63">
            <v>90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30809.99</v>
          </cell>
          <cell r="AG63">
            <v>0</v>
          </cell>
          <cell r="AH63">
            <v>79100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109909.99</v>
          </cell>
          <cell r="BA63">
            <v>109909.99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e">
            <v>#REF!</v>
          </cell>
          <cell r="G64" t="str">
            <v>实验费-老帐</v>
          </cell>
          <cell r="H64">
            <v>0</v>
          </cell>
          <cell r="I64" t="str">
            <v>否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383520.5</v>
          </cell>
          <cell r="AR64">
            <v>0</v>
          </cell>
          <cell r="AS64">
            <v>228201</v>
          </cell>
          <cell r="AT64">
            <v>4337.5</v>
          </cell>
          <cell r="AU64">
            <v>0</v>
          </cell>
          <cell r="AV64">
            <v>0</v>
          </cell>
          <cell r="AW64">
            <v>3905</v>
          </cell>
          <cell r="AY64">
            <v>0</v>
          </cell>
          <cell r="AZ64">
            <v>619964</v>
          </cell>
          <cell r="BA64">
            <v>619964</v>
          </cell>
          <cell r="BB64">
            <v>0.8</v>
          </cell>
          <cell r="BC64">
            <v>102676.5</v>
          </cell>
          <cell r="BD64">
            <v>102676.5</v>
          </cell>
          <cell r="BE64">
            <v>102676.5</v>
          </cell>
          <cell r="BF64">
            <v>39407.25</v>
          </cell>
          <cell r="BG64">
            <v>39407.25</v>
          </cell>
          <cell r="BH64">
            <v>1373.75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e">
            <v>#REF!</v>
          </cell>
          <cell r="G65" t="str">
            <v>大宗物料</v>
          </cell>
          <cell r="H65">
            <v>60</v>
          </cell>
          <cell r="I65" t="str">
            <v>否</v>
          </cell>
          <cell r="J65">
            <v>60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103409.82</v>
          </cell>
          <cell r="AT65">
            <v>688800</v>
          </cell>
          <cell r="AU65">
            <v>1019760</v>
          </cell>
          <cell r="AV65">
            <v>678240</v>
          </cell>
          <cell r="AW65">
            <v>962640</v>
          </cell>
          <cell r="AX65">
            <v>869760</v>
          </cell>
          <cell r="AY65">
            <v>659400</v>
          </cell>
          <cell r="AZ65">
            <v>4982009.82</v>
          </cell>
          <cell r="BA65">
            <v>3452849.82</v>
          </cell>
          <cell r="BB65">
            <v>1</v>
          </cell>
          <cell r="BC65">
            <v>132034.97</v>
          </cell>
          <cell r="BD65">
            <v>301994.96999999997</v>
          </cell>
          <cell r="BE65">
            <v>415034.97</v>
          </cell>
          <cell r="BF65">
            <v>575474.97</v>
          </cell>
          <cell r="BG65">
            <v>720434.97</v>
          </cell>
          <cell r="BH65">
            <v>813100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e">
            <v>#REF!</v>
          </cell>
          <cell r="G66" t="str">
            <v>正常供货</v>
          </cell>
          <cell r="H66">
            <v>60</v>
          </cell>
          <cell r="I66" t="str">
            <v>否</v>
          </cell>
          <cell r="J66">
            <v>90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32059.31</v>
          </cell>
          <cell r="AU66">
            <v>46536.05</v>
          </cell>
          <cell r="AV66">
            <v>66484.39</v>
          </cell>
          <cell r="AW66">
            <v>28145.33</v>
          </cell>
          <cell r="AX66">
            <v>87002.92</v>
          </cell>
          <cell r="AY66">
            <v>77516.59</v>
          </cell>
          <cell r="AZ66">
            <v>337744.59</v>
          </cell>
          <cell r="BA66">
            <v>173225.08</v>
          </cell>
          <cell r="BB66">
            <v>0.8</v>
          </cell>
          <cell r="BC66">
            <v>5343.2183333333296</v>
          </cell>
          <cell r="BD66">
            <v>13099.2266666667</v>
          </cell>
          <cell r="BE66">
            <v>24179.958333333299</v>
          </cell>
          <cell r="BF66">
            <v>28870.846666666701</v>
          </cell>
          <cell r="BG66">
            <v>43371.333333333299</v>
          </cell>
          <cell r="BH66">
            <v>56290.764999999999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e">
            <v>#REF!</v>
          </cell>
          <cell r="G67" t="str">
            <v>固定资产-老账</v>
          </cell>
          <cell r="H67" t="str">
            <v>预付</v>
          </cell>
          <cell r="I67" t="str">
            <v>否</v>
          </cell>
          <cell r="K67">
            <v>222035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60000</v>
          </cell>
          <cell r="AA67">
            <v>0</v>
          </cell>
          <cell r="AB67">
            <v>0</v>
          </cell>
          <cell r="AC67">
            <v>11965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294000</v>
          </cell>
          <cell r="BA67">
            <v>294000</v>
          </cell>
          <cell r="BB67">
            <v>0.8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e">
            <v>#REF!</v>
          </cell>
          <cell r="G68" t="str">
            <v>正常供货</v>
          </cell>
          <cell r="H68">
            <v>60</v>
          </cell>
          <cell r="I68" t="str">
            <v>否</v>
          </cell>
          <cell r="J68">
            <v>60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811996.06</v>
          </cell>
          <cell r="AU68">
            <v>281423.25</v>
          </cell>
          <cell r="AV68">
            <v>991550.26</v>
          </cell>
          <cell r="AW68">
            <v>156597.75</v>
          </cell>
          <cell r="AX68">
            <v>855585.49</v>
          </cell>
          <cell r="AY68">
            <v>560550.06000000006</v>
          </cell>
          <cell r="AZ68">
            <v>3657702.87</v>
          </cell>
          <cell r="BA68">
            <v>2241567.3199999998</v>
          </cell>
          <cell r="BB68">
            <v>0.8</v>
          </cell>
          <cell r="BC68">
            <v>135332.67666666699</v>
          </cell>
          <cell r="BD68">
            <v>182236.55166666699</v>
          </cell>
          <cell r="BE68">
            <v>347494.92833333299</v>
          </cell>
          <cell r="BF68">
            <v>373594.55333333299</v>
          </cell>
          <cell r="BG68">
            <v>516192.13500000001</v>
          </cell>
          <cell r="BH68">
            <v>609617.14500000002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e">
            <v>#REF!</v>
          </cell>
          <cell r="G69" t="str">
            <v>正常供货</v>
          </cell>
          <cell r="H69">
            <v>60</v>
          </cell>
          <cell r="I69" t="str">
            <v>是</v>
          </cell>
          <cell r="J69">
            <v>60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Z69">
            <v>0</v>
          </cell>
          <cell r="AL69">
            <v>0</v>
          </cell>
          <cell r="AM69">
            <v>0</v>
          </cell>
          <cell r="AN69">
            <v>86101.19</v>
          </cell>
          <cell r="AO69">
            <v>110872.52</v>
          </cell>
          <cell r="AP69">
            <v>64759.78</v>
          </cell>
          <cell r="AQ69">
            <v>28900</v>
          </cell>
          <cell r="AR69">
            <v>14400</v>
          </cell>
          <cell r="AS69">
            <v>0</v>
          </cell>
          <cell r="AT69">
            <v>673.35</v>
          </cell>
          <cell r="AU69">
            <v>16414.490000000002</v>
          </cell>
          <cell r="AV69">
            <v>0</v>
          </cell>
          <cell r="AW69">
            <v>0</v>
          </cell>
          <cell r="AY69">
            <v>4096.37</v>
          </cell>
          <cell r="AZ69">
            <v>326217.7</v>
          </cell>
          <cell r="BA69">
            <v>322121.33</v>
          </cell>
          <cell r="BB69">
            <v>0.8</v>
          </cell>
          <cell r="BC69">
            <v>36600.941666666702</v>
          </cell>
          <cell r="BD69">
            <v>20857.936666666701</v>
          </cell>
          <cell r="BE69">
            <v>10064.64</v>
          </cell>
          <cell r="BF69">
            <v>5247.9733333333297</v>
          </cell>
          <cell r="BG69">
            <v>2847.9733333333302</v>
          </cell>
          <cell r="BH69">
            <v>3530.70166666667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e">
            <v>#REF!</v>
          </cell>
          <cell r="G70" t="str">
            <v>正常供货</v>
          </cell>
          <cell r="H70">
            <v>90</v>
          </cell>
          <cell r="I70" t="str">
            <v>是</v>
          </cell>
          <cell r="J70">
            <v>90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64665.94</v>
          </cell>
          <cell r="AO70">
            <v>0</v>
          </cell>
          <cell r="AP70">
            <v>112570.89</v>
          </cell>
          <cell r="AQ70">
            <v>7500</v>
          </cell>
          <cell r="AR70">
            <v>17600</v>
          </cell>
          <cell r="AS70">
            <v>24286.2</v>
          </cell>
          <cell r="AT70">
            <v>31266.25</v>
          </cell>
          <cell r="AU70">
            <v>28633.119999999999</v>
          </cell>
          <cell r="AV70">
            <v>20920.740000000002</v>
          </cell>
          <cell r="AW70">
            <v>0</v>
          </cell>
          <cell r="AX70">
            <v>65364.24</v>
          </cell>
          <cell r="AY70">
            <v>0</v>
          </cell>
          <cell r="AZ70">
            <v>372807.38</v>
          </cell>
          <cell r="BA70">
            <v>307443.14</v>
          </cell>
          <cell r="BB70">
            <v>0.8</v>
          </cell>
          <cell r="BC70">
            <v>32203.89</v>
          </cell>
          <cell r="BD70">
            <v>36976.076666666697</v>
          </cell>
          <cell r="BE70">
            <v>21701.051666666699</v>
          </cell>
          <cell r="BF70">
            <v>20451.051666666699</v>
          </cell>
          <cell r="BG70">
            <v>28411.758333333299</v>
          </cell>
          <cell r="BH70">
            <v>24364.058333333302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  <cell r="G71" t="str">
            <v>大宗物料</v>
          </cell>
          <cell r="H71">
            <v>90</v>
          </cell>
          <cell r="I71" t="str">
            <v>是</v>
          </cell>
          <cell r="J71">
            <v>90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46705.599999999999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46705.599999999999</v>
          </cell>
          <cell r="BA71">
            <v>46705.599999999999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  <cell r="F72" t="e">
            <v>#REF!</v>
          </cell>
          <cell r="H72">
            <v>0</v>
          </cell>
          <cell r="I72" t="str">
            <v>否</v>
          </cell>
          <cell r="J72">
            <v>30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X72">
            <v>141746.47</v>
          </cell>
          <cell r="AY72">
            <v>350004.35</v>
          </cell>
          <cell r="AZ72">
            <v>491750.82</v>
          </cell>
          <cell r="BA72">
            <v>491750.82</v>
          </cell>
          <cell r="BB72">
            <v>1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23624.4116666667</v>
          </cell>
          <cell r="BH72">
            <v>81958.47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e">
            <v>#REF!</v>
          </cell>
          <cell r="G73" t="str">
            <v>正常供货</v>
          </cell>
          <cell r="H73">
            <v>60</v>
          </cell>
          <cell r="I73" t="str">
            <v>是</v>
          </cell>
          <cell r="J73">
            <v>90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AA73">
            <v>0</v>
          </cell>
          <cell r="AB73">
            <v>0</v>
          </cell>
          <cell r="AE73">
            <v>7278.33</v>
          </cell>
          <cell r="AF73">
            <v>16896</v>
          </cell>
          <cell r="AG73">
            <v>0</v>
          </cell>
          <cell r="AH73">
            <v>56615.9</v>
          </cell>
          <cell r="AI73">
            <v>24527.94</v>
          </cell>
          <cell r="AJ73">
            <v>39551.94</v>
          </cell>
          <cell r="AK73">
            <v>25151.95</v>
          </cell>
          <cell r="AL73">
            <v>58223.89</v>
          </cell>
          <cell r="AM73">
            <v>27767.94</v>
          </cell>
          <cell r="AN73">
            <v>36863.949999999997</v>
          </cell>
          <cell r="AO73">
            <v>26735.96</v>
          </cell>
          <cell r="AP73">
            <v>42047.93</v>
          </cell>
          <cell r="AQ73">
            <v>32300</v>
          </cell>
          <cell r="AR73">
            <v>33100</v>
          </cell>
          <cell r="AS73">
            <v>33839.94</v>
          </cell>
          <cell r="AT73">
            <v>42527.94</v>
          </cell>
          <cell r="AU73">
            <v>28175.95</v>
          </cell>
          <cell r="AV73">
            <v>50999.9</v>
          </cell>
          <cell r="AW73">
            <v>36719.93</v>
          </cell>
          <cell r="AX73">
            <v>17255.97</v>
          </cell>
          <cell r="AY73">
            <v>14495.98</v>
          </cell>
          <cell r="AZ73">
            <v>651077.34</v>
          </cell>
          <cell r="BA73">
            <v>619325.39</v>
          </cell>
          <cell r="BB73">
            <v>0.8</v>
          </cell>
          <cell r="BC73">
            <v>35091.961666666699</v>
          </cell>
          <cell r="BD73">
            <v>35331.96</v>
          </cell>
          <cell r="BE73">
            <v>36823.955000000002</v>
          </cell>
          <cell r="BF73">
            <v>37560.61</v>
          </cell>
          <cell r="BG73">
            <v>34919.938333333303</v>
          </cell>
          <cell r="BH73">
            <v>31695.945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e">
            <v>#REF!</v>
          </cell>
          <cell r="G74" t="str">
            <v>固定资产-老账</v>
          </cell>
          <cell r="H74">
            <v>0</v>
          </cell>
          <cell r="I74" t="str">
            <v>否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40459.99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40459.99</v>
          </cell>
          <cell r="BA74">
            <v>40459.99</v>
          </cell>
          <cell r="BB74">
            <v>0.8</v>
          </cell>
          <cell r="BC74">
            <v>6743.3316666666697</v>
          </cell>
          <cell r="BD74">
            <v>6743.3316666666697</v>
          </cell>
          <cell r="BE74">
            <v>6743.3316666666697</v>
          </cell>
          <cell r="BF74">
            <v>6743.3316666666697</v>
          </cell>
          <cell r="BG74">
            <v>0</v>
          </cell>
          <cell r="BH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e">
            <v>#REF!</v>
          </cell>
          <cell r="G75" t="str">
            <v>正常供货</v>
          </cell>
          <cell r="H75">
            <v>90</v>
          </cell>
          <cell r="I75" t="str">
            <v>是</v>
          </cell>
          <cell r="J75">
            <v>90</v>
          </cell>
          <cell r="AK75">
            <v>0</v>
          </cell>
          <cell r="AL75">
            <v>0</v>
          </cell>
          <cell r="AM75">
            <v>0</v>
          </cell>
          <cell r="AN75">
            <v>30476.37</v>
          </cell>
          <cell r="AO75">
            <v>60131.82</v>
          </cell>
          <cell r="AP75">
            <v>78616.36</v>
          </cell>
          <cell r="AQ75">
            <v>117000</v>
          </cell>
          <cell r="AR75">
            <v>131100</v>
          </cell>
          <cell r="AS75">
            <v>109169.3</v>
          </cell>
          <cell r="AT75">
            <v>129850.56</v>
          </cell>
          <cell r="AU75">
            <v>0</v>
          </cell>
          <cell r="AV75">
            <v>57024.32</v>
          </cell>
          <cell r="AW75">
            <v>117158.39999999999</v>
          </cell>
          <cell r="AX75">
            <v>460969.94</v>
          </cell>
          <cell r="AY75">
            <v>0</v>
          </cell>
          <cell r="AZ75">
            <v>1291497.07</v>
          </cell>
          <cell r="BA75">
            <v>713368.73</v>
          </cell>
          <cell r="BB75">
            <v>0.8</v>
          </cell>
          <cell r="BC75">
            <v>104311.34</v>
          </cell>
          <cell r="BD75">
            <v>94289.37</v>
          </cell>
          <cell r="BE75">
            <v>90690.696666666699</v>
          </cell>
          <cell r="BF75">
            <v>90717.096666666694</v>
          </cell>
          <cell r="BG75">
            <v>145695.42000000001</v>
          </cell>
          <cell r="BH75">
            <v>127500.536666667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  <cell r="G76" t="str">
            <v>正常供货</v>
          </cell>
          <cell r="H76">
            <v>30</v>
          </cell>
          <cell r="I76" t="str">
            <v>是</v>
          </cell>
          <cell r="J76">
            <v>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J76">
            <v>0</v>
          </cell>
          <cell r="AK76">
            <v>232592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232592</v>
          </cell>
          <cell r="BA76">
            <v>232592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  <cell r="G77" t="str">
            <v>大宗物料</v>
          </cell>
          <cell r="H77">
            <v>60</v>
          </cell>
          <cell r="I77" t="str">
            <v>否</v>
          </cell>
          <cell r="J77">
            <v>60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41700</v>
          </cell>
          <cell r="AS77">
            <v>61020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102720</v>
          </cell>
          <cell r="BA77">
            <v>102720</v>
          </cell>
          <cell r="BB77">
            <v>0</v>
          </cell>
          <cell r="BC77">
            <v>17120</v>
          </cell>
          <cell r="BD77">
            <v>17120</v>
          </cell>
          <cell r="BE77">
            <v>17120</v>
          </cell>
          <cell r="BF77">
            <v>17120</v>
          </cell>
          <cell r="BG77">
            <v>10170</v>
          </cell>
          <cell r="BH77">
            <v>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e">
            <v>#REF!</v>
          </cell>
          <cell r="G78" t="str">
            <v>正常供货</v>
          </cell>
          <cell r="H78">
            <v>90</v>
          </cell>
          <cell r="I78" t="str">
            <v>否</v>
          </cell>
          <cell r="J78">
            <v>90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E78">
            <v>0</v>
          </cell>
          <cell r="AF78">
            <v>0</v>
          </cell>
          <cell r="AG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4688.1400000000003</v>
          </cell>
          <cell r="AX78">
            <v>14056.84</v>
          </cell>
          <cell r="AY78">
            <v>84607.95</v>
          </cell>
          <cell r="AZ78">
            <v>103352.93</v>
          </cell>
          <cell r="BA78">
            <v>0</v>
          </cell>
          <cell r="BB78">
            <v>0.8</v>
          </cell>
          <cell r="BC78">
            <v>0</v>
          </cell>
          <cell r="BD78">
            <v>0</v>
          </cell>
          <cell r="BE78">
            <v>0</v>
          </cell>
          <cell r="BF78">
            <v>781.35666666666702</v>
          </cell>
          <cell r="BG78">
            <v>3124.1633333333298</v>
          </cell>
          <cell r="BH78">
            <v>17225.488333333298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  <cell r="G79" t="str">
            <v>正常供货</v>
          </cell>
          <cell r="H79">
            <v>60</v>
          </cell>
          <cell r="I79" t="str">
            <v>是</v>
          </cell>
          <cell r="J79">
            <v>60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X79">
            <v>0</v>
          </cell>
          <cell r="Y79">
            <v>0</v>
          </cell>
          <cell r="Z79">
            <v>0</v>
          </cell>
          <cell r="AA79">
            <v>42403.21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9282.9599999999991</v>
          </cell>
          <cell r="AH79">
            <v>2488.41</v>
          </cell>
          <cell r="AI79">
            <v>10579.78</v>
          </cell>
          <cell r="AJ79">
            <v>18862.96</v>
          </cell>
          <cell r="AK79">
            <v>0</v>
          </cell>
          <cell r="AL79">
            <v>21414.7</v>
          </cell>
          <cell r="AM79">
            <v>0</v>
          </cell>
          <cell r="AN79">
            <v>25002.26</v>
          </cell>
          <cell r="AO79">
            <v>0</v>
          </cell>
          <cell r="AP79">
            <v>23556.33</v>
          </cell>
          <cell r="AQ79">
            <v>0</v>
          </cell>
          <cell r="AR79">
            <v>55500</v>
          </cell>
          <cell r="AS79">
            <v>0</v>
          </cell>
          <cell r="AT79">
            <v>36477.82</v>
          </cell>
          <cell r="AU79">
            <v>8752.09</v>
          </cell>
          <cell r="AV79">
            <v>0</v>
          </cell>
          <cell r="AW79">
            <v>6458.4</v>
          </cell>
          <cell r="AY79">
            <v>0</v>
          </cell>
          <cell r="AZ79">
            <v>260778.92</v>
          </cell>
          <cell r="BA79">
            <v>260778.92</v>
          </cell>
          <cell r="BB79">
            <v>0</v>
          </cell>
          <cell r="BC79">
            <v>19255.691666666698</v>
          </cell>
          <cell r="BD79">
            <v>20714.3733333333</v>
          </cell>
          <cell r="BE79">
            <v>16788.3183333333</v>
          </cell>
          <cell r="BF79">
            <v>17864.718333333301</v>
          </cell>
          <cell r="BG79">
            <v>8614.7183333333305</v>
          </cell>
          <cell r="BH79">
            <v>8614.7183333333305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e">
            <v>#REF!</v>
          </cell>
          <cell r="G80" t="str">
            <v>正常供货</v>
          </cell>
          <cell r="H80">
            <v>90</v>
          </cell>
          <cell r="I80" t="str">
            <v>是</v>
          </cell>
          <cell r="J80">
            <v>90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97094.38</v>
          </cell>
          <cell r="AP80">
            <v>207948.25</v>
          </cell>
          <cell r="AQ80">
            <v>0</v>
          </cell>
          <cell r="AR80">
            <v>0</v>
          </cell>
          <cell r="AS80">
            <v>119714.71</v>
          </cell>
          <cell r="AT80">
            <v>0</v>
          </cell>
          <cell r="AU80">
            <v>147635.45000000001</v>
          </cell>
          <cell r="AV80">
            <v>175374.06</v>
          </cell>
          <cell r="AW80">
            <v>0</v>
          </cell>
          <cell r="AY80">
            <v>0</v>
          </cell>
          <cell r="AZ80">
            <v>747766.85</v>
          </cell>
          <cell r="BA80">
            <v>747766.85</v>
          </cell>
          <cell r="BB80">
            <v>0.8</v>
          </cell>
          <cell r="BC80">
            <v>70792.89</v>
          </cell>
          <cell r="BD80">
            <v>79216.401666666701</v>
          </cell>
          <cell r="BE80">
            <v>73787.37</v>
          </cell>
          <cell r="BF80">
            <v>73787.37</v>
          </cell>
          <cell r="BG80">
            <v>73787.37</v>
          </cell>
          <cell r="BH80">
            <v>53834.918333333299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e">
            <v>#REF!</v>
          </cell>
          <cell r="G81" t="str">
            <v>正常供货</v>
          </cell>
          <cell r="H81">
            <v>60</v>
          </cell>
          <cell r="I81" t="str">
            <v>是</v>
          </cell>
          <cell r="J81">
            <v>60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43285.3</v>
          </cell>
          <cell r="AQ81">
            <v>8000</v>
          </cell>
          <cell r="AR81">
            <v>21300</v>
          </cell>
          <cell r="AS81">
            <v>34175.29</v>
          </cell>
          <cell r="AT81">
            <v>40827.839999999997</v>
          </cell>
          <cell r="AU81">
            <v>37579.050000000003</v>
          </cell>
          <cell r="AV81">
            <v>30551.27</v>
          </cell>
          <cell r="AW81">
            <v>8419.33</v>
          </cell>
          <cell r="AX81">
            <v>21651.16</v>
          </cell>
          <cell r="AY81">
            <v>47236.26</v>
          </cell>
          <cell r="AZ81">
            <v>293025.5</v>
          </cell>
          <cell r="BA81">
            <v>224138.08</v>
          </cell>
          <cell r="BB81">
            <v>0.8</v>
          </cell>
          <cell r="BC81">
            <v>24598.071666666699</v>
          </cell>
          <cell r="BD81">
            <v>30861.246666666699</v>
          </cell>
          <cell r="BE81">
            <v>28738.9083333333</v>
          </cell>
          <cell r="BF81">
            <v>28808.796666666702</v>
          </cell>
          <cell r="BG81">
            <v>28867.323333333301</v>
          </cell>
          <cell r="BH81">
            <v>31044.151666666701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  <cell r="G82" t="str">
            <v>正常供货</v>
          </cell>
          <cell r="H82">
            <v>60</v>
          </cell>
          <cell r="I82" t="str">
            <v>是</v>
          </cell>
          <cell r="J82">
            <v>60</v>
          </cell>
          <cell r="AE82">
            <v>37490.120000000003</v>
          </cell>
          <cell r="AF82">
            <v>29301.8</v>
          </cell>
          <cell r="AG82">
            <v>0</v>
          </cell>
          <cell r="AH82">
            <v>118314.62</v>
          </cell>
          <cell r="AI82">
            <v>8542.7999999999993</v>
          </cell>
          <cell r="AJ82">
            <v>0</v>
          </cell>
          <cell r="AK82">
            <v>0</v>
          </cell>
          <cell r="AL82">
            <v>83088.899999999994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276738.24</v>
          </cell>
          <cell r="BA82">
            <v>276738.24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e">
            <v>#REF!</v>
          </cell>
          <cell r="G83" t="str">
            <v>电泳漆</v>
          </cell>
          <cell r="H83">
            <v>0</v>
          </cell>
          <cell r="I83" t="str">
            <v>否</v>
          </cell>
          <cell r="J83">
            <v>30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T83">
            <v>0</v>
          </cell>
          <cell r="AU83">
            <v>0</v>
          </cell>
          <cell r="AV83">
            <v>183188.65</v>
          </cell>
          <cell r="AW83">
            <v>0</v>
          </cell>
          <cell r="AX83">
            <v>125769</v>
          </cell>
          <cell r="AY83">
            <v>0</v>
          </cell>
          <cell r="AZ83">
            <v>308957.65000000002</v>
          </cell>
          <cell r="BA83">
            <v>308957.65000000002</v>
          </cell>
          <cell r="BB83">
            <v>0.8</v>
          </cell>
          <cell r="BC83">
            <v>0</v>
          </cell>
          <cell r="BD83">
            <v>0</v>
          </cell>
          <cell r="BE83">
            <v>30531.441666666698</v>
          </cell>
          <cell r="BF83">
            <v>30531.441666666698</v>
          </cell>
          <cell r="BG83">
            <v>51492.941666666702</v>
          </cell>
          <cell r="BH83">
            <v>51492.941666666702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  <cell r="G84" t="str">
            <v>老账</v>
          </cell>
          <cell r="H84">
            <v>60</v>
          </cell>
          <cell r="I84" t="str">
            <v>否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29047.96</v>
          </cell>
          <cell r="Y84">
            <v>0</v>
          </cell>
          <cell r="Z84">
            <v>98700.98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Y84">
            <v>4251.0600000000004</v>
          </cell>
          <cell r="AZ84">
            <v>132000</v>
          </cell>
          <cell r="BA84">
            <v>127748.94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e">
            <v>#REF!</v>
          </cell>
          <cell r="G85" t="str">
            <v>正常供货</v>
          </cell>
          <cell r="H85">
            <v>60</v>
          </cell>
          <cell r="I85" t="str">
            <v>是</v>
          </cell>
          <cell r="J85">
            <v>60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R85">
            <v>8383.6</v>
          </cell>
          <cell r="S85">
            <v>6784.0900000000101</v>
          </cell>
          <cell r="T85">
            <v>8528.5700000000106</v>
          </cell>
          <cell r="U85">
            <v>9497.4500000000098</v>
          </cell>
          <cell r="V85">
            <v>11995.55</v>
          </cell>
          <cell r="W85">
            <v>0</v>
          </cell>
          <cell r="X85">
            <v>35938.32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33094.61</v>
          </cell>
          <cell r="AE85">
            <v>0</v>
          </cell>
          <cell r="AF85">
            <v>24584.46</v>
          </cell>
          <cell r="AG85">
            <v>9690.07</v>
          </cell>
          <cell r="AH85">
            <v>7739.09</v>
          </cell>
          <cell r="AI85">
            <v>0</v>
          </cell>
          <cell r="AJ85">
            <v>13711.46</v>
          </cell>
          <cell r="AK85">
            <v>21353.47</v>
          </cell>
          <cell r="AL85">
            <v>31916.12</v>
          </cell>
          <cell r="AM85">
            <v>8333.5300000000007</v>
          </cell>
          <cell r="AN85">
            <v>15572.25</v>
          </cell>
          <cell r="AO85">
            <v>9576.61</v>
          </cell>
          <cell r="AP85">
            <v>15004.33</v>
          </cell>
          <cell r="AQ85">
            <v>16800</v>
          </cell>
          <cell r="AR85">
            <v>21100</v>
          </cell>
          <cell r="AS85">
            <v>23873.91</v>
          </cell>
          <cell r="AT85">
            <v>20626.8</v>
          </cell>
          <cell r="AU85">
            <v>10799.45</v>
          </cell>
          <cell r="AV85">
            <v>16941.96</v>
          </cell>
          <cell r="AW85">
            <v>16400.310000000001</v>
          </cell>
          <cell r="AX85">
            <v>20258.849999999999</v>
          </cell>
          <cell r="AY85">
            <v>12390.03</v>
          </cell>
          <cell r="AZ85">
            <v>430894.89</v>
          </cell>
          <cell r="BA85">
            <v>398246.01</v>
          </cell>
          <cell r="BB85">
            <v>0.8</v>
          </cell>
          <cell r="BC85">
            <v>17830.275000000001</v>
          </cell>
          <cell r="BD85">
            <v>18034.081666666701</v>
          </cell>
          <cell r="BE85">
            <v>18357.02</v>
          </cell>
          <cell r="BF85">
            <v>18290.404999999999</v>
          </cell>
          <cell r="BG85">
            <v>18150.2133333333</v>
          </cell>
          <cell r="BH85">
            <v>16236.233333333301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e">
            <v>#REF!</v>
          </cell>
          <cell r="G86" t="str">
            <v>诉讼-7月底付清货款</v>
          </cell>
          <cell r="H86">
            <v>60</v>
          </cell>
          <cell r="I86" t="str">
            <v>否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0.8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e">
            <v>#REF!</v>
          </cell>
          <cell r="G87" t="str">
            <v>诉讼</v>
          </cell>
          <cell r="H87" t="str">
            <v>预付/60</v>
          </cell>
          <cell r="I87" t="str">
            <v>否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0.8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e">
            <v>#REF!</v>
          </cell>
          <cell r="G88" t="str">
            <v>正常供货</v>
          </cell>
          <cell r="H88">
            <v>60</v>
          </cell>
          <cell r="I88" t="str">
            <v>是</v>
          </cell>
          <cell r="J88">
            <v>60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26325.65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204220.19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9000</v>
          </cell>
          <cell r="AS88">
            <v>0</v>
          </cell>
          <cell r="AT88">
            <v>358521.59999999998</v>
          </cell>
          <cell r="AU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598067.43999999994</v>
          </cell>
          <cell r="BA88">
            <v>598067.43999999994</v>
          </cell>
          <cell r="BB88">
            <v>0.8</v>
          </cell>
          <cell r="BC88">
            <v>61253.599999999999</v>
          </cell>
          <cell r="BD88">
            <v>61253.599999999999</v>
          </cell>
          <cell r="BE88">
            <v>61253.599999999999</v>
          </cell>
          <cell r="BF88">
            <v>61253.599999999999</v>
          </cell>
          <cell r="BG88">
            <v>59753.599999999999</v>
          </cell>
          <cell r="BH88">
            <v>59753.599999999999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  <cell r="G89" t="str">
            <v>老账</v>
          </cell>
          <cell r="H89">
            <v>0</v>
          </cell>
          <cell r="I89" t="str">
            <v>否</v>
          </cell>
          <cell r="K89">
            <v>48042.77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48042.77</v>
          </cell>
          <cell r="BA89">
            <v>48042.77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  <cell r="G90" t="str">
            <v>大宗物料</v>
          </cell>
          <cell r="H90">
            <v>30</v>
          </cell>
          <cell r="I90" t="str">
            <v>否</v>
          </cell>
          <cell r="J90">
            <v>30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3625.92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AZ90">
            <v>3625.92</v>
          </cell>
          <cell r="BA90">
            <v>3625.92</v>
          </cell>
          <cell r="BB90">
            <v>0</v>
          </cell>
          <cell r="BC90">
            <v>604.32000000000005</v>
          </cell>
          <cell r="BD90">
            <v>604.32000000000005</v>
          </cell>
          <cell r="BE90">
            <v>604.32000000000005</v>
          </cell>
          <cell r="BF90">
            <v>604.32000000000005</v>
          </cell>
          <cell r="BG90">
            <v>604.32000000000005</v>
          </cell>
          <cell r="BH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e">
            <v>#REF!</v>
          </cell>
          <cell r="G91" t="str">
            <v>老账</v>
          </cell>
          <cell r="H91">
            <v>60</v>
          </cell>
          <cell r="I91" t="str">
            <v>否</v>
          </cell>
          <cell r="K91">
            <v>31381.81</v>
          </cell>
          <cell r="L91">
            <v>0</v>
          </cell>
          <cell r="M91">
            <v>147426.87</v>
          </cell>
          <cell r="N91">
            <v>0</v>
          </cell>
          <cell r="O91">
            <v>67211.7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246020.38</v>
          </cell>
          <cell r="BA91">
            <v>246020.38</v>
          </cell>
          <cell r="BB91">
            <v>0.8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e">
            <v>#REF!</v>
          </cell>
          <cell r="G92" t="str">
            <v>大宗物料</v>
          </cell>
          <cell r="H92">
            <v>30</v>
          </cell>
          <cell r="I92" t="str">
            <v>否</v>
          </cell>
          <cell r="J92">
            <v>60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AK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Q92">
            <v>0</v>
          </cell>
          <cell r="AS92">
            <v>80545.009999999995</v>
          </cell>
          <cell r="AT92">
            <v>0</v>
          </cell>
          <cell r="AU92">
            <v>312232.90000000002</v>
          </cell>
          <cell r="AV92">
            <v>0</v>
          </cell>
          <cell r="AW92">
            <v>212326.06</v>
          </cell>
          <cell r="AX92">
            <v>130768.59</v>
          </cell>
          <cell r="AY92">
            <v>85509.77</v>
          </cell>
          <cell r="AZ92">
            <v>821382.33</v>
          </cell>
          <cell r="BA92">
            <v>906892.1</v>
          </cell>
          <cell r="BB92">
            <v>1</v>
          </cell>
          <cell r="BC92">
            <v>13424.1683333333</v>
          </cell>
          <cell r="BD92">
            <v>65462.985000000001</v>
          </cell>
          <cell r="BE92">
            <v>65462.985000000001</v>
          </cell>
          <cell r="BF92">
            <v>100850.661666667</v>
          </cell>
          <cell r="BG92">
            <v>122645.426666667</v>
          </cell>
          <cell r="BH92">
            <v>123472.88666666699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  <cell r="G93" t="str">
            <v>老账</v>
          </cell>
          <cell r="H93">
            <v>90</v>
          </cell>
          <cell r="I93" t="str">
            <v>是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52140.57</v>
          </cell>
          <cell r="AG93">
            <v>2400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54540.57</v>
          </cell>
          <cell r="BA93">
            <v>54540.57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e">
            <v>#REF!</v>
          </cell>
          <cell r="G94" t="str">
            <v>销售（三方库）</v>
          </cell>
          <cell r="H94">
            <v>90</v>
          </cell>
          <cell r="I94" t="str">
            <v>是</v>
          </cell>
          <cell r="J94">
            <v>90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139448.35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139448.35</v>
          </cell>
          <cell r="BA94">
            <v>139448.35</v>
          </cell>
          <cell r="BB94">
            <v>0.8</v>
          </cell>
          <cell r="BC94">
            <v>23241.391666666699</v>
          </cell>
          <cell r="BD94">
            <v>23241.391666666699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  <cell r="G95" t="str">
            <v>老账</v>
          </cell>
          <cell r="H95">
            <v>60</v>
          </cell>
          <cell r="I95" t="str">
            <v>是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2082.13</v>
          </cell>
          <cell r="AE95">
            <v>28574.47</v>
          </cell>
          <cell r="AF95">
            <v>14575.68</v>
          </cell>
          <cell r="AG95">
            <v>14211.92</v>
          </cell>
          <cell r="AH95">
            <v>0</v>
          </cell>
          <cell r="AI95">
            <v>9273.6</v>
          </cell>
          <cell r="AJ95">
            <v>17939.13</v>
          </cell>
          <cell r="AK95">
            <v>0</v>
          </cell>
          <cell r="AL95">
            <v>35792.04</v>
          </cell>
          <cell r="AM95">
            <v>0</v>
          </cell>
          <cell r="AN95">
            <v>20538.689999999999</v>
          </cell>
          <cell r="AO95">
            <v>0</v>
          </cell>
          <cell r="AP95">
            <v>11307.11</v>
          </cell>
          <cell r="AQ95">
            <v>5900</v>
          </cell>
          <cell r="AR95">
            <v>6000</v>
          </cell>
          <cell r="AS95">
            <v>6275.12</v>
          </cell>
          <cell r="AT95">
            <v>4386.99</v>
          </cell>
          <cell r="AU95">
            <v>1683.48</v>
          </cell>
          <cell r="AV95">
            <v>12318.44</v>
          </cell>
          <cell r="AW95">
            <v>7247.58</v>
          </cell>
          <cell r="AX95">
            <v>11919.23</v>
          </cell>
          <cell r="AY95">
            <v>7656.65</v>
          </cell>
          <cell r="AZ95">
            <v>217682.26</v>
          </cell>
          <cell r="BA95">
            <v>198106.38</v>
          </cell>
          <cell r="BB95">
            <v>0</v>
          </cell>
          <cell r="BC95">
            <v>5644.87</v>
          </cell>
          <cell r="BD95">
            <v>5925.45</v>
          </cell>
          <cell r="BE95">
            <v>6094.0050000000001</v>
          </cell>
          <cell r="BF95">
            <v>6318.6016666666701</v>
          </cell>
          <cell r="BG95">
            <v>7305.14</v>
          </cell>
          <cell r="BH95">
            <v>7535.3950000000004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  <cell r="G96" t="str">
            <v>老账</v>
          </cell>
          <cell r="H96">
            <v>0</v>
          </cell>
          <cell r="I96" t="str">
            <v>否</v>
          </cell>
          <cell r="K96">
            <v>215008.44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Y96">
            <v>0</v>
          </cell>
          <cell r="AZ96">
            <v>215008.44</v>
          </cell>
          <cell r="BA96">
            <v>215008.44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e">
            <v>#REF!</v>
          </cell>
          <cell r="G97" t="str">
            <v>正常供货</v>
          </cell>
          <cell r="H97">
            <v>90</v>
          </cell>
          <cell r="I97" t="str">
            <v>是</v>
          </cell>
          <cell r="J97">
            <v>90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41534.019999999997</v>
          </cell>
          <cell r="AM97">
            <v>0</v>
          </cell>
          <cell r="AN97">
            <v>61593.82</v>
          </cell>
          <cell r="AO97">
            <v>134237.70000000001</v>
          </cell>
          <cell r="AP97">
            <v>0</v>
          </cell>
          <cell r="AQ97">
            <v>116100</v>
          </cell>
          <cell r="AR97">
            <v>0</v>
          </cell>
          <cell r="AS97">
            <v>144574.97</v>
          </cell>
          <cell r="AT97">
            <v>109636.93</v>
          </cell>
          <cell r="AU97">
            <v>0</v>
          </cell>
          <cell r="AV97">
            <v>39472.26</v>
          </cell>
          <cell r="AW97">
            <v>0</v>
          </cell>
          <cell r="AX97">
            <v>49291.4</v>
          </cell>
          <cell r="AY97">
            <v>0</v>
          </cell>
          <cell r="AZ97">
            <v>696441.1</v>
          </cell>
          <cell r="BA97">
            <v>647149.69999999995</v>
          </cell>
          <cell r="BB97">
            <v>0.8</v>
          </cell>
          <cell r="BC97">
            <v>84091.6</v>
          </cell>
          <cell r="BD97">
            <v>61718.65</v>
          </cell>
          <cell r="BE97">
            <v>68297.36</v>
          </cell>
          <cell r="BF97">
            <v>48947.360000000001</v>
          </cell>
          <cell r="BG97">
            <v>57162.593333333301</v>
          </cell>
          <cell r="BH97">
            <v>33066.764999999999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e">
            <v>#REF!</v>
          </cell>
          <cell r="G98" t="str">
            <v>老账</v>
          </cell>
          <cell r="H98">
            <v>0</v>
          </cell>
          <cell r="I98" t="str">
            <v>否</v>
          </cell>
          <cell r="K98">
            <v>6192.3999999999896</v>
          </cell>
          <cell r="L98">
            <v>0</v>
          </cell>
          <cell r="M98">
            <v>118591.25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87300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212083.65</v>
          </cell>
          <cell r="BA98">
            <v>212083.65</v>
          </cell>
          <cell r="BB98">
            <v>0.8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e">
            <v>#REF!</v>
          </cell>
          <cell r="G99" t="str">
            <v>大宗物料</v>
          </cell>
          <cell r="H99">
            <v>0</v>
          </cell>
          <cell r="I99" t="str">
            <v>否</v>
          </cell>
          <cell r="J99">
            <v>30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X99">
            <v>73320.960000000006</v>
          </cell>
          <cell r="AY99">
            <v>86185.44</v>
          </cell>
          <cell r="AZ99">
            <v>159506.4</v>
          </cell>
          <cell r="BA99">
            <v>159506.4</v>
          </cell>
          <cell r="BB99">
            <v>1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12220.16</v>
          </cell>
          <cell r="BH99">
            <v>26584.400000000001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e">
            <v>#REF!</v>
          </cell>
          <cell r="G100" t="str">
            <v>老账</v>
          </cell>
          <cell r="H100">
            <v>90</v>
          </cell>
          <cell r="I100" t="str">
            <v>否</v>
          </cell>
          <cell r="K100">
            <v>-21480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-21480</v>
          </cell>
          <cell r="BA100">
            <v>-21480</v>
          </cell>
          <cell r="BB100">
            <v>0.8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  <cell r="G101" t="str">
            <v>大宗物料</v>
          </cell>
          <cell r="H101">
            <v>30</v>
          </cell>
          <cell r="I101" t="str">
            <v>否</v>
          </cell>
          <cell r="J101">
            <v>30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  <cell r="G102" t="str">
            <v>正常供货</v>
          </cell>
          <cell r="H102">
            <v>60</v>
          </cell>
          <cell r="I102" t="str">
            <v>是</v>
          </cell>
          <cell r="J102">
            <v>60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H102">
            <v>0</v>
          </cell>
          <cell r="AI102">
            <v>47164</v>
          </cell>
          <cell r="AJ102">
            <v>0</v>
          </cell>
          <cell r="AK102">
            <v>34995.4</v>
          </cell>
          <cell r="AL102">
            <v>0</v>
          </cell>
          <cell r="AM102">
            <v>0</v>
          </cell>
          <cell r="AN102">
            <v>0</v>
          </cell>
          <cell r="AO102">
            <v>16500</v>
          </cell>
          <cell r="AP102">
            <v>0</v>
          </cell>
          <cell r="AQ102">
            <v>0</v>
          </cell>
          <cell r="AR102">
            <v>0</v>
          </cell>
          <cell r="AS102">
            <v>47477.26</v>
          </cell>
          <cell r="AT102">
            <v>52461.19</v>
          </cell>
          <cell r="AU102">
            <v>65665.3</v>
          </cell>
          <cell r="AV102">
            <v>83881.7</v>
          </cell>
          <cell r="AW102">
            <v>0</v>
          </cell>
          <cell r="AX102">
            <v>42122.16</v>
          </cell>
          <cell r="AY102">
            <v>41211.49</v>
          </cell>
          <cell r="AZ102">
            <v>431478.5</v>
          </cell>
          <cell r="BA102">
            <v>348144.85</v>
          </cell>
          <cell r="BB102">
            <v>0</v>
          </cell>
          <cell r="BC102">
            <v>19406.4083333333</v>
          </cell>
          <cell r="BD102">
            <v>27600.625</v>
          </cell>
          <cell r="BE102">
            <v>41580.908333333296</v>
          </cell>
          <cell r="BF102">
            <v>41580.908333333296</v>
          </cell>
          <cell r="BG102">
            <v>48601.268333333297</v>
          </cell>
          <cell r="BH102">
            <v>47556.973333333299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e">
            <v>#REF!</v>
          </cell>
          <cell r="G103" t="str">
            <v>正常供货</v>
          </cell>
          <cell r="H103">
            <v>60</v>
          </cell>
          <cell r="I103" t="str">
            <v>否</v>
          </cell>
          <cell r="J103">
            <v>60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0.8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e">
            <v>#REF!</v>
          </cell>
          <cell r="G104" t="str">
            <v>老账</v>
          </cell>
          <cell r="H104">
            <v>90</v>
          </cell>
          <cell r="I104" t="str">
            <v>是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57595.72</v>
          </cell>
          <cell r="AN104">
            <v>0</v>
          </cell>
          <cell r="AO104">
            <v>0</v>
          </cell>
          <cell r="AP104">
            <v>0</v>
          </cell>
          <cell r="AQ104">
            <v>44700</v>
          </cell>
          <cell r="AR104">
            <v>0</v>
          </cell>
          <cell r="AS104">
            <v>75334.81</v>
          </cell>
          <cell r="AT104">
            <v>16842.77</v>
          </cell>
          <cell r="AU104">
            <v>0</v>
          </cell>
          <cell r="AV104">
            <v>80414.820000000007</v>
          </cell>
          <cell r="AW104">
            <v>15820</v>
          </cell>
          <cell r="AX104">
            <v>53633.81</v>
          </cell>
          <cell r="AY104">
            <v>0</v>
          </cell>
          <cell r="AZ104">
            <v>344341.93</v>
          </cell>
          <cell r="BA104">
            <v>274888.12</v>
          </cell>
          <cell r="BB104">
            <v>0.8</v>
          </cell>
          <cell r="BC104">
            <v>22812.93</v>
          </cell>
          <cell r="BD104">
            <v>22812.93</v>
          </cell>
          <cell r="BE104">
            <v>36215.4</v>
          </cell>
          <cell r="BF104">
            <v>31402.066666666698</v>
          </cell>
          <cell r="BG104">
            <v>40341.035000000003</v>
          </cell>
          <cell r="BH104">
            <v>27785.233333333301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e">
            <v>#REF!</v>
          </cell>
          <cell r="G105" t="str">
            <v>老账</v>
          </cell>
          <cell r="H105">
            <v>90</v>
          </cell>
          <cell r="I105" t="str">
            <v>否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4106.5799999999899</v>
          </cell>
          <cell r="P105">
            <v>62299.61</v>
          </cell>
          <cell r="Q105">
            <v>69887.929999999993</v>
          </cell>
          <cell r="R105">
            <v>0</v>
          </cell>
          <cell r="S105">
            <v>0</v>
          </cell>
          <cell r="T105">
            <v>40410.29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176704.41</v>
          </cell>
          <cell r="BA105">
            <v>176704.41</v>
          </cell>
          <cell r="BB105">
            <v>0.8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e">
            <v>#REF!</v>
          </cell>
          <cell r="G106" t="str">
            <v>正常供货</v>
          </cell>
          <cell r="H106">
            <v>90</v>
          </cell>
          <cell r="I106" t="str">
            <v>否</v>
          </cell>
          <cell r="J106">
            <v>90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U106">
            <v>24786.94</v>
          </cell>
          <cell r="AV106">
            <v>25285.18</v>
          </cell>
          <cell r="AW106">
            <v>10815.62</v>
          </cell>
          <cell r="AX106">
            <v>49240.03</v>
          </cell>
          <cell r="AY106">
            <v>61620.18</v>
          </cell>
          <cell r="AZ106">
            <v>171747.95</v>
          </cell>
          <cell r="BA106">
            <v>50072.12</v>
          </cell>
          <cell r="BB106">
            <v>0.8</v>
          </cell>
          <cell r="BC106">
            <v>0</v>
          </cell>
          <cell r="BD106">
            <v>4131.1566666666704</v>
          </cell>
          <cell r="BE106">
            <v>8345.3533333333307</v>
          </cell>
          <cell r="BF106">
            <v>10147.9566666667</v>
          </cell>
          <cell r="BG106">
            <v>18354.628333333301</v>
          </cell>
          <cell r="BH106">
            <v>28624.6583333333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e">
            <v>#REF!</v>
          </cell>
          <cell r="G107" t="str">
            <v>基建维修-老账</v>
          </cell>
          <cell r="H107">
            <v>0</v>
          </cell>
          <cell r="I107" t="str">
            <v>是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16761.400000000001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2550</v>
          </cell>
          <cell r="AG107">
            <v>0</v>
          </cell>
          <cell r="AH107">
            <v>78000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5700</v>
          </cell>
          <cell r="AN107">
            <v>9646</v>
          </cell>
          <cell r="AO107">
            <v>34930</v>
          </cell>
          <cell r="AP107">
            <v>27840.9</v>
          </cell>
          <cell r="AQ107">
            <v>1900</v>
          </cell>
          <cell r="AR107">
            <v>18400</v>
          </cell>
          <cell r="AS107">
            <v>2029</v>
          </cell>
          <cell r="AT107">
            <v>32082</v>
          </cell>
          <cell r="AU107">
            <v>1411</v>
          </cell>
          <cell r="AV107">
            <v>0</v>
          </cell>
          <cell r="AW107">
            <v>0</v>
          </cell>
          <cell r="AX107">
            <v>5400</v>
          </cell>
          <cell r="AY107">
            <v>0</v>
          </cell>
          <cell r="AZ107">
            <v>236650.3</v>
          </cell>
          <cell r="BA107">
            <v>236650.3</v>
          </cell>
          <cell r="BB107">
            <v>1</v>
          </cell>
          <cell r="BC107">
            <v>19530.316666666698</v>
          </cell>
          <cell r="BD107">
            <v>13943.8166666667</v>
          </cell>
          <cell r="BE107">
            <v>9303.6666666666697</v>
          </cell>
          <cell r="BF107">
            <v>8987</v>
          </cell>
          <cell r="BG107">
            <v>6820.3333333333303</v>
          </cell>
          <cell r="BH107">
            <v>6482.1666666666697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e">
            <v>#REF!</v>
          </cell>
          <cell r="G108" t="str">
            <v>固定资产-老账</v>
          </cell>
          <cell r="H108">
            <v>0</v>
          </cell>
          <cell r="I108" t="str">
            <v>是</v>
          </cell>
          <cell r="J108" t="str">
            <v>固定资产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148132.6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12600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Y108">
            <v>0</v>
          </cell>
          <cell r="AZ108">
            <v>160732.6</v>
          </cell>
          <cell r="BA108">
            <v>160732.6</v>
          </cell>
          <cell r="BB108">
            <v>1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  <cell r="G109" t="str">
            <v>老账</v>
          </cell>
          <cell r="H109">
            <v>60</v>
          </cell>
          <cell r="I109" t="str">
            <v>是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48762.06</v>
          </cell>
          <cell r="AI109">
            <v>46937.94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32842.32</v>
          </cell>
          <cell r="AX109">
            <v>42334.32</v>
          </cell>
          <cell r="AY109">
            <v>0</v>
          </cell>
          <cell r="AZ109">
            <v>170876.64</v>
          </cell>
          <cell r="BA109">
            <v>128542.32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5473.72</v>
          </cell>
          <cell r="BG109">
            <v>12529.44</v>
          </cell>
          <cell r="BH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e">
            <v>#REF!</v>
          </cell>
          <cell r="G110" t="str">
            <v>正常供货</v>
          </cell>
          <cell r="H110">
            <v>60</v>
          </cell>
          <cell r="I110" t="str">
            <v>否</v>
          </cell>
          <cell r="J110">
            <v>60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Q110">
            <v>4887.7700000000004</v>
          </cell>
          <cell r="AR110">
            <v>109100</v>
          </cell>
          <cell r="AS110">
            <v>138852.24</v>
          </cell>
          <cell r="AT110">
            <v>82142.48</v>
          </cell>
          <cell r="AU110">
            <v>135618.25</v>
          </cell>
          <cell r="AV110">
            <v>99977.49</v>
          </cell>
          <cell r="AW110">
            <v>74387.990000000005</v>
          </cell>
          <cell r="AX110">
            <v>91730.83</v>
          </cell>
          <cell r="AY110">
            <v>94427.35</v>
          </cell>
          <cell r="AZ110">
            <v>831124.4</v>
          </cell>
          <cell r="BA110">
            <v>644966.22</v>
          </cell>
          <cell r="BB110">
            <v>0.8</v>
          </cell>
          <cell r="BC110">
            <v>55830.415000000001</v>
          </cell>
          <cell r="BD110">
            <v>78433.456666666694</v>
          </cell>
          <cell r="BE110">
            <v>95096.371666666702</v>
          </cell>
          <cell r="BF110">
            <v>106679.741666667</v>
          </cell>
          <cell r="BG110">
            <v>103784.88</v>
          </cell>
          <cell r="BH110">
            <v>96380.731666666703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  <cell r="G111" t="str">
            <v>大宗物料</v>
          </cell>
          <cell r="H111">
            <v>30</v>
          </cell>
          <cell r="I111" t="str">
            <v>否</v>
          </cell>
          <cell r="J111">
            <v>30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e">
            <v>#REF!</v>
          </cell>
          <cell r="G112" t="str">
            <v>正常供货</v>
          </cell>
          <cell r="H112">
            <v>60</v>
          </cell>
          <cell r="I112" t="str">
            <v>是</v>
          </cell>
          <cell r="J112">
            <v>60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AG112">
            <v>0</v>
          </cell>
          <cell r="AH112">
            <v>357.64</v>
          </cell>
          <cell r="AI112">
            <v>0</v>
          </cell>
          <cell r="AJ112">
            <v>54923.41</v>
          </cell>
          <cell r="AK112">
            <v>0</v>
          </cell>
          <cell r="AL112">
            <v>86521.26</v>
          </cell>
          <cell r="AM112">
            <v>0</v>
          </cell>
          <cell r="AN112">
            <v>0</v>
          </cell>
          <cell r="AO112">
            <v>84301.58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226103.89</v>
          </cell>
          <cell r="BA112">
            <v>226103.89</v>
          </cell>
          <cell r="BB112">
            <v>0.8</v>
          </cell>
          <cell r="BC112">
            <v>14050.2633333333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  <cell r="G113" t="str">
            <v>正常供货</v>
          </cell>
          <cell r="H113">
            <v>0</v>
          </cell>
          <cell r="I113" t="str">
            <v>否</v>
          </cell>
          <cell r="J113">
            <v>90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50547.3</v>
          </cell>
          <cell r="AU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50547.3</v>
          </cell>
          <cell r="BA113">
            <v>50547.3</v>
          </cell>
          <cell r="BB113">
            <v>0</v>
          </cell>
          <cell r="BC113">
            <v>8424.5499999999993</v>
          </cell>
          <cell r="BD113">
            <v>8424.5499999999993</v>
          </cell>
          <cell r="BE113">
            <v>8424.5499999999993</v>
          </cell>
          <cell r="BF113">
            <v>8424.5499999999993</v>
          </cell>
          <cell r="BG113">
            <v>8424.5499999999993</v>
          </cell>
          <cell r="BH113">
            <v>8424.5499999999993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e">
            <v>#REF!</v>
          </cell>
          <cell r="G114" t="str">
            <v>老账</v>
          </cell>
          <cell r="H114">
            <v>0</v>
          </cell>
          <cell r="I114" t="str">
            <v>是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28855.72</v>
          </cell>
          <cell r="AC114">
            <v>0</v>
          </cell>
          <cell r="AE114">
            <v>0</v>
          </cell>
          <cell r="AF114">
            <v>36706.78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Y114">
            <v>0</v>
          </cell>
          <cell r="AZ114">
            <v>65562.5</v>
          </cell>
          <cell r="BA114">
            <v>65562.5</v>
          </cell>
          <cell r="BB114">
            <v>0.8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  <cell r="G115" t="str">
            <v>正常供货</v>
          </cell>
          <cell r="H115">
            <v>60</v>
          </cell>
          <cell r="I115" t="str">
            <v>否</v>
          </cell>
          <cell r="J115">
            <v>60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Q115">
            <v>6822.34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7861.64</v>
          </cell>
          <cell r="AW115">
            <v>7861.64</v>
          </cell>
          <cell r="AX115">
            <v>16006.29</v>
          </cell>
          <cell r="AY115">
            <v>64030.98</v>
          </cell>
          <cell r="AZ115">
            <v>102582.89</v>
          </cell>
          <cell r="BA115">
            <v>22545.62</v>
          </cell>
          <cell r="BB115">
            <v>0</v>
          </cell>
          <cell r="BC115">
            <v>1137.05666666667</v>
          </cell>
          <cell r="BD115">
            <v>1137.05666666667</v>
          </cell>
          <cell r="BE115">
            <v>2447.33</v>
          </cell>
          <cell r="BF115">
            <v>2620.5466666666698</v>
          </cell>
          <cell r="BG115">
            <v>5288.26166666667</v>
          </cell>
          <cell r="BH115">
            <v>15960.0916666667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e">
            <v>#REF!</v>
          </cell>
          <cell r="G116" t="str">
            <v>老账</v>
          </cell>
          <cell r="H116">
            <v>60</v>
          </cell>
          <cell r="I116" t="str">
            <v>否</v>
          </cell>
          <cell r="K116">
            <v>0</v>
          </cell>
          <cell r="L116">
            <v>0</v>
          </cell>
          <cell r="M116">
            <v>0</v>
          </cell>
          <cell r="N116">
            <v>1571.64</v>
          </cell>
          <cell r="O116">
            <v>96738.65</v>
          </cell>
          <cell r="P116">
            <v>18373.64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Y116">
            <v>0</v>
          </cell>
          <cell r="AZ116">
            <v>116683.93</v>
          </cell>
          <cell r="BA116">
            <v>116683.93</v>
          </cell>
          <cell r="BB116">
            <v>0.8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e">
            <v>#REF!</v>
          </cell>
          <cell r="G117" t="str">
            <v>正常供货</v>
          </cell>
          <cell r="H117">
            <v>60</v>
          </cell>
          <cell r="I117" t="str">
            <v>是</v>
          </cell>
          <cell r="J117">
            <v>60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3076.02</v>
          </cell>
          <cell r="AI117">
            <v>0</v>
          </cell>
          <cell r="AJ117">
            <v>17251.650000000001</v>
          </cell>
          <cell r="AK117">
            <v>32420.55</v>
          </cell>
          <cell r="AL117">
            <v>0</v>
          </cell>
          <cell r="AM117">
            <v>21753.24</v>
          </cell>
          <cell r="AN117">
            <v>22040.33</v>
          </cell>
          <cell r="AO117">
            <v>9721.0499999999993</v>
          </cell>
          <cell r="AP117">
            <v>11142.98</v>
          </cell>
          <cell r="AQ117">
            <v>0</v>
          </cell>
          <cell r="AR117">
            <v>28800</v>
          </cell>
          <cell r="AS117">
            <v>0</v>
          </cell>
          <cell r="AT117">
            <v>33869.4</v>
          </cell>
          <cell r="AU117">
            <v>16023.13</v>
          </cell>
          <cell r="AV117">
            <v>0</v>
          </cell>
          <cell r="AW117">
            <v>28653.91</v>
          </cell>
          <cell r="AX117">
            <v>18879.89</v>
          </cell>
          <cell r="AY117">
            <v>26177.51</v>
          </cell>
          <cell r="AZ117">
            <v>269809.65999999997</v>
          </cell>
          <cell r="BA117">
            <v>224752.26</v>
          </cell>
          <cell r="BB117">
            <v>0.8</v>
          </cell>
          <cell r="BC117">
            <v>13922.2383333333</v>
          </cell>
          <cell r="BD117">
            <v>14972.584999999999</v>
          </cell>
          <cell r="BE117">
            <v>13115.4216666667</v>
          </cell>
          <cell r="BF117">
            <v>17891.073333333301</v>
          </cell>
          <cell r="BG117">
            <v>16237.721666666699</v>
          </cell>
          <cell r="BH117">
            <v>20600.64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e">
            <v>#REF!</v>
          </cell>
          <cell r="G118" t="str">
            <v>正常供货</v>
          </cell>
          <cell r="H118">
            <v>60</v>
          </cell>
          <cell r="I118" t="str">
            <v>否</v>
          </cell>
          <cell r="J118">
            <v>60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N118">
            <v>0</v>
          </cell>
          <cell r="AO118">
            <v>0</v>
          </cell>
          <cell r="AR118">
            <v>0</v>
          </cell>
          <cell r="AU118">
            <v>134947.43</v>
          </cell>
          <cell r="AV118">
            <v>0</v>
          </cell>
          <cell r="AW118">
            <v>157960.44</v>
          </cell>
          <cell r="AX118">
            <v>136345.79999999999</v>
          </cell>
          <cell r="AY118">
            <v>68172.899999999994</v>
          </cell>
          <cell r="AZ118">
            <v>497426.57</v>
          </cell>
          <cell r="BA118">
            <v>292907.87</v>
          </cell>
          <cell r="BB118">
            <v>0.8</v>
          </cell>
          <cell r="BC118">
            <v>0</v>
          </cell>
          <cell r="BD118">
            <v>22491.238333333298</v>
          </cell>
          <cell r="BE118">
            <v>22491.238333333298</v>
          </cell>
          <cell r="BF118">
            <v>48817.978333333303</v>
          </cell>
          <cell r="BG118">
            <v>71542.278333333306</v>
          </cell>
          <cell r="BH118">
            <v>82904.428333333301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e">
            <v>#REF!</v>
          </cell>
          <cell r="G119" t="str">
            <v>正常供货</v>
          </cell>
          <cell r="H119">
            <v>90</v>
          </cell>
          <cell r="I119" t="str">
            <v>是</v>
          </cell>
          <cell r="J119">
            <v>90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AG119">
            <v>0</v>
          </cell>
          <cell r="AK119">
            <v>0</v>
          </cell>
          <cell r="AL119">
            <v>0</v>
          </cell>
          <cell r="AN119">
            <v>1250.0899999999999</v>
          </cell>
          <cell r="AO119">
            <v>17035.88</v>
          </cell>
          <cell r="AP119">
            <v>15332.3</v>
          </cell>
          <cell r="AQ119">
            <v>8100</v>
          </cell>
          <cell r="AR119">
            <v>0</v>
          </cell>
          <cell r="AS119">
            <v>33219.96</v>
          </cell>
          <cell r="AT119">
            <v>17887.68</v>
          </cell>
          <cell r="AU119">
            <v>18739.46</v>
          </cell>
          <cell r="AV119">
            <v>25553.82</v>
          </cell>
          <cell r="AW119">
            <v>0</v>
          </cell>
          <cell r="AX119">
            <v>34923.56</v>
          </cell>
          <cell r="AY119">
            <v>33228.42</v>
          </cell>
          <cell r="AZ119">
            <v>205271.17</v>
          </cell>
          <cell r="BA119">
            <v>137119.19</v>
          </cell>
          <cell r="BB119">
            <v>0.8</v>
          </cell>
          <cell r="BC119">
            <v>15262.6366666667</v>
          </cell>
          <cell r="BD119">
            <v>15546.5666666667</v>
          </cell>
          <cell r="BE119">
            <v>17250.153333333299</v>
          </cell>
          <cell r="BF119">
            <v>15900.153333333301</v>
          </cell>
          <cell r="BG119">
            <v>21720.746666666699</v>
          </cell>
          <cell r="BH119">
            <v>21722.156666666699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e">
            <v>#REF!</v>
          </cell>
          <cell r="G120" t="str">
            <v>正常供货</v>
          </cell>
          <cell r="H120">
            <v>60</v>
          </cell>
          <cell r="I120" t="str">
            <v>是</v>
          </cell>
          <cell r="J120">
            <v>60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U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12422.37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21601.08</v>
          </cell>
          <cell r="AL120">
            <v>28801.439999999999</v>
          </cell>
          <cell r="AM120">
            <v>0</v>
          </cell>
          <cell r="AN120">
            <v>7200.36</v>
          </cell>
          <cell r="AO120">
            <v>7200.36</v>
          </cell>
          <cell r="AP120">
            <v>10800.54</v>
          </cell>
          <cell r="AQ120">
            <v>10800</v>
          </cell>
          <cell r="AR120">
            <v>7200</v>
          </cell>
          <cell r="AS120">
            <v>10800.54</v>
          </cell>
          <cell r="AT120">
            <v>18000.900000000001</v>
          </cell>
          <cell r="AU120">
            <v>6915.6</v>
          </cell>
          <cell r="AV120">
            <v>24204.6</v>
          </cell>
          <cell r="AW120">
            <v>27662.400000000001</v>
          </cell>
          <cell r="AX120">
            <v>34578</v>
          </cell>
          <cell r="AY120">
            <v>0</v>
          </cell>
          <cell r="AZ120">
            <v>228188.19</v>
          </cell>
          <cell r="BA120">
            <v>193610.19</v>
          </cell>
          <cell r="BB120">
            <v>0.8</v>
          </cell>
          <cell r="BC120">
            <v>10800.39</v>
          </cell>
          <cell r="BD120">
            <v>10752.93</v>
          </cell>
          <cell r="BE120">
            <v>12986.94</v>
          </cell>
          <cell r="BF120">
            <v>15797.34</v>
          </cell>
          <cell r="BG120">
            <v>20360.34</v>
          </cell>
          <cell r="BH120">
            <v>18560.25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e">
            <v>#REF!</v>
          </cell>
          <cell r="G121" t="str">
            <v>正常供货</v>
          </cell>
          <cell r="H121">
            <v>60</v>
          </cell>
          <cell r="I121" t="str">
            <v>否</v>
          </cell>
          <cell r="J121">
            <v>60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0.8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  <cell r="G122" t="str">
            <v>正常供货</v>
          </cell>
          <cell r="H122">
            <v>60</v>
          </cell>
          <cell r="I122" t="str">
            <v>是</v>
          </cell>
          <cell r="J122">
            <v>60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34480.78</v>
          </cell>
          <cell r="AP122">
            <v>0</v>
          </cell>
          <cell r="AQ122">
            <v>29400</v>
          </cell>
          <cell r="AR122">
            <v>0</v>
          </cell>
          <cell r="AS122">
            <v>14241.9</v>
          </cell>
          <cell r="AT122">
            <v>23019.55</v>
          </cell>
          <cell r="AU122">
            <v>0</v>
          </cell>
          <cell r="AV122">
            <v>0</v>
          </cell>
          <cell r="AW122">
            <v>18392.86</v>
          </cell>
          <cell r="AX122">
            <v>20621.810000000001</v>
          </cell>
          <cell r="AY122">
            <v>14443.71</v>
          </cell>
          <cell r="AZ122">
            <v>154600.60999999999</v>
          </cell>
          <cell r="BA122">
            <v>119535.09</v>
          </cell>
          <cell r="BB122">
            <v>0</v>
          </cell>
          <cell r="BC122">
            <v>16857.038333333301</v>
          </cell>
          <cell r="BD122">
            <v>11110.2416666667</v>
          </cell>
          <cell r="BE122">
            <v>11110.2416666667</v>
          </cell>
          <cell r="BF122">
            <v>9275.7183333333305</v>
          </cell>
          <cell r="BG122">
            <v>12712.686666666699</v>
          </cell>
          <cell r="BH122">
            <v>12746.321666666699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e">
            <v>#REF!</v>
          </cell>
          <cell r="G123" t="str">
            <v>正常供货</v>
          </cell>
          <cell r="H123">
            <v>60</v>
          </cell>
          <cell r="I123" t="str">
            <v>否</v>
          </cell>
          <cell r="J123">
            <v>60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AG123">
            <v>0</v>
          </cell>
          <cell r="AH123">
            <v>0</v>
          </cell>
          <cell r="AI123">
            <v>0</v>
          </cell>
          <cell r="AL123">
            <v>0</v>
          </cell>
          <cell r="AQ123">
            <v>4048.48</v>
          </cell>
          <cell r="AR123">
            <v>14900</v>
          </cell>
          <cell r="AS123">
            <v>20461.330000000002</v>
          </cell>
          <cell r="AT123">
            <v>20496.34</v>
          </cell>
          <cell r="AU123">
            <v>22250.82</v>
          </cell>
          <cell r="AV123">
            <v>25284.73</v>
          </cell>
          <cell r="AW123">
            <v>6938.45</v>
          </cell>
          <cell r="AX123">
            <v>28009.35</v>
          </cell>
          <cell r="AY123">
            <v>0</v>
          </cell>
          <cell r="AZ123">
            <v>142389.5</v>
          </cell>
          <cell r="BA123">
            <v>114380.15</v>
          </cell>
          <cell r="BB123">
            <v>0.8</v>
          </cell>
          <cell r="BC123">
            <v>9984.3583333333299</v>
          </cell>
          <cell r="BD123">
            <v>13692.8283333333</v>
          </cell>
          <cell r="BE123">
            <v>17906.95</v>
          </cell>
          <cell r="BF123">
            <v>18388.6116666667</v>
          </cell>
          <cell r="BG123">
            <v>20573.503333333301</v>
          </cell>
          <cell r="BH123">
            <v>17163.281666666699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  <cell r="G124" t="str">
            <v>老账</v>
          </cell>
          <cell r="H124">
            <v>0</v>
          </cell>
          <cell r="I124" t="str">
            <v>否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40800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40800</v>
          </cell>
          <cell r="BA124">
            <v>40800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e">
            <v>#REF!</v>
          </cell>
          <cell r="G125" t="str">
            <v>正常供货</v>
          </cell>
          <cell r="H125">
            <v>60</v>
          </cell>
          <cell r="I125" t="str">
            <v>否</v>
          </cell>
          <cell r="J125">
            <v>60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0.03</v>
          </cell>
          <cell r="AT125">
            <v>5856.75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5856.78</v>
          </cell>
          <cell r="BA125">
            <v>5856.78</v>
          </cell>
          <cell r="BB125">
            <v>0.8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  <cell r="BG125">
            <v>976.13</v>
          </cell>
          <cell r="BH125">
            <v>976.125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e">
            <v>#REF!</v>
          </cell>
          <cell r="G126" t="str">
            <v>老账</v>
          </cell>
          <cell r="H126" t="str">
            <v>预付</v>
          </cell>
          <cell r="I126" t="str">
            <v>否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44000</v>
          </cell>
          <cell r="AV126">
            <v>0</v>
          </cell>
          <cell r="AW126">
            <v>0</v>
          </cell>
          <cell r="AY126">
            <v>0</v>
          </cell>
          <cell r="AZ126">
            <v>44000</v>
          </cell>
          <cell r="BA126">
            <v>44000</v>
          </cell>
          <cell r="BB126">
            <v>0.8</v>
          </cell>
          <cell r="BC126">
            <v>0</v>
          </cell>
          <cell r="BD126">
            <v>7333.3333333333303</v>
          </cell>
          <cell r="BE126">
            <v>7333.3333333333303</v>
          </cell>
          <cell r="BF126">
            <v>7333.3333333333303</v>
          </cell>
          <cell r="BG126">
            <v>7333.3333333333303</v>
          </cell>
          <cell r="BH126">
            <v>7333.3333333333303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  <cell r="G127" t="str">
            <v>老账-更名上海恒毅</v>
          </cell>
          <cell r="H127">
            <v>60</v>
          </cell>
          <cell r="I127" t="str">
            <v>否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e">
            <v>#REF!</v>
          </cell>
          <cell r="G128" t="str">
            <v>正常供货</v>
          </cell>
          <cell r="H128">
            <v>60</v>
          </cell>
          <cell r="I128" t="str">
            <v>是</v>
          </cell>
          <cell r="J128">
            <v>60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81623.06</v>
          </cell>
          <cell r="AQ128">
            <v>0</v>
          </cell>
          <cell r="AR128">
            <v>679400</v>
          </cell>
          <cell r="AS128">
            <v>552993.11</v>
          </cell>
          <cell r="AT128">
            <v>563602.74</v>
          </cell>
          <cell r="AU128">
            <v>382108.15</v>
          </cell>
          <cell r="AV128">
            <v>0</v>
          </cell>
          <cell r="AW128">
            <v>446772.98</v>
          </cell>
          <cell r="AX128">
            <v>241111.92</v>
          </cell>
          <cell r="AY128">
            <v>197100.75</v>
          </cell>
          <cell r="AZ128">
            <v>3144712.71</v>
          </cell>
          <cell r="BA128">
            <v>2706500.04</v>
          </cell>
          <cell r="BB128">
            <v>0.8</v>
          </cell>
          <cell r="BC128">
            <v>312936.48499999999</v>
          </cell>
          <cell r="BD128">
            <v>376621.17666666699</v>
          </cell>
          <cell r="BE128">
            <v>363017.33333333302</v>
          </cell>
          <cell r="BF128">
            <v>437479.49666666699</v>
          </cell>
          <cell r="BG128">
            <v>364431.48333333299</v>
          </cell>
          <cell r="BH128">
            <v>305116.09000000003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e">
            <v>#REF!</v>
          </cell>
          <cell r="G129" t="str">
            <v>正常供货</v>
          </cell>
          <cell r="H129">
            <v>60</v>
          </cell>
          <cell r="I129" t="str">
            <v>是</v>
          </cell>
          <cell r="J129">
            <v>60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0</v>
          </cell>
          <cell r="AM129">
            <v>6876.86</v>
          </cell>
          <cell r="AN129">
            <v>8507.44</v>
          </cell>
          <cell r="AO129">
            <v>8180.91</v>
          </cell>
          <cell r="AP129">
            <v>9885.0300000000007</v>
          </cell>
          <cell r="AQ129">
            <v>12600</v>
          </cell>
          <cell r="AR129">
            <v>6900</v>
          </cell>
          <cell r="AS129">
            <v>9256.98</v>
          </cell>
          <cell r="AT129">
            <v>6659.9</v>
          </cell>
          <cell r="AU129">
            <v>4720.2</v>
          </cell>
          <cell r="AV129">
            <v>9200.7099999999991</v>
          </cell>
          <cell r="AW129">
            <v>7985.05</v>
          </cell>
          <cell r="AY129">
            <v>25863.4</v>
          </cell>
          <cell r="AZ129">
            <v>116636.48</v>
          </cell>
          <cell r="BA129">
            <v>90773.08</v>
          </cell>
          <cell r="BB129">
            <v>0.8</v>
          </cell>
          <cell r="BC129">
            <v>8913.8033333333296</v>
          </cell>
          <cell r="BD129">
            <v>8337.0183333333298</v>
          </cell>
          <cell r="BE129">
            <v>8222.9650000000001</v>
          </cell>
          <cell r="BF129">
            <v>7453.80666666667</v>
          </cell>
          <cell r="BG129">
            <v>6303.80666666667</v>
          </cell>
          <cell r="BH129">
            <v>9071.5433333333294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e">
            <v>#REF!</v>
          </cell>
          <cell r="G130" t="str">
            <v>零采</v>
          </cell>
          <cell r="H130">
            <v>0</v>
          </cell>
          <cell r="I130" t="str">
            <v>否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6890.57</v>
          </cell>
          <cell r="AT130">
            <v>0</v>
          </cell>
          <cell r="AU130">
            <v>33007.300000000003</v>
          </cell>
          <cell r="AV130">
            <v>0</v>
          </cell>
          <cell r="AW130">
            <v>0</v>
          </cell>
          <cell r="AY130">
            <v>69941.100000000006</v>
          </cell>
          <cell r="AZ130">
            <v>109838.97</v>
          </cell>
          <cell r="BA130">
            <v>109838.97</v>
          </cell>
          <cell r="BB130">
            <v>0</v>
          </cell>
          <cell r="BC130">
            <v>1148.4283333333301</v>
          </cell>
          <cell r="BD130">
            <v>6649.6450000000004</v>
          </cell>
          <cell r="BE130">
            <v>6649.6450000000004</v>
          </cell>
          <cell r="BF130">
            <v>6649.6450000000004</v>
          </cell>
          <cell r="BG130">
            <v>6649.6450000000004</v>
          </cell>
          <cell r="BH130">
            <v>17158.066666666698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e">
            <v>#REF!</v>
          </cell>
          <cell r="G131" t="str">
            <v>固定资产-老账</v>
          </cell>
          <cell r="H131" t="str">
            <v>预付</v>
          </cell>
          <cell r="I131" t="str">
            <v>是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51500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35000</v>
          </cell>
          <cell r="AY131">
            <v>0</v>
          </cell>
          <cell r="AZ131">
            <v>86500</v>
          </cell>
          <cell r="BA131">
            <v>86500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5833.3333333333303</v>
          </cell>
          <cell r="BH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  <cell r="G132" t="str">
            <v>管理</v>
          </cell>
          <cell r="H132">
            <v>0</v>
          </cell>
          <cell r="I132" t="str">
            <v>否</v>
          </cell>
          <cell r="K132">
            <v>50000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50000</v>
          </cell>
          <cell r="BA132">
            <v>50000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e">
            <v>#REF!</v>
          </cell>
          <cell r="G133" t="str">
            <v>零采</v>
          </cell>
          <cell r="H133">
            <v>0</v>
          </cell>
          <cell r="I133" t="str">
            <v>是</v>
          </cell>
          <cell r="AG133">
            <v>35962</v>
          </cell>
          <cell r="AH133">
            <v>0</v>
          </cell>
          <cell r="AI133">
            <v>46230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82192</v>
          </cell>
          <cell r="BA133">
            <v>82192</v>
          </cell>
          <cell r="BB133">
            <v>1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e">
            <v>#REF!</v>
          </cell>
          <cell r="G134" t="str">
            <v>大宗物料</v>
          </cell>
          <cell r="H134">
            <v>30</v>
          </cell>
          <cell r="I134" t="str">
            <v>否</v>
          </cell>
          <cell r="J134">
            <v>30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104706.31</v>
          </cell>
          <cell r="AW134">
            <v>137198.71</v>
          </cell>
          <cell r="AX134">
            <v>46846.94</v>
          </cell>
          <cell r="AY134">
            <v>92914.35</v>
          </cell>
          <cell r="AZ134">
            <v>381666.31</v>
          </cell>
          <cell r="BA134">
            <v>474580.66</v>
          </cell>
          <cell r="BB134">
            <v>1</v>
          </cell>
          <cell r="BC134">
            <v>0</v>
          </cell>
          <cell r="BD134">
            <v>0</v>
          </cell>
          <cell r="BE134">
            <v>17451.051666666699</v>
          </cell>
          <cell r="BF134">
            <v>40317.503333333298</v>
          </cell>
          <cell r="BG134">
            <v>48125.326666666697</v>
          </cell>
          <cell r="BH134">
            <v>63611.051666666703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  <cell r="G135" t="str">
            <v>老账</v>
          </cell>
          <cell r="H135">
            <v>90</v>
          </cell>
          <cell r="I135" t="str">
            <v>是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F135">
            <v>0</v>
          </cell>
          <cell r="AG135">
            <v>0</v>
          </cell>
          <cell r="AH135">
            <v>14582.59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10757.6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25340.19</v>
          </cell>
          <cell r="BA135">
            <v>25340.19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e">
            <v>#REF!</v>
          </cell>
          <cell r="G136" t="str">
            <v>零采</v>
          </cell>
          <cell r="H136">
            <v>0</v>
          </cell>
          <cell r="I136" t="str">
            <v>是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AH136">
            <v>25898.5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18166</v>
          </cell>
          <cell r="AU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44064.5</v>
          </cell>
          <cell r="BA136">
            <v>44064.5</v>
          </cell>
          <cell r="BB136">
            <v>1</v>
          </cell>
          <cell r="BC136">
            <v>3027.6666666666702</v>
          </cell>
          <cell r="BD136">
            <v>3027.6666666666702</v>
          </cell>
          <cell r="BE136">
            <v>3027.6666666666702</v>
          </cell>
          <cell r="BF136">
            <v>3027.6666666666702</v>
          </cell>
          <cell r="BG136">
            <v>3027.6666666666702</v>
          </cell>
          <cell r="BH136">
            <v>3027.6666666666702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  <cell r="G137" t="str">
            <v>老账</v>
          </cell>
          <cell r="H137">
            <v>0</v>
          </cell>
          <cell r="I137" t="str">
            <v>否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75884.62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75884.62</v>
          </cell>
          <cell r="BA137">
            <v>75884.62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e">
            <v>#REF!</v>
          </cell>
          <cell r="G138" t="str">
            <v>正常供货</v>
          </cell>
          <cell r="H138">
            <v>60</v>
          </cell>
          <cell r="I138" t="str">
            <v>是</v>
          </cell>
          <cell r="J138">
            <v>60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8635.74</v>
          </cell>
          <cell r="AO138">
            <v>14918.84</v>
          </cell>
          <cell r="AP138">
            <v>17900.400000000001</v>
          </cell>
          <cell r="AQ138">
            <v>14500</v>
          </cell>
          <cell r="AR138">
            <v>17300</v>
          </cell>
          <cell r="AS138">
            <v>18949.7</v>
          </cell>
          <cell r="AT138">
            <v>0</v>
          </cell>
          <cell r="AU138">
            <v>12222.53</v>
          </cell>
          <cell r="AV138">
            <v>30920.47</v>
          </cell>
          <cell r="AW138">
            <v>2964.38</v>
          </cell>
          <cell r="AX138">
            <v>22857.48</v>
          </cell>
          <cell r="AY138">
            <v>0</v>
          </cell>
          <cell r="AZ138">
            <v>161169.54</v>
          </cell>
          <cell r="BA138">
            <v>138312.06</v>
          </cell>
          <cell r="BB138">
            <v>0.8</v>
          </cell>
          <cell r="BC138">
            <v>13928.1566666667</v>
          </cell>
          <cell r="BD138">
            <v>13478.7716666667</v>
          </cell>
          <cell r="BE138">
            <v>15648.7833333333</v>
          </cell>
          <cell r="BF138">
            <v>13726.18</v>
          </cell>
          <cell r="BG138">
            <v>14652.426666666701</v>
          </cell>
          <cell r="BH138">
            <v>11494.143333333301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e">
            <v>#REF!</v>
          </cell>
          <cell r="G139" t="str">
            <v>正常供货</v>
          </cell>
          <cell r="H139">
            <v>90</v>
          </cell>
          <cell r="I139" t="str">
            <v>否</v>
          </cell>
          <cell r="J139">
            <v>90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38128.730000000003</v>
          </cell>
          <cell r="AU139">
            <v>2205.7600000000002</v>
          </cell>
          <cell r="AV139">
            <v>13786</v>
          </cell>
          <cell r="AW139">
            <v>20679</v>
          </cell>
          <cell r="AX139">
            <v>41146.69</v>
          </cell>
          <cell r="AY139">
            <v>0</v>
          </cell>
          <cell r="AZ139">
            <v>115946.18</v>
          </cell>
          <cell r="BA139">
            <v>54120.49</v>
          </cell>
          <cell r="BB139">
            <v>0.8</v>
          </cell>
          <cell r="BC139">
            <v>6354.7883333333302</v>
          </cell>
          <cell r="BD139">
            <v>6722.415</v>
          </cell>
          <cell r="BE139">
            <v>9020.0816666666706</v>
          </cell>
          <cell r="BF139">
            <v>12466.5816666667</v>
          </cell>
          <cell r="BG139">
            <v>19324.363333333298</v>
          </cell>
          <cell r="BH139">
            <v>19324.363333333298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  <cell r="G140" t="str">
            <v>固定资产-喷涂环保设备</v>
          </cell>
          <cell r="H140">
            <v>30</v>
          </cell>
          <cell r="I140" t="str">
            <v>是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9130</v>
          </cell>
          <cell r="V140">
            <v>0</v>
          </cell>
          <cell r="W140">
            <v>33660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11250</v>
          </cell>
          <cell r="AG140">
            <v>0</v>
          </cell>
          <cell r="AH140">
            <v>15500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19590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89130</v>
          </cell>
          <cell r="BA140">
            <v>89130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e">
            <v>#REF!</v>
          </cell>
          <cell r="G141" t="str">
            <v>大宗物料</v>
          </cell>
          <cell r="H141">
            <v>0</v>
          </cell>
          <cell r="I141" t="str">
            <v>否</v>
          </cell>
          <cell r="J141">
            <v>30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17136</v>
          </cell>
          <cell r="AY141">
            <v>41136</v>
          </cell>
          <cell r="AZ141">
            <v>58272</v>
          </cell>
          <cell r="BA141">
            <v>58272</v>
          </cell>
          <cell r="BB141">
            <v>1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2856</v>
          </cell>
          <cell r="BH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e">
            <v>#REF!</v>
          </cell>
          <cell r="G142" t="str">
            <v>正常供货</v>
          </cell>
          <cell r="H142">
            <v>0</v>
          </cell>
          <cell r="I142" t="str">
            <v>是</v>
          </cell>
          <cell r="J142">
            <v>30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4399.9399999999996</v>
          </cell>
          <cell r="AQ142">
            <v>0</v>
          </cell>
          <cell r="AR142">
            <v>33100</v>
          </cell>
          <cell r="AS142">
            <v>25049.87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54340.73</v>
          </cell>
          <cell r="AY142">
            <v>41309.26</v>
          </cell>
          <cell r="AZ142">
            <v>158199.79999999999</v>
          </cell>
          <cell r="BA142">
            <v>158199.79999999999</v>
          </cell>
          <cell r="BB142">
            <v>0.8</v>
          </cell>
          <cell r="BC142">
            <v>10424.9683333333</v>
          </cell>
          <cell r="BD142">
            <v>10424.9683333333</v>
          </cell>
          <cell r="BE142">
            <v>9691.6450000000004</v>
          </cell>
          <cell r="BF142">
            <v>9691.6450000000004</v>
          </cell>
          <cell r="BG142">
            <v>13231.766666666699</v>
          </cell>
          <cell r="BH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e">
            <v>#REF!</v>
          </cell>
          <cell r="G143" t="str">
            <v>正常供货</v>
          </cell>
          <cell r="H143">
            <v>60</v>
          </cell>
          <cell r="I143" t="str">
            <v>是</v>
          </cell>
          <cell r="J143">
            <v>60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149499.67000000001</v>
          </cell>
          <cell r="AP143">
            <v>173843.37</v>
          </cell>
          <cell r="AQ143">
            <v>87100</v>
          </cell>
          <cell r="AR143">
            <v>123800</v>
          </cell>
          <cell r="AS143">
            <v>147379.10999999999</v>
          </cell>
          <cell r="AT143">
            <v>171391.02</v>
          </cell>
          <cell r="AU143">
            <v>193970.62</v>
          </cell>
          <cell r="AV143">
            <v>155432.99</v>
          </cell>
          <cell r="AW143">
            <v>50311.82</v>
          </cell>
          <cell r="AX143">
            <v>268000.53999999998</v>
          </cell>
          <cell r="AY143">
            <v>199166.89</v>
          </cell>
          <cell r="AZ143">
            <v>1719896.03</v>
          </cell>
          <cell r="BA143">
            <v>1252728.6000000001</v>
          </cell>
          <cell r="BB143">
            <v>0.8</v>
          </cell>
          <cell r="BC143">
            <v>142168.86166666701</v>
          </cell>
          <cell r="BD143">
            <v>149580.686666667</v>
          </cell>
          <cell r="BE143">
            <v>146512.29</v>
          </cell>
          <cell r="BF143">
            <v>140380.92666666699</v>
          </cell>
          <cell r="BG143">
            <v>164414.35</v>
          </cell>
          <cell r="BH143">
            <v>173045.64666666699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e">
            <v>#REF!</v>
          </cell>
          <cell r="G144" t="str">
            <v>正常供货</v>
          </cell>
          <cell r="H144">
            <v>60</v>
          </cell>
          <cell r="I144" t="str">
            <v>否</v>
          </cell>
          <cell r="J144">
            <v>60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1812.87</v>
          </cell>
          <cell r="AS144">
            <v>234424.34</v>
          </cell>
          <cell r="AT144">
            <v>115771.16</v>
          </cell>
          <cell r="AU144">
            <v>42905.08</v>
          </cell>
          <cell r="AV144">
            <v>176570.65</v>
          </cell>
          <cell r="AW144">
            <v>100329.43</v>
          </cell>
          <cell r="AX144">
            <v>191335.1</v>
          </cell>
          <cell r="AY144">
            <v>0</v>
          </cell>
          <cell r="AZ144">
            <v>863148.63</v>
          </cell>
          <cell r="BA144">
            <v>671813.53</v>
          </cell>
          <cell r="BB144">
            <v>0.8</v>
          </cell>
          <cell r="BC144">
            <v>58668.061666666697</v>
          </cell>
          <cell r="BD144">
            <v>65818.908333333296</v>
          </cell>
          <cell r="BE144">
            <v>95247.35</v>
          </cell>
          <cell r="BF144">
            <v>111968.921666667</v>
          </cell>
          <cell r="BG144">
            <v>143555.96</v>
          </cell>
          <cell r="BH144">
            <v>104485.236666667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  <cell r="G145" t="str">
            <v>老账</v>
          </cell>
          <cell r="H145">
            <v>0</v>
          </cell>
          <cell r="I145" t="str">
            <v>否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448416.98</v>
          </cell>
          <cell r="AU145">
            <v>0</v>
          </cell>
          <cell r="AV145">
            <v>548873.91</v>
          </cell>
          <cell r="AW145">
            <v>770414.99</v>
          </cell>
          <cell r="AX145">
            <v>43529.17</v>
          </cell>
          <cell r="AY145">
            <v>33798.26</v>
          </cell>
          <cell r="AZ145">
            <v>1845033.31</v>
          </cell>
          <cell r="BA145">
            <v>1845033.31</v>
          </cell>
          <cell r="BB145">
            <v>0</v>
          </cell>
          <cell r="BC145">
            <v>74736.163333333301</v>
          </cell>
          <cell r="BD145">
            <v>74736.163333333301</v>
          </cell>
          <cell r="BE145">
            <v>166215.148333333</v>
          </cell>
          <cell r="BF145">
            <v>294617.64666666702</v>
          </cell>
          <cell r="BG145">
            <v>301872.50833333301</v>
          </cell>
          <cell r="BH145">
            <v>307505.55166666699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e">
            <v>#REF!</v>
          </cell>
          <cell r="G146" t="str">
            <v>正常供货</v>
          </cell>
          <cell r="H146">
            <v>60</v>
          </cell>
          <cell r="I146" t="str">
            <v>是</v>
          </cell>
          <cell r="J146">
            <v>60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124923.02</v>
          </cell>
          <cell r="AQ146">
            <v>115500</v>
          </cell>
          <cell r="AR146">
            <v>200300</v>
          </cell>
          <cell r="AS146">
            <v>216064.01</v>
          </cell>
          <cell r="AT146">
            <v>199642.43</v>
          </cell>
          <cell r="AU146">
            <v>0</v>
          </cell>
          <cell r="AV146">
            <v>472764.2</v>
          </cell>
          <cell r="AW146">
            <v>191333.54</v>
          </cell>
          <cell r="AX146">
            <v>178344.26</v>
          </cell>
          <cell r="AY146">
            <v>121727.74</v>
          </cell>
          <cell r="AZ146">
            <v>1820599.2</v>
          </cell>
          <cell r="BA146">
            <v>1520527.2</v>
          </cell>
          <cell r="BB146">
            <v>0.8</v>
          </cell>
          <cell r="BC146">
            <v>142738.243333333</v>
          </cell>
          <cell r="BD146">
            <v>142738.243333333</v>
          </cell>
          <cell r="BE146">
            <v>200711.773333333</v>
          </cell>
          <cell r="BF146">
            <v>213350.69666666701</v>
          </cell>
          <cell r="BG146">
            <v>209691.406666667</v>
          </cell>
          <cell r="BH146">
            <v>193968.69500000001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e">
            <v>#REF!</v>
          </cell>
          <cell r="G147" t="str">
            <v>正常供货</v>
          </cell>
          <cell r="H147">
            <v>60</v>
          </cell>
          <cell r="I147" t="str">
            <v>否</v>
          </cell>
          <cell r="J147">
            <v>60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33225.14</v>
          </cell>
          <cell r="AR147">
            <v>101800</v>
          </cell>
          <cell r="AS147">
            <v>101826.56</v>
          </cell>
          <cell r="AT147">
            <v>169952</v>
          </cell>
          <cell r="AU147">
            <v>101826.56</v>
          </cell>
          <cell r="AV147">
            <v>0</v>
          </cell>
          <cell r="AW147">
            <v>0</v>
          </cell>
          <cell r="AY147">
            <v>0</v>
          </cell>
          <cell r="AZ147">
            <v>508630.26</v>
          </cell>
          <cell r="BA147">
            <v>508630.26</v>
          </cell>
          <cell r="BB147">
            <v>0.8</v>
          </cell>
          <cell r="BC147">
            <v>67800.616666666698</v>
          </cell>
          <cell r="BD147">
            <v>84771.71</v>
          </cell>
          <cell r="BE147">
            <v>84771.71</v>
          </cell>
          <cell r="BF147">
            <v>79234.186666666705</v>
          </cell>
          <cell r="BG147">
            <v>62267.519999999997</v>
          </cell>
          <cell r="BH147">
            <v>45296.426666666703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e">
            <v>#REF!</v>
          </cell>
          <cell r="G148" t="str">
            <v>老账</v>
          </cell>
          <cell r="H148">
            <v>60</v>
          </cell>
          <cell r="I148" t="str">
            <v>否</v>
          </cell>
          <cell r="K148">
            <v>62319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62319</v>
          </cell>
          <cell r="BA148">
            <v>62319</v>
          </cell>
          <cell r="BB148">
            <v>0.8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e">
            <v>#REF!</v>
          </cell>
          <cell r="G149" t="str">
            <v>叉车租赁</v>
          </cell>
          <cell r="H149">
            <v>0</v>
          </cell>
          <cell r="I149" t="str">
            <v>是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3300</v>
          </cell>
          <cell r="AN149">
            <v>3000</v>
          </cell>
          <cell r="AO149">
            <v>3000</v>
          </cell>
          <cell r="AP149">
            <v>7800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4200</v>
          </cell>
          <cell r="AW149">
            <v>0</v>
          </cell>
          <cell r="AX149">
            <v>4200</v>
          </cell>
          <cell r="AY149">
            <v>4200</v>
          </cell>
          <cell r="AZ149">
            <v>50700</v>
          </cell>
          <cell r="BA149">
            <v>50700</v>
          </cell>
          <cell r="BB149">
            <v>0.8</v>
          </cell>
          <cell r="BC149">
            <v>4600</v>
          </cell>
          <cell r="BD149">
            <v>4800</v>
          </cell>
          <cell r="BE149">
            <v>4200</v>
          </cell>
          <cell r="BF149">
            <v>3500</v>
          </cell>
          <cell r="BG149">
            <v>3500</v>
          </cell>
          <cell r="BH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  <cell r="G150" t="str">
            <v>老账</v>
          </cell>
          <cell r="H150">
            <v>0</v>
          </cell>
          <cell r="I150" t="str">
            <v>否</v>
          </cell>
          <cell r="K150">
            <v>-31550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72000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40450</v>
          </cell>
          <cell r="BA150">
            <v>40450</v>
          </cell>
          <cell r="BB150">
            <v>0</v>
          </cell>
          <cell r="BC150">
            <v>12000</v>
          </cell>
          <cell r="BD150">
            <v>12000</v>
          </cell>
          <cell r="BE150">
            <v>12000</v>
          </cell>
          <cell r="BF150">
            <v>12000</v>
          </cell>
          <cell r="BG150">
            <v>0</v>
          </cell>
          <cell r="BH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e">
            <v>#REF!</v>
          </cell>
          <cell r="G151" t="str">
            <v>正常供货</v>
          </cell>
          <cell r="H151">
            <v>90</v>
          </cell>
          <cell r="I151" t="str">
            <v>是</v>
          </cell>
          <cell r="J151">
            <v>90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H151">
            <v>0</v>
          </cell>
          <cell r="AI151">
            <v>0</v>
          </cell>
          <cell r="AJ151">
            <v>0</v>
          </cell>
          <cell r="AN151">
            <v>3616.35</v>
          </cell>
          <cell r="AO151">
            <v>8032.58</v>
          </cell>
          <cell r="AP151">
            <v>17838.48</v>
          </cell>
          <cell r="AQ151">
            <v>0</v>
          </cell>
          <cell r="AR151">
            <v>9000</v>
          </cell>
          <cell r="AS151">
            <v>15417.79</v>
          </cell>
          <cell r="AT151">
            <v>16699.75</v>
          </cell>
          <cell r="AU151">
            <v>23647.08</v>
          </cell>
          <cell r="AV151">
            <v>0</v>
          </cell>
          <cell r="AW151">
            <v>26868.01</v>
          </cell>
          <cell r="AX151">
            <v>4714.17</v>
          </cell>
          <cell r="AY151">
            <v>17989.599999999999</v>
          </cell>
          <cell r="AZ151">
            <v>143823.81</v>
          </cell>
          <cell r="BA151">
            <v>94252.03</v>
          </cell>
          <cell r="BB151">
            <v>0.8</v>
          </cell>
          <cell r="BC151">
            <v>11164.766666666699</v>
          </cell>
          <cell r="BD151">
            <v>13767.1833333333</v>
          </cell>
          <cell r="BE151">
            <v>10794.1033333333</v>
          </cell>
          <cell r="BF151">
            <v>15272.105</v>
          </cell>
          <cell r="BG151">
            <v>14557.8</v>
          </cell>
          <cell r="BH151">
            <v>14986.434999999999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e">
            <v>#REF!</v>
          </cell>
          <cell r="G152" t="str">
            <v>老账</v>
          </cell>
          <cell r="H152">
            <v>60</v>
          </cell>
          <cell r="I152" t="str">
            <v>否</v>
          </cell>
          <cell r="K152">
            <v>58519.74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58519.74</v>
          </cell>
          <cell r="BA152">
            <v>58519.74</v>
          </cell>
          <cell r="BB152">
            <v>0.8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  <cell r="G153" t="str">
            <v>固定资产</v>
          </cell>
          <cell r="H153">
            <v>0</v>
          </cell>
          <cell r="I153" t="str">
            <v>否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e">
            <v>#REF!</v>
          </cell>
          <cell r="G154" t="str">
            <v>正常供货</v>
          </cell>
          <cell r="H154">
            <v>60</v>
          </cell>
          <cell r="I154" t="str">
            <v>是</v>
          </cell>
          <cell r="J154">
            <v>60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22435.47</v>
          </cell>
          <cell r="AL154">
            <v>46786.52</v>
          </cell>
          <cell r="AM154">
            <v>4026.47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59747.21</v>
          </cell>
          <cell r="AU154">
            <v>35333.97</v>
          </cell>
          <cell r="AV154">
            <v>0</v>
          </cell>
          <cell r="AW154">
            <v>0</v>
          </cell>
          <cell r="AY154">
            <v>14355.52</v>
          </cell>
          <cell r="AZ154">
            <v>182685.16</v>
          </cell>
          <cell r="BA154">
            <v>168329.64</v>
          </cell>
          <cell r="BB154">
            <v>0.8</v>
          </cell>
          <cell r="BC154">
            <v>9957.8683333333302</v>
          </cell>
          <cell r="BD154">
            <v>15846.8633333333</v>
          </cell>
          <cell r="BE154">
            <v>15846.8633333333</v>
          </cell>
          <cell r="BF154">
            <v>15846.8633333333</v>
          </cell>
          <cell r="BG154">
            <v>15846.8633333333</v>
          </cell>
          <cell r="BH154">
            <v>18239.45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e">
            <v>#REF!</v>
          </cell>
          <cell r="G155" t="str">
            <v>大宗物料-不合作</v>
          </cell>
          <cell r="H155">
            <v>0</v>
          </cell>
          <cell r="I155" t="str">
            <v>否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D155">
            <v>0</v>
          </cell>
          <cell r="AE155">
            <v>0</v>
          </cell>
          <cell r="AF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1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e">
            <v>#REF!</v>
          </cell>
          <cell r="G156" t="str">
            <v>正常供货</v>
          </cell>
          <cell r="H156">
            <v>60</v>
          </cell>
          <cell r="I156" t="str">
            <v>否</v>
          </cell>
          <cell r="J156">
            <v>60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AK156">
            <v>0</v>
          </cell>
          <cell r="AL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51876.35</v>
          </cell>
          <cell r="AS156">
            <v>131948.91</v>
          </cell>
          <cell r="AT156">
            <v>134744.84</v>
          </cell>
          <cell r="AU156">
            <v>105829.2</v>
          </cell>
          <cell r="AV156">
            <v>131768.06</v>
          </cell>
          <cell r="AW156">
            <v>108143.16</v>
          </cell>
          <cell r="AX156">
            <v>197045.51</v>
          </cell>
          <cell r="AY156">
            <v>88769.74</v>
          </cell>
          <cell r="AZ156">
            <v>950125.77</v>
          </cell>
          <cell r="BA156">
            <v>664310.52</v>
          </cell>
          <cell r="BB156">
            <v>0.8</v>
          </cell>
          <cell r="BC156">
            <v>53095.016666666699</v>
          </cell>
          <cell r="BD156">
            <v>70733.216666666704</v>
          </cell>
          <cell r="BE156">
            <v>92694.56</v>
          </cell>
          <cell r="BF156">
            <v>110718.42</v>
          </cell>
          <cell r="BG156">
            <v>134913.28</v>
          </cell>
          <cell r="BH156">
            <v>127716.751666667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e">
            <v>#REF!</v>
          </cell>
          <cell r="G157" t="str">
            <v>固定资产</v>
          </cell>
          <cell r="H157">
            <v>0</v>
          </cell>
          <cell r="I157" t="str">
            <v>否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9000</v>
          </cell>
          <cell r="AU157">
            <v>0</v>
          </cell>
          <cell r="AV157">
            <v>0</v>
          </cell>
          <cell r="AW157">
            <v>0</v>
          </cell>
          <cell r="AY157">
            <v>0</v>
          </cell>
          <cell r="AZ157">
            <v>9000</v>
          </cell>
          <cell r="BA157">
            <v>9000</v>
          </cell>
          <cell r="BB157">
            <v>1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  <cell r="BG157">
            <v>1500</v>
          </cell>
          <cell r="BH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e">
            <v>#REF!</v>
          </cell>
          <cell r="G158" t="str">
            <v>固定资产</v>
          </cell>
          <cell r="H158">
            <v>0</v>
          </cell>
          <cell r="I158" t="str">
            <v>否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13740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13740</v>
          </cell>
          <cell r="BA158">
            <v>13740</v>
          </cell>
          <cell r="BB158">
            <v>0</v>
          </cell>
          <cell r="BC158">
            <v>2290</v>
          </cell>
          <cell r="BD158">
            <v>2290</v>
          </cell>
          <cell r="BE158">
            <v>2290</v>
          </cell>
          <cell r="BF158">
            <v>0</v>
          </cell>
          <cell r="BG158">
            <v>0</v>
          </cell>
          <cell r="BH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  <cell r="G159" t="str">
            <v>正常供货</v>
          </cell>
          <cell r="H159">
            <v>60</v>
          </cell>
          <cell r="I159" t="str">
            <v>是</v>
          </cell>
          <cell r="J159">
            <v>60</v>
          </cell>
          <cell r="AJ159">
            <v>0</v>
          </cell>
          <cell r="AL159">
            <v>161330.89000000001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161330.89000000001</v>
          </cell>
          <cell r="BA159">
            <v>161330.89000000001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  <cell r="G160" t="str">
            <v>老账</v>
          </cell>
          <cell r="H160">
            <v>60</v>
          </cell>
          <cell r="I160" t="str">
            <v>否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  <cell r="F161" t="e">
            <v>#REF!</v>
          </cell>
          <cell r="H161">
            <v>0</v>
          </cell>
          <cell r="I161" t="str">
            <v>否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1176.6600000000001</v>
          </cell>
          <cell r="AY161">
            <v>0</v>
          </cell>
          <cell r="AZ161">
            <v>1176.6600000000001</v>
          </cell>
          <cell r="BA161">
            <v>1176.6600000000001</v>
          </cell>
          <cell r="BB161">
            <v>0.8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196.11</v>
          </cell>
          <cell r="BH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e">
            <v>#REF!</v>
          </cell>
          <cell r="G162" t="str">
            <v>老账</v>
          </cell>
          <cell r="H162">
            <v>60</v>
          </cell>
          <cell r="I162" t="str">
            <v>否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51725.38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51725.38</v>
          </cell>
          <cell r="BA162">
            <v>51725.38</v>
          </cell>
          <cell r="BB162">
            <v>0.8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e">
            <v>#REF!</v>
          </cell>
          <cell r="G163" t="str">
            <v>正常供货</v>
          </cell>
          <cell r="H163">
            <v>60</v>
          </cell>
          <cell r="I163" t="str">
            <v>是</v>
          </cell>
          <cell r="J163">
            <v>60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O163">
            <v>2535.5500000000002</v>
          </cell>
          <cell r="AP163">
            <v>3647.42</v>
          </cell>
          <cell r="AQ163">
            <v>1600</v>
          </cell>
          <cell r="AR163">
            <v>1600</v>
          </cell>
          <cell r="AS163">
            <v>3572.95</v>
          </cell>
          <cell r="AT163">
            <v>3498.48</v>
          </cell>
          <cell r="AU163">
            <v>3572.95</v>
          </cell>
          <cell r="AV163">
            <v>1749.24</v>
          </cell>
          <cell r="AW163">
            <v>0</v>
          </cell>
          <cell r="AX163">
            <v>9303.9699999999993</v>
          </cell>
          <cell r="AY163">
            <v>17492.400000000001</v>
          </cell>
          <cell r="AZ163">
            <v>48572.959999999999</v>
          </cell>
          <cell r="BA163">
            <v>21776.59</v>
          </cell>
          <cell r="BB163">
            <v>0.8</v>
          </cell>
          <cell r="BC163">
            <v>2742.4</v>
          </cell>
          <cell r="BD163">
            <v>2915.3</v>
          </cell>
          <cell r="BE163">
            <v>2598.9366666666701</v>
          </cell>
          <cell r="BF163">
            <v>2332.27</v>
          </cell>
          <cell r="BG163">
            <v>3616.2649999999999</v>
          </cell>
          <cell r="BH163">
            <v>5936.1733333333304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  <cell r="G164" t="str">
            <v>固定资产</v>
          </cell>
          <cell r="H164">
            <v>0</v>
          </cell>
          <cell r="I164" t="str">
            <v>否</v>
          </cell>
          <cell r="K164">
            <v>48800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48800</v>
          </cell>
          <cell r="BA164">
            <v>48800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e">
            <v>#REF!</v>
          </cell>
          <cell r="G165" t="str">
            <v>正常供货</v>
          </cell>
          <cell r="H165">
            <v>60</v>
          </cell>
          <cell r="I165" t="str">
            <v>否</v>
          </cell>
          <cell r="J165">
            <v>60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F165">
            <v>0</v>
          </cell>
          <cell r="AH165">
            <v>0</v>
          </cell>
          <cell r="AK165">
            <v>0</v>
          </cell>
          <cell r="AO165">
            <v>0</v>
          </cell>
          <cell r="AR165">
            <v>74077.41</v>
          </cell>
          <cell r="AS165">
            <v>80445.27</v>
          </cell>
          <cell r="AT165">
            <v>42312.73</v>
          </cell>
          <cell r="AU165">
            <v>32842.53</v>
          </cell>
          <cell r="AV165">
            <v>57767.1</v>
          </cell>
          <cell r="AW165">
            <v>63921.61</v>
          </cell>
          <cell r="AX165">
            <v>197842.34</v>
          </cell>
          <cell r="AY165">
            <v>10272</v>
          </cell>
          <cell r="AZ165">
            <v>559480.99</v>
          </cell>
          <cell r="BA165">
            <v>351366.65</v>
          </cell>
          <cell r="BB165">
            <v>0.8</v>
          </cell>
          <cell r="BC165">
            <v>32805.901666666701</v>
          </cell>
          <cell r="BD165">
            <v>38279.656666666699</v>
          </cell>
          <cell r="BE165">
            <v>47907.506666666697</v>
          </cell>
          <cell r="BF165">
            <v>58561.108333333301</v>
          </cell>
          <cell r="BG165">
            <v>79188.596666666694</v>
          </cell>
          <cell r="BH165">
            <v>67493.051666666695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e">
            <v>#REF!</v>
          </cell>
          <cell r="G166" t="str">
            <v>正常供货</v>
          </cell>
          <cell r="H166">
            <v>0</v>
          </cell>
          <cell r="I166" t="str">
            <v>是</v>
          </cell>
          <cell r="J166">
            <v>60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AN166">
            <v>7034.19</v>
          </cell>
          <cell r="AO166">
            <v>0</v>
          </cell>
          <cell r="AP166">
            <v>0</v>
          </cell>
          <cell r="AQ166">
            <v>23700</v>
          </cell>
          <cell r="AR166">
            <v>29600</v>
          </cell>
          <cell r="AS166">
            <v>1005.7</v>
          </cell>
          <cell r="AT166">
            <v>18360</v>
          </cell>
          <cell r="AU166">
            <v>17999.88</v>
          </cell>
          <cell r="AV166">
            <v>1819.3</v>
          </cell>
          <cell r="AW166">
            <v>18000</v>
          </cell>
          <cell r="AX166">
            <v>18000</v>
          </cell>
          <cell r="AY166">
            <v>4576.5</v>
          </cell>
          <cell r="AZ166">
            <v>140095.57</v>
          </cell>
          <cell r="BA166">
            <v>140095.57</v>
          </cell>
          <cell r="BB166">
            <v>0.8</v>
          </cell>
          <cell r="BC166">
            <v>12110.95</v>
          </cell>
          <cell r="BD166">
            <v>15110.93</v>
          </cell>
          <cell r="BE166">
            <v>15414.1466666667</v>
          </cell>
          <cell r="BF166">
            <v>14464.1466666667</v>
          </cell>
          <cell r="BG166">
            <v>12530.813333333301</v>
          </cell>
          <cell r="BH166">
            <v>13125.946666666699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e">
            <v>#REF!</v>
          </cell>
          <cell r="G167" t="str">
            <v>正常供货</v>
          </cell>
          <cell r="H167">
            <v>90</v>
          </cell>
          <cell r="I167" t="str">
            <v>否</v>
          </cell>
          <cell r="J167">
            <v>90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9858.82</v>
          </cell>
          <cell r="Q167">
            <v>8207.3700000000008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18066.189999999999</v>
          </cell>
          <cell r="BA167">
            <v>18066.189999999999</v>
          </cell>
          <cell r="BB167">
            <v>0.8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e">
            <v>#REF!</v>
          </cell>
          <cell r="G168" t="str">
            <v>正常供货</v>
          </cell>
          <cell r="H168">
            <v>60</v>
          </cell>
          <cell r="I168" t="str">
            <v>否</v>
          </cell>
          <cell r="J168">
            <v>60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0.8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  <cell r="G169" t="str">
            <v>老账</v>
          </cell>
          <cell r="H169">
            <v>60</v>
          </cell>
          <cell r="I169" t="str">
            <v>否</v>
          </cell>
          <cell r="K169">
            <v>0</v>
          </cell>
          <cell r="L169">
            <v>0</v>
          </cell>
          <cell r="M169">
            <v>0</v>
          </cell>
          <cell r="N169">
            <v>43423.23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3471.82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46895.05</v>
          </cell>
          <cell r="BA169">
            <v>46895.05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  <cell r="G170" t="str">
            <v>零采</v>
          </cell>
          <cell r="H170">
            <v>0</v>
          </cell>
          <cell r="I170" t="str">
            <v>否</v>
          </cell>
          <cell r="AI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8891.8799999999992</v>
          </cell>
          <cell r="AZ170">
            <v>8891.8799999999992</v>
          </cell>
          <cell r="BA170">
            <v>8891.8799999999992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e">
            <v>#REF!</v>
          </cell>
          <cell r="G171" t="str">
            <v>零采</v>
          </cell>
          <cell r="H171">
            <v>30</v>
          </cell>
          <cell r="I171" t="str">
            <v>是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H171">
            <v>0</v>
          </cell>
          <cell r="AJ171">
            <v>0</v>
          </cell>
          <cell r="AL171">
            <v>23314.3</v>
          </cell>
          <cell r="AM171">
            <v>45470.2</v>
          </cell>
          <cell r="AN171">
            <v>0</v>
          </cell>
          <cell r="AO171">
            <v>0</v>
          </cell>
          <cell r="AP171">
            <v>300</v>
          </cell>
          <cell r="AQ171">
            <v>0</v>
          </cell>
          <cell r="AR171">
            <v>0</v>
          </cell>
          <cell r="AS171">
            <v>29924</v>
          </cell>
          <cell r="AT171">
            <v>6871.9</v>
          </cell>
          <cell r="AU171">
            <v>0</v>
          </cell>
          <cell r="AV171">
            <v>0</v>
          </cell>
          <cell r="AW171">
            <v>0</v>
          </cell>
          <cell r="AX171">
            <v>52729</v>
          </cell>
          <cell r="AY171">
            <v>6418</v>
          </cell>
          <cell r="AZ171">
            <v>165027.4</v>
          </cell>
          <cell r="BA171">
            <v>171445.4</v>
          </cell>
          <cell r="BB171">
            <v>1</v>
          </cell>
          <cell r="BC171">
            <v>6182.65</v>
          </cell>
          <cell r="BD171">
            <v>6182.65</v>
          </cell>
          <cell r="BE171">
            <v>6132.65</v>
          </cell>
          <cell r="BF171">
            <v>6132.65</v>
          </cell>
          <cell r="BG171">
            <v>14920.8166666667</v>
          </cell>
          <cell r="BH171">
            <v>11003.15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e">
            <v>#REF!</v>
          </cell>
          <cell r="G172" t="str">
            <v>老账</v>
          </cell>
          <cell r="H172">
            <v>30</v>
          </cell>
          <cell r="I172" t="str">
            <v>否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0.8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  <cell r="G173" t="str">
            <v>正常供货</v>
          </cell>
          <cell r="H173">
            <v>60</v>
          </cell>
          <cell r="I173" t="str">
            <v>是</v>
          </cell>
          <cell r="J173">
            <v>60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11953.86</v>
          </cell>
          <cell r="AM173">
            <v>16347.71</v>
          </cell>
          <cell r="AN173">
            <v>12113.31</v>
          </cell>
          <cell r="AO173">
            <v>6056.67</v>
          </cell>
          <cell r="AP173">
            <v>1058.5999999999999</v>
          </cell>
          <cell r="AQ173">
            <v>2000</v>
          </cell>
          <cell r="AR173">
            <v>0</v>
          </cell>
          <cell r="AS173">
            <v>0</v>
          </cell>
          <cell r="AT173">
            <v>2130.41</v>
          </cell>
          <cell r="AU173">
            <v>0</v>
          </cell>
          <cell r="AV173">
            <v>0</v>
          </cell>
          <cell r="AW173">
            <v>2876.2</v>
          </cell>
          <cell r="AY173">
            <v>1058.5999999999999</v>
          </cell>
          <cell r="AZ173">
            <v>55595.360000000001</v>
          </cell>
          <cell r="BA173">
            <v>54536.76</v>
          </cell>
          <cell r="BB173">
            <v>0</v>
          </cell>
          <cell r="BC173">
            <v>1874.28</v>
          </cell>
          <cell r="BD173">
            <v>864.83500000000004</v>
          </cell>
          <cell r="BE173">
            <v>688.40166666666698</v>
          </cell>
          <cell r="BF173">
            <v>834.43499999999995</v>
          </cell>
          <cell r="BG173">
            <v>834.43499999999995</v>
          </cell>
          <cell r="BH173">
            <v>1010.86833333333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  <cell r="G174" t="str">
            <v>正常供货</v>
          </cell>
          <cell r="H174">
            <v>60</v>
          </cell>
          <cell r="I174" t="str">
            <v>否</v>
          </cell>
          <cell r="J174">
            <v>60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10541.76</v>
          </cell>
          <cell r="AU174">
            <v>5230</v>
          </cell>
          <cell r="AV174">
            <v>0</v>
          </cell>
          <cell r="AW174">
            <v>0</v>
          </cell>
          <cell r="AY174">
            <v>0</v>
          </cell>
          <cell r="AZ174">
            <v>15771.76</v>
          </cell>
          <cell r="BA174">
            <v>15771.76</v>
          </cell>
          <cell r="BB174">
            <v>0</v>
          </cell>
          <cell r="BC174">
            <v>1756.96</v>
          </cell>
          <cell r="BD174">
            <v>2628.6266666666702</v>
          </cell>
          <cell r="BE174">
            <v>2628.6266666666702</v>
          </cell>
          <cell r="BF174">
            <v>2628.6266666666702</v>
          </cell>
          <cell r="BG174">
            <v>2628.6266666666702</v>
          </cell>
          <cell r="BH174">
            <v>2628.6266666666702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  <cell r="G175" t="str">
            <v>老账</v>
          </cell>
          <cell r="H175">
            <v>0</v>
          </cell>
          <cell r="I175" t="str">
            <v>否</v>
          </cell>
          <cell r="K175">
            <v>26000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26000</v>
          </cell>
          <cell r="BA175">
            <v>26000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  <cell r="G176" t="str">
            <v>老账</v>
          </cell>
          <cell r="H176">
            <v>0</v>
          </cell>
          <cell r="I176" t="str">
            <v>是</v>
          </cell>
          <cell r="AJ176">
            <v>32000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32000</v>
          </cell>
          <cell r="BA176">
            <v>32000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e">
            <v>#REF!</v>
          </cell>
          <cell r="G177" t="str">
            <v>固定资产</v>
          </cell>
          <cell r="H177">
            <v>0</v>
          </cell>
          <cell r="I177" t="str">
            <v>是</v>
          </cell>
          <cell r="AI177">
            <v>41630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41630</v>
          </cell>
          <cell r="BA177">
            <v>41630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  <cell r="G178" t="str">
            <v>老账</v>
          </cell>
          <cell r="H178">
            <v>90</v>
          </cell>
          <cell r="I178" t="str">
            <v>否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  <cell r="G179" t="str">
            <v>大宗物料-诉讼</v>
          </cell>
          <cell r="H179">
            <v>60</v>
          </cell>
          <cell r="I179" t="str">
            <v>否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  <cell r="H180">
            <v>0</v>
          </cell>
          <cell r="I180" t="str">
            <v>否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  <cell r="G181" t="str">
            <v>正常供货</v>
          </cell>
          <cell r="H181">
            <v>60</v>
          </cell>
          <cell r="I181" t="str">
            <v>是</v>
          </cell>
          <cell r="J181">
            <v>60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K181">
            <v>0</v>
          </cell>
          <cell r="AL181">
            <v>27242.89</v>
          </cell>
          <cell r="AM181">
            <v>26637.97</v>
          </cell>
          <cell r="AN181">
            <v>0</v>
          </cell>
          <cell r="AO181">
            <v>29097.41</v>
          </cell>
          <cell r="AP181">
            <v>15050.87</v>
          </cell>
          <cell r="AQ181">
            <v>11000</v>
          </cell>
          <cell r="AR181">
            <v>16400</v>
          </cell>
          <cell r="AS181">
            <v>17731.3</v>
          </cell>
          <cell r="AT181">
            <v>11897.61</v>
          </cell>
          <cell r="AU181">
            <v>0</v>
          </cell>
          <cell r="AV181">
            <v>24028.93</v>
          </cell>
          <cell r="AW181">
            <v>7856.19</v>
          </cell>
          <cell r="AY181">
            <v>0</v>
          </cell>
          <cell r="AZ181">
            <v>186943.17</v>
          </cell>
          <cell r="BA181">
            <v>186943.17</v>
          </cell>
          <cell r="BB181">
            <v>0</v>
          </cell>
          <cell r="BC181">
            <v>16862.865000000002</v>
          </cell>
          <cell r="BD181">
            <v>12013.2966666667</v>
          </cell>
          <cell r="BE181">
            <v>13509.64</v>
          </cell>
          <cell r="BF181">
            <v>12985.6716666667</v>
          </cell>
          <cell r="BG181">
            <v>10252.3383333333</v>
          </cell>
          <cell r="BH181">
            <v>7297.1216666666696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e">
            <v>#REF!</v>
          </cell>
          <cell r="G182" t="str">
            <v>正常供货</v>
          </cell>
          <cell r="H182">
            <v>90</v>
          </cell>
          <cell r="I182" t="str">
            <v>否</v>
          </cell>
          <cell r="J182">
            <v>90</v>
          </cell>
          <cell r="K182">
            <v>35451.040000000001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35451.040000000001</v>
          </cell>
          <cell r="BA182">
            <v>35451.040000000001</v>
          </cell>
          <cell r="BB182">
            <v>0.8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e">
            <v>#REF!</v>
          </cell>
          <cell r="G183" t="str">
            <v>正常供货</v>
          </cell>
          <cell r="H183">
            <v>60</v>
          </cell>
          <cell r="I183" t="str">
            <v>是</v>
          </cell>
          <cell r="J183">
            <v>60</v>
          </cell>
          <cell r="K183">
            <v>0</v>
          </cell>
          <cell r="AF183">
            <v>4715.25</v>
          </cell>
          <cell r="AG183">
            <v>0</v>
          </cell>
          <cell r="AH183">
            <v>0</v>
          </cell>
          <cell r="AI183">
            <v>0</v>
          </cell>
          <cell r="AJ183">
            <v>22836</v>
          </cell>
          <cell r="AK183">
            <v>0</v>
          </cell>
          <cell r="AL183">
            <v>17369.2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10380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55300.45</v>
          </cell>
          <cell r="BA183">
            <v>55300.45</v>
          </cell>
          <cell r="BB183">
            <v>0.8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  <cell r="BG183">
            <v>1730</v>
          </cell>
          <cell r="BH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  <cell r="F184" t="e">
            <v>#REF!</v>
          </cell>
          <cell r="H184">
            <v>90</v>
          </cell>
          <cell r="I184" t="str">
            <v>否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0.8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e">
            <v>#REF!</v>
          </cell>
          <cell r="G185" t="str">
            <v>正常供货</v>
          </cell>
          <cell r="H185">
            <v>90</v>
          </cell>
          <cell r="I185" t="str">
            <v>否</v>
          </cell>
          <cell r="J185">
            <v>90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120966.5</v>
          </cell>
          <cell r="AY185">
            <v>0</v>
          </cell>
          <cell r="AZ185">
            <v>120966.5</v>
          </cell>
          <cell r="BA185">
            <v>0</v>
          </cell>
          <cell r="BB185">
            <v>0.8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20161.083333333299</v>
          </cell>
          <cell r="BH185">
            <v>20161.083333333299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  <cell r="G186" t="str">
            <v>老账</v>
          </cell>
          <cell r="H186">
            <v>0</v>
          </cell>
          <cell r="I186" t="str">
            <v>否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  <cell r="G187" t="str">
            <v>正常供货</v>
          </cell>
          <cell r="H187">
            <v>60</v>
          </cell>
          <cell r="I187" t="str">
            <v>否</v>
          </cell>
          <cell r="J187">
            <v>60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R187">
            <v>0</v>
          </cell>
          <cell r="AT187">
            <v>14581.59</v>
          </cell>
          <cell r="AU187">
            <v>21653.439999999999</v>
          </cell>
          <cell r="AV187">
            <v>92474.9</v>
          </cell>
          <cell r="AW187">
            <v>43491.71</v>
          </cell>
          <cell r="AX187">
            <v>103898.96</v>
          </cell>
          <cell r="AY187">
            <v>110107.83</v>
          </cell>
          <cell r="AZ187">
            <v>386208.43</v>
          </cell>
          <cell r="BA187">
            <v>172201.64</v>
          </cell>
          <cell r="BB187">
            <v>0</v>
          </cell>
          <cell r="BC187">
            <v>2430.2649999999999</v>
          </cell>
          <cell r="BD187">
            <v>6039.1716666666698</v>
          </cell>
          <cell r="BE187">
            <v>21451.654999999999</v>
          </cell>
          <cell r="BF187">
            <v>28700.273333333302</v>
          </cell>
          <cell r="BG187">
            <v>46016.766666666699</v>
          </cell>
          <cell r="BH187">
            <v>64368.071666666699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e">
            <v>#REF!</v>
          </cell>
          <cell r="G188" t="str">
            <v>正常供货</v>
          </cell>
          <cell r="H188">
            <v>90</v>
          </cell>
          <cell r="I188" t="str">
            <v>否</v>
          </cell>
          <cell r="J188">
            <v>90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2510.1</v>
          </cell>
          <cell r="AU188">
            <v>61092.66</v>
          </cell>
          <cell r="AV188">
            <v>0</v>
          </cell>
          <cell r="AW188">
            <v>95995.6</v>
          </cell>
          <cell r="AX188">
            <v>159590.59</v>
          </cell>
          <cell r="AY188">
            <v>131061.38</v>
          </cell>
          <cell r="AZ188">
            <v>450250.33</v>
          </cell>
          <cell r="BA188">
            <v>63602.76</v>
          </cell>
          <cell r="BB188">
            <v>1</v>
          </cell>
          <cell r="BC188">
            <v>418.35</v>
          </cell>
          <cell r="BD188">
            <v>10600.46</v>
          </cell>
          <cell r="BE188">
            <v>10600.46</v>
          </cell>
          <cell r="BF188">
            <v>26599.726666666698</v>
          </cell>
          <cell r="BG188">
            <v>53198.158333333296</v>
          </cell>
          <cell r="BH188">
            <v>75041.721666666694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e">
            <v>#REF!</v>
          </cell>
          <cell r="G189" t="str">
            <v>正常供货</v>
          </cell>
          <cell r="H189">
            <v>60</v>
          </cell>
          <cell r="I189" t="str">
            <v>是</v>
          </cell>
          <cell r="J189">
            <v>60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8235.6200000000008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18737.27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16726.91</v>
          </cell>
          <cell r="AV189">
            <v>0</v>
          </cell>
          <cell r="AW189">
            <v>0</v>
          </cell>
          <cell r="AY189">
            <v>0</v>
          </cell>
          <cell r="AZ189">
            <v>43699.8</v>
          </cell>
          <cell r="BA189">
            <v>43699.8</v>
          </cell>
          <cell r="BB189">
            <v>0.8</v>
          </cell>
          <cell r="BC189">
            <v>3122.8783333333299</v>
          </cell>
          <cell r="BD189">
            <v>5910.6966666666704</v>
          </cell>
          <cell r="BE189">
            <v>2787.81833333333</v>
          </cell>
          <cell r="BF189">
            <v>2787.81833333333</v>
          </cell>
          <cell r="BG189">
            <v>2787.81833333333</v>
          </cell>
          <cell r="BH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e">
            <v>#REF!</v>
          </cell>
          <cell r="G190" t="str">
            <v>销售（已支付）</v>
          </cell>
          <cell r="H190">
            <v>0</v>
          </cell>
          <cell r="I190" t="str">
            <v>否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0.8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e">
            <v>#REF!</v>
          </cell>
          <cell r="G191" t="str">
            <v>正常供货</v>
          </cell>
          <cell r="H191">
            <v>60</v>
          </cell>
          <cell r="I191" t="str">
            <v>是</v>
          </cell>
          <cell r="J191">
            <v>60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P191">
            <v>1264.8800000000001</v>
          </cell>
          <cell r="AQ191">
            <v>104000</v>
          </cell>
          <cell r="AR191">
            <v>117200</v>
          </cell>
          <cell r="AS191">
            <v>103451.51</v>
          </cell>
          <cell r="AT191">
            <v>101240.17</v>
          </cell>
          <cell r="AU191">
            <v>93732.32</v>
          </cell>
          <cell r="AV191">
            <v>131837.91</v>
          </cell>
          <cell r="AW191">
            <v>70373.429999999993</v>
          </cell>
          <cell r="AX191">
            <v>110744.22</v>
          </cell>
          <cell r="AY191">
            <v>25437.68</v>
          </cell>
          <cell r="AZ191">
            <v>859282.12</v>
          </cell>
          <cell r="BA191">
            <v>723100.22</v>
          </cell>
          <cell r="BB191">
            <v>0.8</v>
          </cell>
          <cell r="BC191">
            <v>71192.759999999995</v>
          </cell>
          <cell r="BD191">
            <v>86814.813333333295</v>
          </cell>
          <cell r="BE191">
            <v>108576.985</v>
          </cell>
          <cell r="BF191">
            <v>102972.55666666701</v>
          </cell>
          <cell r="BG191">
            <v>101896.593333333</v>
          </cell>
          <cell r="BH191">
            <v>88894.288333333301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  <cell r="G192" t="str">
            <v>老账</v>
          </cell>
          <cell r="H192">
            <v>60</v>
          </cell>
          <cell r="I192" t="str">
            <v>否</v>
          </cell>
          <cell r="K192">
            <v>29924.39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29924.39</v>
          </cell>
          <cell r="BA192">
            <v>29924.39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e">
            <v>#REF!</v>
          </cell>
          <cell r="G193" t="str">
            <v>老账</v>
          </cell>
          <cell r="H193">
            <v>0</v>
          </cell>
          <cell r="I193" t="str">
            <v>否</v>
          </cell>
          <cell r="K193">
            <v>28888.81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28888.81</v>
          </cell>
          <cell r="BA193">
            <v>28888.81</v>
          </cell>
          <cell r="BB193">
            <v>0.8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e">
            <v>#REF!</v>
          </cell>
          <cell r="G194" t="str">
            <v>零采</v>
          </cell>
          <cell r="H194">
            <v>0</v>
          </cell>
          <cell r="I194" t="str">
            <v>否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13590</v>
          </cell>
          <cell r="AT194">
            <v>16384.95</v>
          </cell>
          <cell r="AU194">
            <v>0</v>
          </cell>
          <cell r="AV194">
            <v>0</v>
          </cell>
          <cell r="AW194">
            <v>0</v>
          </cell>
          <cell r="AY194">
            <v>15785</v>
          </cell>
          <cell r="AZ194">
            <v>45759.95</v>
          </cell>
          <cell r="BA194">
            <v>45759.95</v>
          </cell>
          <cell r="BB194">
            <v>1</v>
          </cell>
          <cell r="BC194">
            <v>4995.8249999999998</v>
          </cell>
          <cell r="BD194">
            <v>4995.8249999999998</v>
          </cell>
          <cell r="BE194">
            <v>4995.8249999999998</v>
          </cell>
          <cell r="BF194">
            <v>4995.8249999999998</v>
          </cell>
          <cell r="BG194">
            <v>4995.8249999999998</v>
          </cell>
          <cell r="BH194">
            <v>5361.6583333333301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e">
            <v>#REF!</v>
          </cell>
          <cell r="G195" t="str">
            <v>固定资产</v>
          </cell>
          <cell r="H195">
            <v>0</v>
          </cell>
          <cell r="I195" t="str">
            <v>否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82560</v>
          </cell>
          <cell r="AV195">
            <v>0</v>
          </cell>
          <cell r="AW195">
            <v>0</v>
          </cell>
          <cell r="AY195">
            <v>0</v>
          </cell>
          <cell r="AZ195">
            <v>82560</v>
          </cell>
          <cell r="BA195">
            <v>82560</v>
          </cell>
          <cell r="BB195">
            <v>1</v>
          </cell>
          <cell r="BC195">
            <v>0</v>
          </cell>
          <cell r="BD195">
            <v>13760</v>
          </cell>
          <cell r="BE195">
            <v>13760</v>
          </cell>
          <cell r="BF195">
            <v>13760</v>
          </cell>
          <cell r="BG195">
            <v>13760</v>
          </cell>
          <cell r="BH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e">
            <v>#REF!</v>
          </cell>
          <cell r="G196" t="str">
            <v>正常供货</v>
          </cell>
          <cell r="H196">
            <v>90</v>
          </cell>
          <cell r="I196" t="str">
            <v>是</v>
          </cell>
          <cell r="J196">
            <v>90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5550.86</v>
          </cell>
          <cell r="AQ196">
            <v>243300</v>
          </cell>
          <cell r="AR196">
            <v>78100</v>
          </cell>
          <cell r="AS196">
            <v>39195.440000000002</v>
          </cell>
          <cell r="AT196">
            <v>24295</v>
          </cell>
          <cell r="AU196">
            <v>39148.76</v>
          </cell>
          <cell r="AV196">
            <v>46289.2</v>
          </cell>
          <cell r="AW196">
            <v>54528.87</v>
          </cell>
          <cell r="AX196">
            <v>138913.28</v>
          </cell>
          <cell r="AY196">
            <v>36594.51</v>
          </cell>
          <cell r="AZ196">
            <v>705915.92</v>
          </cell>
          <cell r="BA196">
            <v>475879.26</v>
          </cell>
          <cell r="BB196">
            <v>0.8</v>
          </cell>
          <cell r="BC196">
            <v>65073.55</v>
          </cell>
          <cell r="BD196">
            <v>71598.343333333294</v>
          </cell>
          <cell r="BE196">
            <v>78388.066666666695</v>
          </cell>
          <cell r="BF196">
            <v>46926.211666666699</v>
          </cell>
          <cell r="BG196">
            <v>57061.758333333302</v>
          </cell>
          <cell r="BH196">
            <v>56628.27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  <cell r="G197" t="str">
            <v>老账</v>
          </cell>
          <cell r="H197">
            <v>0</v>
          </cell>
          <cell r="I197" t="str">
            <v>否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5184</v>
          </cell>
          <cell r="AY197">
            <v>0</v>
          </cell>
          <cell r="AZ197">
            <v>5184</v>
          </cell>
          <cell r="BA197">
            <v>5184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864</v>
          </cell>
          <cell r="BH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e">
            <v>#REF!</v>
          </cell>
          <cell r="G198" t="str">
            <v>正常供货</v>
          </cell>
          <cell r="H198">
            <v>60</v>
          </cell>
          <cell r="I198" t="str">
            <v>是</v>
          </cell>
          <cell r="J198">
            <v>60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I198">
            <v>148520.95999999999</v>
          </cell>
          <cell r="AJ198">
            <v>84153.61</v>
          </cell>
          <cell r="AK198">
            <v>138249.72</v>
          </cell>
          <cell r="AL198">
            <v>226653.25</v>
          </cell>
          <cell r="AM198">
            <v>279959.78000000003</v>
          </cell>
          <cell r="AN198">
            <v>9328.8700000000008</v>
          </cell>
          <cell r="AO198">
            <v>10302.209999999999</v>
          </cell>
          <cell r="AP198">
            <v>30456.92</v>
          </cell>
          <cell r="AQ198">
            <v>34700</v>
          </cell>
          <cell r="AR198">
            <v>80600</v>
          </cell>
          <cell r="AS198">
            <v>111328.73</v>
          </cell>
          <cell r="AT198">
            <v>64801.71</v>
          </cell>
          <cell r="AU198">
            <v>0</v>
          </cell>
          <cell r="AV198">
            <v>0</v>
          </cell>
          <cell r="AW198">
            <v>0</v>
          </cell>
          <cell r="AY198">
            <v>0</v>
          </cell>
          <cell r="AZ198">
            <v>1219055.76</v>
          </cell>
          <cell r="BA198">
            <v>1219055.76</v>
          </cell>
          <cell r="BB198">
            <v>1</v>
          </cell>
          <cell r="BC198">
            <v>55364.928333333301</v>
          </cell>
          <cell r="BD198">
            <v>53647.893333333297</v>
          </cell>
          <cell r="BE198">
            <v>48571.74</v>
          </cell>
          <cell r="BF198">
            <v>42788.406666666699</v>
          </cell>
          <cell r="BG198">
            <v>29355.073333333301</v>
          </cell>
          <cell r="BH198">
            <v>10800.285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e">
            <v>#REF!</v>
          </cell>
          <cell r="G199" t="str">
            <v>固定资产-老账</v>
          </cell>
          <cell r="H199" t="str">
            <v>预付</v>
          </cell>
          <cell r="I199" t="str">
            <v>否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1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  <cell r="F200" t="e">
            <v>#REF!</v>
          </cell>
          <cell r="H200">
            <v>90</v>
          </cell>
          <cell r="I200" t="str">
            <v>否</v>
          </cell>
          <cell r="K200">
            <v>0</v>
          </cell>
          <cell r="L200">
            <v>0</v>
          </cell>
          <cell r="M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1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  <cell r="H201">
            <v>30</v>
          </cell>
          <cell r="I201" t="str">
            <v>否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23937.599999999999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Y201">
            <v>0</v>
          </cell>
          <cell r="AZ201">
            <v>23937.599999999999</v>
          </cell>
          <cell r="BA201">
            <v>23937.599999999999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  <cell r="G202" t="str">
            <v>老账</v>
          </cell>
          <cell r="H202">
            <v>0</v>
          </cell>
          <cell r="I202" t="str">
            <v>否</v>
          </cell>
          <cell r="K202">
            <v>21800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Y202">
            <v>0</v>
          </cell>
          <cell r="AZ202">
            <v>21800</v>
          </cell>
          <cell r="BA202">
            <v>21800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  <cell r="F203" t="e">
            <v>#REF!</v>
          </cell>
          <cell r="H203">
            <v>60</v>
          </cell>
          <cell r="I203" t="str">
            <v>否</v>
          </cell>
          <cell r="J203">
            <v>60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0.8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  <cell r="G204" t="str">
            <v>老账</v>
          </cell>
          <cell r="H204">
            <v>0</v>
          </cell>
          <cell r="I204" t="str">
            <v>否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21440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1320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Y204">
            <v>0</v>
          </cell>
          <cell r="AZ204">
            <v>22760</v>
          </cell>
          <cell r="BA204">
            <v>22760</v>
          </cell>
          <cell r="BB204">
            <v>0</v>
          </cell>
          <cell r="BC204">
            <v>220</v>
          </cell>
          <cell r="BD204">
            <v>220</v>
          </cell>
          <cell r="BE204">
            <v>220</v>
          </cell>
          <cell r="BF204">
            <v>0</v>
          </cell>
          <cell r="BG204">
            <v>0</v>
          </cell>
          <cell r="BH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  <cell r="H205">
            <v>0</v>
          </cell>
          <cell r="I205" t="str">
            <v>否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1420</v>
          </cell>
          <cell r="AY205">
            <v>0</v>
          </cell>
          <cell r="AZ205">
            <v>1420</v>
          </cell>
          <cell r="BA205">
            <v>1420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236.666666666667</v>
          </cell>
          <cell r="BH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  <cell r="G206" t="str">
            <v>固定资产-老账</v>
          </cell>
          <cell r="H206">
            <v>0</v>
          </cell>
          <cell r="I206" t="str">
            <v>否</v>
          </cell>
          <cell r="K206">
            <v>19500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Y206">
            <v>0</v>
          </cell>
          <cell r="AZ206">
            <v>19500</v>
          </cell>
          <cell r="BA206">
            <v>19500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  <cell r="G207" t="str">
            <v>发泡机器人保养费用-老账</v>
          </cell>
          <cell r="H207">
            <v>0</v>
          </cell>
          <cell r="I207" t="str">
            <v>否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  <cell r="G208" t="str">
            <v>老账</v>
          </cell>
          <cell r="H208">
            <v>0</v>
          </cell>
          <cell r="I208" t="str">
            <v>否</v>
          </cell>
          <cell r="K208">
            <v>19045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Y208">
            <v>0</v>
          </cell>
          <cell r="AZ208">
            <v>19045</v>
          </cell>
          <cell r="BA208">
            <v>19045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  <cell r="G209" t="str">
            <v>老账</v>
          </cell>
          <cell r="H209">
            <v>0</v>
          </cell>
          <cell r="I209" t="str">
            <v>是</v>
          </cell>
          <cell r="AH209">
            <v>19000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Y209">
            <v>0</v>
          </cell>
          <cell r="AZ209">
            <v>19000</v>
          </cell>
          <cell r="BA209">
            <v>19000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e">
            <v>#REF!</v>
          </cell>
          <cell r="G210" t="str">
            <v>老账</v>
          </cell>
          <cell r="H210">
            <v>60</v>
          </cell>
          <cell r="I210" t="str">
            <v>否</v>
          </cell>
          <cell r="K210">
            <v>18714.75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Y210">
            <v>0</v>
          </cell>
          <cell r="AZ210">
            <v>18714.75</v>
          </cell>
          <cell r="BA210">
            <v>18714.75</v>
          </cell>
          <cell r="BB210">
            <v>1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e">
            <v>#REF!</v>
          </cell>
          <cell r="G211" t="str">
            <v>销售（三方库）</v>
          </cell>
          <cell r="H211">
            <v>0</v>
          </cell>
          <cell r="I211" t="str">
            <v>否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8488.18</v>
          </cell>
          <cell r="Z211">
            <v>10000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18488.18</v>
          </cell>
          <cell r="BA211">
            <v>18488.18</v>
          </cell>
          <cell r="BB211">
            <v>0.8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e">
            <v>#REF!</v>
          </cell>
          <cell r="G212" t="str">
            <v>正常供货</v>
          </cell>
          <cell r="H212">
            <v>90</v>
          </cell>
          <cell r="I212" t="str">
            <v>否</v>
          </cell>
          <cell r="J212">
            <v>90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151605.35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Y212">
            <v>0</v>
          </cell>
          <cell r="AZ212">
            <v>151605.35</v>
          </cell>
          <cell r="BA212">
            <v>151605.35</v>
          </cell>
          <cell r="BB212">
            <v>1</v>
          </cell>
          <cell r="BC212">
            <v>25267.558333333302</v>
          </cell>
          <cell r="BD212">
            <v>25267.558333333302</v>
          </cell>
          <cell r="BE212">
            <v>25267.558333333302</v>
          </cell>
          <cell r="BF212">
            <v>25267.558333333302</v>
          </cell>
          <cell r="BG212">
            <v>0</v>
          </cell>
          <cell r="BH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e">
            <v>#REF!</v>
          </cell>
          <cell r="G213" t="str">
            <v>老账</v>
          </cell>
          <cell r="H213">
            <v>60</v>
          </cell>
          <cell r="I213" t="str">
            <v>否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0.8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e">
            <v>#REF!</v>
          </cell>
          <cell r="G214" t="str">
            <v>老账</v>
          </cell>
          <cell r="H214">
            <v>30</v>
          </cell>
          <cell r="I214" t="str">
            <v>否</v>
          </cell>
          <cell r="K214">
            <v>17456.5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Y214">
            <v>0</v>
          </cell>
          <cell r="AZ214">
            <v>17456.5</v>
          </cell>
          <cell r="BA214">
            <v>17456.5</v>
          </cell>
          <cell r="BB214">
            <v>1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e">
            <v>#REF!</v>
          </cell>
          <cell r="G215" t="str">
            <v>零采</v>
          </cell>
          <cell r="H215">
            <v>0</v>
          </cell>
          <cell r="I215" t="str">
            <v>否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  <cell r="G216" t="str">
            <v>大宗物料</v>
          </cell>
          <cell r="H216">
            <v>30</v>
          </cell>
          <cell r="I216" t="str">
            <v>是</v>
          </cell>
          <cell r="J216">
            <v>30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726</v>
          </cell>
          <cell r="AI216">
            <v>0</v>
          </cell>
          <cell r="AJ216">
            <v>5805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Y216">
            <v>0</v>
          </cell>
          <cell r="AZ216">
            <v>6531</v>
          </cell>
          <cell r="BA216">
            <v>6531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e">
            <v>#REF!</v>
          </cell>
          <cell r="G217" t="str">
            <v>老账</v>
          </cell>
          <cell r="H217">
            <v>0</v>
          </cell>
          <cell r="I217" t="str">
            <v>否</v>
          </cell>
          <cell r="K217">
            <v>17243.919999999998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17243.919999999998</v>
          </cell>
          <cell r="BA217">
            <v>17243.919999999998</v>
          </cell>
          <cell r="BB217">
            <v>0.8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  <cell r="G218" t="str">
            <v>零采</v>
          </cell>
          <cell r="H218">
            <v>0</v>
          </cell>
          <cell r="I218" t="str">
            <v>否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e">
            <v>#REF!</v>
          </cell>
          <cell r="G219" t="str">
            <v>正常供货</v>
          </cell>
          <cell r="H219">
            <v>60</v>
          </cell>
          <cell r="I219" t="str">
            <v>否</v>
          </cell>
          <cell r="J219">
            <v>60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10230.41</v>
          </cell>
          <cell r="AV219">
            <v>0</v>
          </cell>
          <cell r="AW219">
            <v>10294.76</v>
          </cell>
          <cell r="AX219">
            <v>10294.76</v>
          </cell>
          <cell r="AY219">
            <v>10294.75</v>
          </cell>
          <cell r="AZ219">
            <v>41114.68</v>
          </cell>
          <cell r="BA219">
            <v>20525.169999999998</v>
          </cell>
          <cell r="BB219">
            <v>0.8</v>
          </cell>
          <cell r="BC219">
            <v>0</v>
          </cell>
          <cell r="BD219">
            <v>1705.06833333333</v>
          </cell>
          <cell r="BE219">
            <v>1705.06833333333</v>
          </cell>
          <cell r="BF219">
            <v>3420.8616666666699</v>
          </cell>
          <cell r="BG219">
            <v>5136.6549999999997</v>
          </cell>
          <cell r="BH219">
            <v>6852.4466666666704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  <cell r="G220" t="str">
            <v>老账</v>
          </cell>
          <cell r="H220">
            <v>0</v>
          </cell>
          <cell r="I220" t="str">
            <v>否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  <cell r="G221" t="str">
            <v>零采</v>
          </cell>
          <cell r="H221">
            <v>0</v>
          </cell>
          <cell r="I221" t="str">
            <v>否</v>
          </cell>
          <cell r="K221">
            <v>16470.66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Y221">
            <v>0</v>
          </cell>
          <cell r="AZ221">
            <v>16470.66</v>
          </cell>
          <cell r="BA221">
            <v>16470.66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  <cell r="G222" t="str">
            <v>正常供货</v>
          </cell>
          <cell r="H222">
            <v>30</v>
          </cell>
          <cell r="I222" t="str">
            <v>否</v>
          </cell>
          <cell r="J222">
            <v>30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F222">
            <v>0</v>
          </cell>
          <cell r="AG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  <cell r="G223" t="str">
            <v>固定资产-老账</v>
          </cell>
          <cell r="H223">
            <v>0</v>
          </cell>
          <cell r="I223" t="str">
            <v>否</v>
          </cell>
          <cell r="K223">
            <v>14336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Y223">
            <v>0</v>
          </cell>
          <cell r="AZ223">
            <v>14336</v>
          </cell>
          <cell r="BA223">
            <v>14336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  <cell r="G224" t="str">
            <v>零采</v>
          </cell>
          <cell r="H224">
            <v>0</v>
          </cell>
          <cell r="I224" t="str">
            <v>否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e">
            <v>#REF!</v>
          </cell>
          <cell r="G225" t="str">
            <v>正常供货</v>
          </cell>
          <cell r="H225">
            <v>90</v>
          </cell>
          <cell r="I225" t="str">
            <v>是</v>
          </cell>
          <cell r="J225">
            <v>90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18797.810000000001</v>
          </cell>
          <cell r="AJ225">
            <v>0</v>
          </cell>
          <cell r="AK225">
            <v>80889.87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0</v>
          </cell>
          <cell r="AZ225">
            <v>99687.679999999993</v>
          </cell>
          <cell r="BA225">
            <v>99687.679999999993</v>
          </cell>
          <cell r="BB225">
            <v>0.8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  <cell r="G226" t="str">
            <v>正常供货</v>
          </cell>
          <cell r="H226">
            <v>30</v>
          </cell>
          <cell r="I226" t="str">
            <v>否</v>
          </cell>
          <cell r="J226">
            <v>30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3100</v>
          </cell>
          <cell r="AW226">
            <v>339</v>
          </cell>
          <cell r="AX226">
            <v>4340</v>
          </cell>
          <cell r="AY226">
            <v>21922</v>
          </cell>
          <cell r="AZ226">
            <v>29701</v>
          </cell>
          <cell r="BA226">
            <v>51623</v>
          </cell>
          <cell r="BB226">
            <v>0</v>
          </cell>
          <cell r="BC226">
            <v>0</v>
          </cell>
          <cell r="BD226">
            <v>0</v>
          </cell>
          <cell r="BE226">
            <v>516.66666666666697</v>
          </cell>
          <cell r="BF226">
            <v>573.16666666666697</v>
          </cell>
          <cell r="BG226">
            <v>1296.5</v>
          </cell>
          <cell r="BH226">
            <v>4950.1666666666697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e">
            <v>#REF!</v>
          </cell>
          <cell r="G227" t="str">
            <v>正常供货</v>
          </cell>
          <cell r="H227">
            <v>90</v>
          </cell>
          <cell r="I227" t="str">
            <v>否</v>
          </cell>
          <cell r="J227">
            <v>90</v>
          </cell>
          <cell r="K227">
            <v>2263.73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4712.16</v>
          </cell>
          <cell r="AW227">
            <v>0</v>
          </cell>
          <cell r="AY227">
            <v>0</v>
          </cell>
          <cell r="AZ227">
            <v>6975.89</v>
          </cell>
          <cell r="BA227">
            <v>6975.89</v>
          </cell>
          <cell r="BB227">
            <v>1</v>
          </cell>
          <cell r="BC227">
            <v>0</v>
          </cell>
          <cell r="BD227">
            <v>0</v>
          </cell>
          <cell r="BE227">
            <v>785.36</v>
          </cell>
          <cell r="BF227">
            <v>785.36</v>
          </cell>
          <cell r="BG227">
            <v>785.36</v>
          </cell>
          <cell r="BH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  <cell r="G228" t="str">
            <v>老账</v>
          </cell>
          <cell r="H228">
            <v>0</v>
          </cell>
          <cell r="I228" t="str">
            <v>否</v>
          </cell>
          <cell r="K228">
            <v>11220.07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Y228">
            <v>0</v>
          </cell>
          <cell r="AZ228">
            <v>11220.07</v>
          </cell>
          <cell r="BA228">
            <v>11220.07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  <cell r="G229" t="str">
            <v>老账</v>
          </cell>
          <cell r="H229">
            <v>0</v>
          </cell>
          <cell r="I229" t="str">
            <v>否</v>
          </cell>
          <cell r="K229">
            <v>0</v>
          </cell>
          <cell r="L229">
            <v>450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10600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11050</v>
          </cell>
          <cell r="BA229">
            <v>11050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e">
            <v>#REF!</v>
          </cell>
          <cell r="G230" t="str">
            <v>零采</v>
          </cell>
          <cell r="H230">
            <v>0</v>
          </cell>
          <cell r="I230" t="str">
            <v>否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13485.25</v>
          </cell>
          <cell r="AU230">
            <v>0</v>
          </cell>
          <cell r="AV230">
            <v>0</v>
          </cell>
          <cell r="AW230">
            <v>11965.95</v>
          </cell>
          <cell r="AY230">
            <v>0</v>
          </cell>
          <cell r="AZ230">
            <v>25451.200000000001</v>
          </cell>
          <cell r="BA230">
            <v>25451.200000000001</v>
          </cell>
          <cell r="BB230">
            <v>0</v>
          </cell>
          <cell r="BC230">
            <v>2247.5416666666702</v>
          </cell>
          <cell r="BD230">
            <v>2247.5416666666702</v>
          </cell>
          <cell r="BE230">
            <v>2247.5416666666702</v>
          </cell>
          <cell r="BF230">
            <v>4241.8666666666704</v>
          </cell>
          <cell r="BG230">
            <v>4241.8666666666704</v>
          </cell>
          <cell r="BH230">
            <v>4241.8666666666704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  <cell r="G231" t="str">
            <v>老账</v>
          </cell>
          <cell r="H231">
            <v>0</v>
          </cell>
          <cell r="I231" t="str">
            <v>否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10976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Y231">
            <v>0</v>
          </cell>
          <cell r="AZ231">
            <v>10976</v>
          </cell>
          <cell r="BA231">
            <v>10976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  <cell r="G232" t="str">
            <v>老账</v>
          </cell>
          <cell r="H232">
            <v>0</v>
          </cell>
          <cell r="I232" t="str">
            <v>否</v>
          </cell>
          <cell r="K232">
            <v>9435.25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Y232">
            <v>0</v>
          </cell>
          <cell r="AZ232">
            <v>9435.25</v>
          </cell>
          <cell r="BA232">
            <v>9435.25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  <cell r="G233" t="str">
            <v>老账</v>
          </cell>
          <cell r="H233">
            <v>0</v>
          </cell>
          <cell r="I233" t="str">
            <v>否</v>
          </cell>
          <cell r="K233">
            <v>9178.84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Y233">
            <v>0</v>
          </cell>
          <cell r="AZ233">
            <v>9178.84</v>
          </cell>
          <cell r="BA233">
            <v>9178.84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  <cell r="G234" t="str">
            <v>老账</v>
          </cell>
          <cell r="H234">
            <v>0</v>
          </cell>
          <cell r="I234" t="str">
            <v>是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G234">
            <v>6375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15770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2500</v>
          </cell>
          <cell r="AV234">
            <v>0</v>
          </cell>
          <cell r="AW234">
            <v>0</v>
          </cell>
          <cell r="AY234">
            <v>0</v>
          </cell>
          <cell r="AZ234">
            <v>24645</v>
          </cell>
          <cell r="BA234">
            <v>24645</v>
          </cell>
          <cell r="BB234">
            <v>0</v>
          </cell>
          <cell r="BC234">
            <v>0</v>
          </cell>
          <cell r="BD234">
            <v>416.66666666666703</v>
          </cell>
          <cell r="BE234">
            <v>416.66666666666703</v>
          </cell>
          <cell r="BF234">
            <v>416.66666666666703</v>
          </cell>
          <cell r="BG234">
            <v>416.66666666666703</v>
          </cell>
          <cell r="BH234">
            <v>416.66666666666703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e">
            <v>#REF!</v>
          </cell>
          <cell r="G235" t="str">
            <v>清户（顶酒）</v>
          </cell>
          <cell r="H235">
            <v>0</v>
          </cell>
          <cell r="I235" t="str">
            <v>否</v>
          </cell>
          <cell r="K235">
            <v>736.41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7800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Y235">
            <v>0</v>
          </cell>
          <cell r="AZ235">
            <v>8536.41</v>
          </cell>
          <cell r="BA235">
            <v>8536.41</v>
          </cell>
          <cell r="BB235">
            <v>0.8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e">
            <v>#REF!</v>
          </cell>
          <cell r="G236" t="str">
            <v>正常供货</v>
          </cell>
          <cell r="H236">
            <v>0</v>
          </cell>
          <cell r="I236" t="str">
            <v>否</v>
          </cell>
          <cell r="J236">
            <v>90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16</v>
          </cell>
          <cell r="AY236">
            <v>5942</v>
          </cell>
          <cell r="AZ236">
            <v>5958</v>
          </cell>
          <cell r="BA236">
            <v>5958</v>
          </cell>
          <cell r="BB236">
            <v>1</v>
          </cell>
          <cell r="BC236">
            <v>0</v>
          </cell>
          <cell r="BD236">
            <v>0</v>
          </cell>
          <cell r="BE236">
            <v>0</v>
          </cell>
          <cell r="BF236">
            <v>2.6666666666666701</v>
          </cell>
          <cell r="BG236">
            <v>2.6666666666666701</v>
          </cell>
          <cell r="BH236">
            <v>993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e">
            <v>#REF!</v>
          </cell>
          <cell r="G237" t="str">
            <v>正常供货</v>
          </cell>
          <cell r="H237">
            <v>0</v>
          </cell>
          <cell r="I237" t="str">
            <v>否</v>
          </cell>
          <cell r="J237">
            <v>90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6426.73</v>
          </cell>
          <cell r="AU237">
            <v>7359.01</v>
          </cell>
          <cell r="AV237">
            <v>0</v>
          </cell>
          <cell r="AW237">
            <v>7335.33</v>
          </cell>
          <cell r="AY237">
            <v>0</v>
          </cell>
          <cell r="AZ237">
            <v>21121.07</v>
          </cell>
          <cell r="BA237">
            <v>21121.07</v>
          </cell>
          <cell r="BB237">
            <v>0.8</v>
          </cell>
          <cell r="BC237">
            <v>1071.1216666666701</v>
          </cell>
          <cell r="BD237">
            <v>2297.6233333333298</v>
          </cell>
          <cell r="BE237">
            <v>2297.6233333333298</v>
          </cell>
          <cell r="BF237">
            <v>3520.1783333333301</v>
          </cell>
          <cell r="BG237">
            <v>3520.1783333333301</v>
          </cell>
          <cell r="BH237">
            <v>3520.1783333333301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e">
            <v>#REF!</v>
          </cell>
          <cell r="G238" t="str">
            <v>老账</v>
          </cell>
          <cell r="H238">
            <v>0</v>
          </cell>
          <cell r="I238" t="str">
            <v>否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5100</v>
          </cell>
          <cell r="AU238">
            <v>0</v>
          </cell>
          <cell r="AV238">
            <v>0</v>
          </cell>
          <cell r="AW238">
            <v>0</v>
          </cell>
          <cell r="AY238">
            <v>0</v>
          </cell>
          <cell r="AZ238">
            <v>5100</v>
          </cell>
          <cell r="BA238">
            <v>5100</v>
          </cell>
          <cell r="BB238">
            <v>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  <cell r="BG238">
            <v>850</v>
          </cell>
          <cell r="BH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e">
            <v>#REF!</v>
          </cell>
          <cell r="G239" t="str">
            <v>正常供货</v>
          </cell>
          <cell r="H239">
            <v>90</v>
          </cell>
          <cell r="I239" t="str">
            <v>是</v>
          </cell>
          <cell r="J239">
            <v>90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779.67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723.14</v>
          </cell>
          <cell r="AS239">
            <v>0</v>
          </cell>
          <cell r="AT239">
            <v>22.66</v>
          </cell>
          <cell r="AU239">
            <v>0</v>
          </cell>
          <cell r="AV239">
            <v>0</v>
          </cell>
          <cell r="AW239">
            <v>0</v>
          </cell>
          <cell r="AY239">
            <v>0</v>
          </cell>
          <cell r="AZ239">
            <v>1525.47</v>
          </cell>
          <cell r="BA239">
            <v>1525.47</v>
          </cell>
          <cell r="BB239">
            <v>0.8</v>
          </cell>
          <cell r="BC239">
            <v>124.3</v>
          </cell>
          <cell r="BD239">
            <v>124.3</v>
          </cell>
          <cell r="BE239">
            <v>124.3</v>
          </cell>
          <cell r="BF239">
            <v>124.3</v>
          </cell>
          <cell r="BG239">
            <v>3.7766666666666699</v>
          </cell>
          <cell r="BH239">
            <v>3.7766666666666699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  <cell r="G240" t="str">
            <v>老账</v>
          </cell>
          <cell r="H240">
            <v>60</v>
          </cell>
          <cell r="I240" t="str">
            <v>否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  <cell r="F241" t="e">
            <v>#REF!</v>
          </cell>
          <cell r="H241">
            <v>0</v>
          </cell>
          <cell r="I241" t="str">
            <v>否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M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0.8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  <cell r="G242" t="str">
            <v>老账</v>
          </cell>
          <cell r="H242">
            <v>0</v>
          </cell>
          <cell r="I242" t="str">
            <v>否</v>
          </cell>
          <cell r="K242">
            <v>6350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Y242">
            <v>0</v>
          </cell>
          <cell r="AZ242">
            <v>6350</v>
          </cell>
          <cell r="BA242">
            <v>6350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  <cell r="G243" t="str">
            <v>老账</v>
          </cell>
          <cell r="H243">
            <v>0</v>
          </cell>
          <cell r="I243" t="str">
            <v>是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2548.4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3500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Y243">
            <v>0</v>
          </cell>
          <cell r="AZ243">
            <v>6048.4</v>
          </cell>
          <cell r="BA243">
            <v>6048.4</v>
          </cell>
          <cell r="BB243">
            <v>0</v>
          </cell>
          <cell r="BC243">
            <v>583.33333333333303</v>
          </cell>
          <cell r="BD243">
            <v>583.33333333333303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  <cell r="G244" t="str">
            <v>老账</v>
          </cell>
          <cell r="H244">
            <v>0</v>
          </cell>
          <cell r="I244" t="str">
            <v>否</v>
          </cell>
          <cell r="K244">
            <v>5600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Y244">
            <v>0</v>
          </cell>
          <cell r="AZ244">
            <v>5600</v>
          </cell>
          <cell r="BA244">
            <v>5600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e">
            <v>#REF!</v>
          </cell>
          <cell r="G245" t="str">
            <v>老账</v>
          </cell>
          <cell r="H245">
            <v>0</v>
          </cell>
          <cell r="I245" t="str">
            <v>否</v>
          </cell>
          <cell r="K245">
            <v>5579.03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Y245">
            <v>0</v>
          </cell>
          <cell r="AZ245">
            <v>5579.03</v>
          </cell>
          <cell r="BA245">
            <v>5579.03</v>
          </cell>
          <cell r="BB245">
            <v>0.8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e">
            <v>#REF!</v>
          </cell>
          <cell r="G246" t="str">
            <v>一单一议（委外加工）</v>
          </cell>
          <cell r="H246">
            <v>0</v>
          </cell>
          <cell r="I246" t="str">
            <v>否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3952.36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6503.77</v>
          </cell>
          <cell r="AY246">
            <v>0</v>
          </cell>
          <cell r="AZ246">
            <v>10456.129999999999</v>
          </cell>
          <cell r="BA246">
            <v>10456.129999999999</v>
          </cell>
          <cell r="BB246">
            <v>1</v>
          </cell>
          <cell r="BC246">
            <v>658.72666666666703</v>
          </cell>
          <cell r="BD246">
            <v>658.72666666666703</v>
          </cell>
          <cell r="BE246">
            <v>658.72666666666703</v>
          </cell>
          <cell r="BF246">
            <v>658.72666666666703</v>
          </cell>
          <cell r="BG246">
            <v>1083.96166666667</v>
          </cell>
          <cell r="BH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e">
            <v>#REF!</v>
          </cell>
          <cell r="G247" t="str">
            <v>销售（三方库）</v>
          </cell>
          <cell r="H247">
            <v>90</v>
          </cell>
          <cell r="I247" t="str">
            <v>是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5134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Y247">
            <v>0</v>
          </cell>
          <cell r="AZ247">
            <v>5134</v>
          </cell>
          <cell r="BA247">
            <v>5134</v>
          </cell>
          <cell r="BB247">
            <v>0.8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e">
            <v>#REF!</v>
          </cell>
          <cell r="G248" t="str">
            <v>固定资产-老账</v>
          </cell>
          <cell r="H248">
            <v>30</v>
          </cell>
          <cell r="I248" t="str">
            <v>是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148179.1</v>
          </cell>
          <cell r="AL248">
            <v>68930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15300</v>
          </cell>
          <cell r="AT248">
            <v>0</v>
          </cell>
          <cell r="AU248">
            <v>0</v>
          </cell>
          <cell r="AV248">
            <v>740</v>
          </cell>
          <cell r="AW248">
            <v>0</v>
          </cell>
          <cell r="AY248">
            <v>0</v>
          </cell>
          <cell r="AZ248">
            <v>233149.1</v>
          </cell>
          <cell r="BA248">
            <v>233149.1</v>
          </cell>
          <cell r="BB248">
            <v>1</v>
          </cell>
          <cell r="BC248">
            <v>2550</v>
          </cell>
          <cell r="BD248">
            <v>2550</v>
          </cell>
          <cell r="BE248">
            <v>2673.3333333333298</v>
          </cell>
          <cell r="BF248">
            <v>2673.3333333333298</v>
          </cell>
          <cell r="BG248">
            <v>2673.3333333333298</v>
          </cell>
          <cell r="BH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  <cell r="G249" t="str">
            <v>除漆药剂</v>
          </cell>
          <cell r="H249">
            <v>30</v>
          </cell>
          <cell r="I249" t="str">
            <v>否</v>
          </cell>
          <cell r="J249">
            <v>30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12714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Y249">
            <v>0</v>
          </cell>
          <cell r="AZ249">
            <v>12714</v>
          </cell>
          <cell r="BA249">
            <v>12714</v>
          </cell>
          <cell r="BB249">
            <v>0</v>
          </cell>
          <cell r="BC249">
            <v>2119</v>
          </cell>
          <cell r="BD249">
            <v>2119</v>
          </cell>
          <cell r="BE249">
            <v>2119</v>
          </cell>
          <cell r="BF249">
            <v>0</v>
          </cell>
          <cell r="BG249">
            <v>0</v>
          </cell>
          <cell r="BH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  <cell r="G250" t="str">
            <v>零采</v>
          </cell>
          <cell r="H250">
            <v>0</v>
          </cell>
          <cell r="I250" t="str">
            <v>是</v>
          </cell>
          <cell r="AF250">
            <v>5000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Y250">
            <v>0</v>
          </cell>
          <cell r="AZ250">
            <v>5000</v>
          </cell>
          <cell r="BA250">
            <v>5000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  <cell r="G251" t="str">
            <v>管理</v>
          </cell>
          <cell r="H251">
            <v>0</v>
          </cell>
          <cell r="I251" t="str">
            <v>是</v>
          </cell>
          <cell r="AH251">
            <v>5000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5000</v>
          </cell>
          <cell r="BA251">
            <v>5000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  <cell r="G252" t="str">
            <v>正常供货</v>
          </cell>
          <cell r="H252">
            <v>30</v>
          </cell>
          <cell r="I252" t="str">
            <v>是</v>
          </cell>
          <cell r="J252">
            <v>30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40465.94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40465.94</v>
          </cell>
          <cell r="BA252">
            <v>40465.94</v>
          </cell>
          <cell r="BB252">
            <v>0</v>
          </cell>
          <cell r="BC252">
            <v>6744.3233333333301</v>
          </cell>
          <cell r="BD252">
            <v>6744.3233333333301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  <cell r="G253" t="str">
            <v>固定资产（检具）</v>
          </cell>
          <cell r="H253">
            <v>0</v>
          </cell>
          <cell r="I253" t="str">
            <v>否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4500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Y253">
            <v>0</v>
          </cell>
          <cell r="AZ253">
            <v>4500</v>
          </cell>
          <cell r="BA253">
            <v>4500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  <cell r="G254" t="str">
            <v>老账</v>
          </cell>
          <cell r="H254">
            <v>0</v>
          </cell>
          <cell r="I254" t="str">
            <v>是</v>
          </cell>
          <cell r="AI254">
            <v>4352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Y254">
            <v>0</v>
          </cell>
          <cell r="AZ254">
            <v>4352</v>
          </cell>
          <cell r="BA254">
            <v>4352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e">
            <v>#REF!</v>
          </cell>
          <cell r="G255" t="str">
            <v>老账</v>
          </cell>
          <cell r="H255">
            <v>0</v>
          </cell>
          <cell r="I255" t="str">
            <v>否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4067.2600000000102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Y255">
            <v>0</v>
          </cell>
          <cell r="AZ255">
            <v>4067.2600000000102</v>
          </cell>
          <cell r="BA255">
            <v>4067.2600000000102</v>
          </cell>
          <cell r="BB255">
            <v>0.8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e">
            <v>#REF!</v>
          </cell>
          <cell r="G256" t="str">
            <v>老账</v>
          </cell>
          <cell r="H256">
            <v>0</v>
          </cell>
          <cell r="I256" t="str">
            <v>否</v>
          </cell>
          <cell r="K256">
            <v>4053.14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Y256">
            <v>0</v>
          </cell>
          <cell r="AZ256">
            <v>4053.14</v>
          </cell>
          <cell r="BA256">
            <v>4053.14</v>
          </cell>
          <cell r="BB256">
            <v>1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  <cell r="H257">
            <v>0</v>
          </cell>
          <cell r="I257" t="str">
            <v>否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37850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Y257">
            <v>0</v>
          </cell>
          <cell r="AZ257">
            <v>37850</v>
          </cell>
          <cell r="BA257">
            <v>37850</v>
          </cell>
          <cell r="BB257">
            <v>0</v>
          </cell>
          <cell r="BC257">
            <v>6308.3333333333303</v>
          </cell>
          <cell r="BD257">
            <v>6308.3333333333303</v>
          </cell>
          <cell r="BE257">
            <v>6308.3333333333303</v>
          </cell>
          <cell r="BF257">
            <v>0</v>
          </cell>
          <cell r="BG257">
            <v>0</v>
          </cell>
          <cell r="BH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  <cell r="G258" t="str">
            <v>老账</v>
          </cell>
          <cell r="H258">
            <v>0</v>
          </cell>
          <cell r="I258" t="str">
            <v>否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3826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Y258">
            <v>0</v>
          </cell>
          <cell r="AZ258">
            <v>3826</v>
          </cell>
          <cell r="BA258">
            <v>3826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  <cell r="G259" t="str">
            <v>老账</v>
          </cell>
          <cell r="H259">
            <v>0</v>
          </cell>
          <cell r="I259" t="str">
            <v>否</v>
          </cell>
          <cell r="K259">
            <v>3646.55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Y259">
            <v>0</v>
          </cell>
          <cell r="AZ259">
            <v>3646.55</v>
          </cell>
          <cell r="BA259">
            <v>3646.55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e">
            <v>#REF!</v>
          </cell>
          <cell r="G260" t="str">
            <v>老账</v>
          </cell>
          <cell r="H260">
            <v>0</v>
          </cell>
          <cell r="I260" t="str">
            <v>否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3606.64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Y260">
            <v>0</v>
          </cell>
          <cell r="AZ260">
            <v>3606.64</v>
          </cell>
          <cell r="BA260">
            <v>3606.64</v>
          </cell>
          <cell r="BB260">
            <v>0.8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e">
            <v>#REF!</v>
          </cell>
          <cell r="G261" t="str">
            <v>老账</v>
          </cell>
          <cell r="H261">
            <v>0</v>
          </cell>
          <cell r="I261" t="str">
            <v>否</v>
          </cell>
          <cell r="K261">
            <v>3374.75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Y261">
            <v>0</v>
          </cell>
          <cell r="AZ261">
            <v>3374.75</v>
          </cell>
          <cell r="BA261">
            <v>3374.75</v>
          </cell>
          <cell r="BB261">
            <v>0.8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  <cell r="H262">
            <v>30</v>
          </cell>
          <cell r="I262" t="str">
            <v>否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  <cell r="G263" t="str">
            <v>老账</v>
          </cell>
          <cell r="H263">
            <v>0</v>
          </cell>
          <cell r="I263" t="str">
            <v>否</v>
          </cell>
          <cell r="K263">
            <v>3200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Y263">
            <v>0</v>
          </cell>
          <cell r="AZ263">
            <v>3200</v>
          </cell>
          <cell r="BA263">
            <v>3200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  <cell r="G264" t="str">
            <v>老账</v>
          </cell>
          <cell r="H264">
            <v>0</v>
          </cell>
          <cell r="I264" t="str">
            <v>否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3000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Y264">
            <v>0</v>
          </cell>
          <cell r="AZ264">
            <v>3000</v>
          </cell>
          <cell r="BA264">
            <v>3000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  <cell r="G265" t="str">
            <v>老账</v>
          </cell>
          <cell r="H265">
            <v>0</v>
          </cell>
          <cell r="I265" t="str">
            <v>否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2727.36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Y265">
            <v>0</v>
          </cell>
          <cell r="AZ265">
            <v>2727.36</v>
          </cell>
          <cell r="BA265">
            <v>2727.36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  <cell r="G266" t="str">
            <v>老账</v>
          </cell>
          <cell r="H266">
            <v>0</v>
          </cell>
          <cell r="I266" t="str">
            <v>否</v>
          </cell>
          <cell r="K266">
            <v>2450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Y266">
            <v>0</v>
          </cell>
          <cell r="AZ266">
            <v>2450</v>
          </cell>
          <cell r="BA266">
            <v>2450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  <cell r="G267" t="str">
            <v>老账</v>
          </cell>
          <cell r="H267">
            <v>0</v>
          </cell>
          <cell r="I267" t="str">
            <v>否</v>
          </cell>
          <cell r="K267">
            <v>2369.86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Y267">
            <v>0</v>
          </cell>
          <cell r="AZ267">
            <v>2369.86</v>
          </cell>
          <cell r="BA267">
            <v>2369.86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e">
            <v>#REF!</v>
          </cell>
          <cell r="G268" t="str">
            <v>固定资产-老账</v>
          </cell>
          <cell r="H268" t="str">
            <v>预付</v>
          </cell>
          <cell r="I268" t="str">
            <v>否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0.8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e">
            <v>#REF!</v>
          </cell>
          <cell r="G269" t="str">
            <v>固定资产</v>
          </cell>
          <cell r="H269">
            <v>0</v>
          </cell>
          <cell r="I269" t="str">
            <v>否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e">
            <v>#REF!</v>
          </cell>
          <cell r="G270" t="str">
            <v>固定资产</v>
          </cell>
          <cell r="H270">
            <v>0</v>
          </cell>
          <cell r="I270" t="str">
            <v>否</v>
          </cell>
          <cell r="K270">
            <v>2000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2000</v>
          </cell>
          <cell r="BA270">
            <v>2000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  <cell r="G271" t="str">
            <v>固定资产</v>
          </cell>
          <cell r="H271">
            <v>0</v>
          </cell>
          <cell r="I271" t="str">
            <v>否</v>
          </cell>
          <cell r="K271">
            <v>1980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Y271">
            <v>0</v>
          </cell>
          <cell r="AZ271">
            <v>1980</v>
          </cell>
          <cell r="BA271">
            <v>1980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  <cell r="G272" t="str">
            <v>固定资产</v>
          </cell>
          <cell r="H272">
            <v>0</v>
          </cell>
          <cell r="I272" t="str">
            <v>否</v>
          </cell>
          <cell r="K272">
            <v>1950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Y272">
            <v>0</v>
          </cell>
          <cell r="AZ272">
            <v>1950</v>
          </cell>
          <cell r="BA272">
            <v>1950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  <cell r="G273" t="str">
            <v>零采</v>
          </cell>
          <cell r="H273">
            <v>0</v>
          </cell>
          <cell r="I273" t="str">
            <v>是</v>
          </cell>
          <cell r="AE273">
            <v>1700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Y273">
            <v>0</v>
          </cell>
          <cell r="AZ273">
            <v>1700</v>
          </cell>
          <cell r="BA273">
            <v>1700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  <cell r="G274" t="str">
            <v>老账</v>
          </cell>
          <cell r="H274">
            <v>0</v>
          </cell>
          <cell r="I274" t="str">
            <v>否</v>
          </cell>
          <cell r="K274">
            <v>1615.32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Y274">
            <v>0</v>
          </cell>
          <cell r="AZ274">
            <v>1615.32</v>
          </cell>
          <cell r="BA274">
            <v>1615.32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  <cell r="G275" t="str">
            <v>老账</v>
          </cell>
          <cell r="H275">
            <v>0</v>
          </cell>
          <cell r="I275" t="str">
            <v>否</v>
          </cell>
          <cell r="K275">
            <v>1497.75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Y275">
            <v>0</v>
          </cell>
          <cell r="AZ275">
            <v>1497.75</v>
          </cell>
          <cell r="BA275">
            <v>1497.75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  <cell r="G276" t="str">
            <v>老账</v>
          </cell>
          <cell r="H276">
            <v>0</v>
          </cell>
          <cell r="I276" t="str">
            <v>否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1386.48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Y276">
            <v>0</v>
          </cell>
          <cell r="AZ276">
            <v>1386.48</v>
          </cell>
          <cell r="BA276">
            <v>1386.48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  <cell r="G277" t="str">
            <v>老账</v>
          </cell>
          <cell r="H277">
            <v>0</v>
          </cell>
          <cell r="I277" t="str">
            <v>否</v>
          </cell>
          <cell r="K277">
            <v>1163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0</v>
          </cell>
          <cell r="AZ277">
            <v>1163</v>
          </cell>
          <cell r="BA277">
            <v>1163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  <cell r="F278" t="e">
            <v>#REF!</v>
          </cell>
          <cell r="H278">
            <v>60</v>
          </cell>
          <cell r="I278" t="str">
            <v>否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0.8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  <cell r="G279" t="str">
            <v>老账</v>
          </cell>
          <cell r="H279">
            <v>0</v>
          </cell>
          <cell r="I279" t="str">
            <v>否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1000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Y279">
            <v>0</v>
          </cell>
          <cell r="AZ279">
            <v>1000</v>
          </cell>
          <cell r="BA279">
            <v>1000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  <cell r="G280" t="str">
            <v>老账</v>
          </cell>
          <cell r="H280">
            <v>0</v>
          </cell>
          <cell r="I280" t="str">
            <v>否</v>
          </cell>
          <cell r="K280">
            <v>900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900</v>
          </cell>
          <cell r="BA280">
            <v>900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e">
            <v>#REF!</v>
          </cell>
          <cell r="G281" t="str">
            <v>零采</v>
          </cell>
          <cell r="H281">
            <v>0</v>
          </cell>
          <cell r="I281" t="str">
            <v>否</v>
          </cell>
          <cell r="K281">
            <v>900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900</v>
          </cell>
          <cell r="BA281">
            <v>900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  <cell r="G282" t="str">
            <v>老账</v>
          </cell>
          <cell r="H282">
            <v>0</v>
          </cell>
          <cell r="I282" t="str">
            <v>是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60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660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720</v>
          </cell>
          <cell r="BA282">
            <v>720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e">
            <v>#REF!</v>
          </cell>
          <cell r="G283" t="str">
            <v>正常供货</v>
          </cell>
          <cell r="H283">
            <v>60</v>
          </cell>
          <cell r="I283" t="str">
            <v>否</v>
          </cell>
          <cell r="J283">
            <v>60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12942.13</v>
          </cell>
          <cell r="AU283">
            <v>206512.33</v>
          </cell>
          <cell r="AV283">
            <v>312738.65999999997</v>
          </cell>
          <cell r="AW283">
            <v>205101.6</v>
          </cell>
          <cell r="AX283">
            <v>185206.84</v>
          </cell>
          <cell r="AY283">
            <v>0</v>
          </cell>
          <cell r="AZ283">
            <v>922501.56</v>
          </cell>
          <cell r="BA283">
            <v>737294.72</v>
          </cell>
          <cell r="BB283">
            <v>0.8</v>
          </cell>
          <cell r="BC283">
            <v>2157.0216666666702</v>
          </cell>
          <cell r="BD283">
            <v>36575.743333333303</v>
          </cell>
          <cell r="BE283">
            <v>88698.853333333303</v>
          </cell>
          <cell r="BF283">
            <v>122882.453333333</v>
          </cell>
          <cell r="BG283">
            <v>153750.26</v>
          </cell>
          <cell r="BH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  <cell r="G284" t="str">
            <v>老账</v>
          </cell>
          <cell r="H284">
            <v>0</v>
          </cell>
          <cell r="I284" t="str">
            <v>否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426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Y284">
            <v>0</v>
          </cell>
          <cell r="AZ284">
            <v>426</v>
          </cell>
          <cell r="BA284">
            <v>426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  <cell r="G285" t="str">
            <v>老账</v>
          </cell>
          <cell r="H285">
            <v>0</v>
          </cell>
          <cell r="I285" t="str">
            <v>否</v>
          </cell>
          <cell r="K285">
            <v>400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Y285">
            <v>0</v>
          </cell>
          <cell r="AZ285">
            <v>400</v>
          </cell>
          <cell r="BA285">
            <v>400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  <cell r="G286" t="str">
            <v>老账</v>
          </cell>
          <cell r="H286">
            <v>0</v>
          </cell>
          <cell r="I286" t="str">
            <v>否</v>
          </cell>
          <cell r="K286">
            <v>360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Y286">
            <v>0</v>
          </cell>
          <cell r="AZ286">
            <v>360</v>
          </cell>
          <cell r="BA286">
            <v>360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  <cell r="G287" t="str">
            <v>老账</v>
          </cell>
          <cell r="H287">
            <v>0</v>
          </cell>
          <cell r="I287" t="str">
            <v>否</v>
          </cell>
          <cell r="K287">
            <v>314.60000000000002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Y287">
            <v>0</v>
          </cell>
          <cell r="AZ287">
            <v>314.60000000000002</v>
          </cell>
          <cell r="BA287">
            <v>314.60000000000002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  <cell r="G288" t="str">
            <v>老账</v>
          </cell>
          <cell r="H288">
            <v>0</v>
          </cell>
          <cell r="I288" t="str">
            <v>否</v>
          </cell>
          <cell r="K288">
            <v>312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Y288">
            <v>0</v>
          </cell>
          <cell r="AZ288">
            <v>312</v>
          </cell>
          <cell r="BA288">
            <v>312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  <cell r="G289" t="str">
            <v>老账</v>
          </cell>
          <cell r="H289">
            <v>0</v>
          </cell>
          <cell r="I289" t="str">
            <v>否</v>
          </cell>
          <cell r="K289">
            <v>214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Y289">
            <v>0</v>
          </cell>
          <cell r="AZ289">
            <v>214</v>
          </cell>
          <cell r="BA289">
            <v>214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  <cell r="G290" t="str">
            <v>老账</v>
          </cell>
          <cell r="H290">
            <v>0</v>
          </cell>
          <cell r="I290" t="str">
            <v>否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202.36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Y290">
            <v>0</v>
          </cell>
          <cell r="AZ290">
            <v>202.36</v>
          </cell>
          <cell r="BA290">
            <v>202.36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  <cell r="G291" t="str">
            <v>老账</v>
          </cell>
          <cell r="H291">
            <v>0</v>
          </cell>
          <cell r="I291" t="str">
            <v>否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65.09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Y291">
            <v>0</v>
          </cell>
          <cell r="AZ291">
            <v>65.09</v>
          </cell>
          <cell r="BA291">
            <v>65.09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e">
            <v>#REF!</v>
          </cell>
          <cell r="G292" t="str">
            <v>老账</v>
          </cell>
          <cell r="H292">
            <v>90</v>
          </cell>
          <cell r="I292" t="str">
            <v>是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12628.11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Y292">
            <v>0</v>
          </cell>
          <cell r="AZ292">
            <v>12628.11</v>
          </cell>
          <cell r="BA292">
            <v>12628.11</v>
          </cell>
          <cell r="BB292">
            <v>0.8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  <cell r="G293" t="str">
            <v>正常供货</v>
          </cell>
          <cell r="H293">
            <v>30</v>
          </cell>
          <cell r="I293" t="str">
            <v>否</v>
          </cell>
          <cell r="J293">
            <v>30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H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Y293">
            <v>5102.09</v>
          </cell>
          <cell r="AZ293">
            <v>5102.09</v>
          </cell>
          <cell r="BA293">
            <v>10204.18</v>
          </cell>
          <cell r="BB293" t="e">
            <v>#N/A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850.34833333333302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  <cell r="G294" t="str">
            <v>老账</v>
          </cell>
          <cell r="H294">
            <v>30</v>
          </cell>
          <cell r="I294" t="str">
            <v>否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1</v>
          </cell>
          <cell r="AY294">
            <v>0</v>
          </cell>
          <cell r="AZ294">
            <v>1</v>
          </cell>
          <cell r="BA294">
            <v>1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0.16666666666666699</v>
          </cell>
          <cell r="BH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  <cell r="G295" t="str">
            <v>老账</v>
          </cell>
          <cell r="H295">
            <v>60</v>
          </cell>
          <cell r="I295" t="str">
            <v>否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AZ295">
            <v>0.8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0.133333333333333</v>
          </cell>
          <cell r="BH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  <cell r="G296" t="str">
            <v>老账</v>
          </cell>
          <cell r="H296">
            <v>0</v>
          </cell>
          <cell r="I296" t="str">
            <v>否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0.02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Y296">
            <v>0</v>
          </cell>
          <cell r="AZ296">
            <v>0.02</v>
          </cell>
          <cell r="BA296">
            <v>0.02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e">
            <v>#REF!</v>
          </cell>
          <cell r="G297" t="str">
            <v>正常供货</v>
          </cell>
          <cell r="H297">
            <v>30</v>
          </cell>
          <cell r="I297" t="str">
            <v>否</v>
          </cell>
          <cell r="J297">
            <v>30</v>
          </cell>
          <cell r="K297">
            <v>3.6379788070917097E-11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R297">
            <v>0</v>
          </cell>
          <cell r="AS297">
            <v>0</v>
          </cell>
          <cell r="AU297">
            <v>230392.24</v>
          </cell>
          <cell r="AV297">
            <v>40499.199999999997</v>
          </cell>
          <cell r="AW297">
            <v>147638.18</v>
          </cell>
          <cell r="AY297">
            <v>0</v>
          </cell>
          <cell r="AZ297">
            <v>418529.62</v>
          </cell>
          <cell r="BA297">
            <v>418529.62</v>
          </cell>
          <cell r="BB297">
            <v>1</v>
          </cell>
          <cell r="BC297">
            <v>0</v>
          </cell>
          <cell r="BD297">
            <v>38398.706666666701</v>
          </cell>
          <cell r="BE297">
            <v>45148.573333333297</v>
          </cell>
          <cell r="BF297">
            <v>69754.936666666705</v>
          </cell>
          <cell r="BG297">
            <v>69754.936666666705</v>
          </cell>
          <cell r="BH297">
            <v>69754.936666666705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  <cell r="F298" t="e">
            <v>#REF!</v>
          </cell>
          <cell r="H298">
            <v>0</v>
          </cell>
          <cell r="I298" t="str">
            <v>否</v>
          </cell>
          <cell r="J298">
            <v>30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41380</v>
          </cell>
          <cell r="AY298">
            <v>0</v>
          </cell>
          <cell r="AZ298">
            <v>41380</v>
          </cell>
          <cell r="BA298">
            <v>41380</v>
          </cell>
          <cell r="BB298">
            <v>1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6896.6666666666697</v>
          </cell>
          <cell r="BH298">
            <v>6896.6666666666697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  <cell r="H299">
            <v>0</v>
          </cell>
          <cell r="I299" t="str">
            <v>否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  <cell r="G300" t="str">
            <v>管理</v>
          </cell>
          <cell r="H300">
            <v>0</v>
          </cell>
          <cell r="I300" t="str">
            <v>否</v>
          </cell>
          <cell r="K300">
            <v>0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J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4640.8</v>
          </cell>
          <cell r="AZ300">
            <v>4640.8</v>
          </cell>
          <cell r="BA300">
            <v>4640.8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773.46666666666704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  <cell r="H301">
            <v>0</v>
          </cell>
          <cell r="I301" t="str">
            <v>否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e">
            <v>#REF!</v>
          </cell>
          <cell r="G302" t="str">
            <v>零采</v>
          </cell>
          <cell r="H302">
            <v>0</v>
          </cell>
          <cell r="I302" t="str">
            <v>否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F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Y302">
            <v>16908.5</v>
          </cell>
          <cell r="AZ302">
            <v>16908.5</v>
          </cell>
          <cell r="BA302">
            <v>16908.5</v>
          </cell>
          <cell r="BB302">
            <v>1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2818.0833333333298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  <cell r="F303" t="e">
            <v>#REF!</v>
          </cell>
          <cell r="H303">
            <v>0</v>
          </cell>
          <cell r="I303" t="str">
            <v>否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1662170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Y303">
            <v>0</v>
          </cell>
          <cell r="AZ303">
            <v>1662170</v>
          </cell>
          <cell r="BA303">
            <v>1662170</v>
          </cell>
          <cell r="BB303">
            <v>1</v>
          </cell>
          <cell r="BC303">
            <v>277028.33333333302</v>
          </cell>
          <cell r="BD303">
            <v>277028.33333333302</v>
          </cell>
          <cell r="BE303">
            <v>277028.33333333302</v>
          </cell>
          <cell r="BF303">
            <v>277028.33333333302</v>
          </cell>
          <cell r="BG303">
            <v>277028.33333333302</v>
          </cell>
          <cell r="BH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  <cell r="F304" t="e">
            <v>#REF!</v>
          </cell>
          <cell r="H304">
            <v>0</v>
          </cell>
          <cell r="I304" t="str">
            <v>否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  <cell r="G305" t="str">
            <v>零采</v>
          </cell>
          <cell r="H305">
            <v>0</v>
          </cell>
          <cell r="I305" t="str">
            <v>否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e">
            <v>#REF!</v>
          </cell>
          <cell r="G306" t="str">
            <v>正常供货</v>
          </cell>
          <cell r="H306">
            <v>30</v>
          </cell>
          <cell r="I306" t="str">
            <v>否</v>
          </cell>
          <cell r="J306">
            <v>30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J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1.28</v>
          </cell>
          <cell r="AV306">
            <v>19774.05</v>
          </cell>
          <cell r="AW306">
            <v>0</v>
          </cell>
          <cell r="AY306">
            <v>9859.2000000000007</v>
          </cell>
          <cell r="AZ306">
            <v>29634.53</v>
          </cell>
          <cell r="BA306">
            <v>39493.730000000003</v>
          </cell>
          <cell r="BB306">
            <v>1</v>
          </cell>
          <cell r="BC306">
            <v>0</v>
          </cell>
          <cell r="BD306">
            <v>0.21333333333333299</v>
          </cell>
          <cell r="BE306">
            <v>3295.8883333333301</v>
          </cell>
          <cell r="BF306">
            <v>3295.8883333333301</v>
          </cell>
          <cell r="BG306">
            <v>3295.8883333333301</v>
          </cell>
          <cell r="BH306">
            <v>4939.0883333333304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  <cell r="G307" t="str">
            <v>固定资产</v>
          </cell>
          <cell r="H307">
            <v>0</v>
          </cell>
          <cell r="I307" t="str">
            <v>否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  <cell r="H308">
            <v>60</v>
          </cell>
          <cell r="I308" t="str">
            <v>否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  <cell r="H309">
            <v>0</v>
          </cell>
          <cell r="I309" t="str">
            <v>否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e">
            <v>#REF!</v>
          </cell>
          <cell r="G310" t="str">
            <v>正常供货</v>
          </cell>
          <cell r="H310">
            <v>60</v>
          </cell>
          <cell r="I310" t="str">
            <v>否</v>
          </cell>
          <cell r="J310">
            <v>60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152780.23000000001</v>
          </cell>
          <cell r="AS310">
            <v>0</v>
          </cell>
          <cell r="AT310">
            <v>89196.21</v>
          </cell>
          <cell r="AU310">
            <v>186822.11</v>
          </cell>
          <cell r="AV310">
            <v>55443.45</v>
          </cell>
          <cell r="AW310">
            <v>96331.37</v>
          </cell>
          <cell r="AY310">
            <v>0</v>
          </cell>
          <cell r="AZ310">
            <v>580573.37</v>
          </cell>
          <cell r="BA310">
            <v>580573.37</v>
          </cell>
          <cell r="BB310">
            <v>0.8</v>
          </cell>
          <cell r="BC310">
            <v>40329.406666666699</v>
          </cell>
          <cell r="BD310">
            <v>71466.425000000003</v>
          </cell>
          <cell r="BE310">
            <v>80707</v>
          </cell>
          <cell r="BF310">
            <v>96762.228333333303</v>
          </cell>
          <cell r="BG310">
            <v>71298.856666666703</v>
          </cell>
          <cell r="BH310">
            <v>71298.856666666703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  <cell r="H311">
            <v>0</v>
          </cell>
          <cell r="I311" t="str">
            <v>否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  <cell r="G312" t="str">
            <v>管理</v>
          </cell>
          <cell r="H312">
            <v>0</v>
          </cell>
          <cell r="I312" t="str">
            <v>否</v>
          </cell>
          <cell r="K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F312">
            <v>0</v>
          </cell>
          <cell r="AJ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e">
            <v>#REF!</v>
          </cell>
          <cell r="G313" t="str">
            <v>正常供货</v>
          </cell>
          <cell r="H313">
            <v>60</v>
          </cell>
          <cell r="I313" t="str">
            <v>否</v>
          </cell>
          <cell r="J313">
            <v>60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J313">
            <v>0</v>
          </cell>
          <cell r="AL313">
            <v>0</v>
          </cell>
          <cell r="AM313">
            <v>0</v>
          </cell>
          <cell r="AP313">
            <v>0</v>
          </cell>
          <cell r="AQ313">
            <v>8494.69</v>
          </cell>
          <cell r="AR313">
            <v>1600</v>
          </cell>
          <cell r="AS313">
            <v>106189.08</v>
          </cell>
          <cell r="AT313">
            <v>65853.66</v>
          </cell>
          <cell r="AU313">
            <v>71329.5</v>
          </cell>
          <cell r="AV313">
            <v>0</v>
          </cell>
          <cell r="AW313">
            <v>0</v>
          </cell>
          <cell r="AY313">
            <v>357332.64</v>
          </cell>
          <cell r="AZ313">
            <v>610799.56999999995</v>
          </cell>
          <cell r="BA313">
            <v>253466.93</v>
          </cell>
          <cell r="BB313">
            <v>0.8</v>
          </cell>
          <cell r="BC313">
            <v>30356.238333333298</v>
          </cell>
          <cell r="BD313">
            <v>42244.488333333298</v>
          </cell>
          <cell r="BE313">
            <v>42244.488333333298</v>
          </cell>
          <cell r="BF313">
            <v>40828.706666666701</v>
          </cell>
          <cell r="BG313">
            <v>40562.04</v>
          </cell>
          <cell r="BH313">
            <v>82419.3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  <cell r="G314" t="str">
            <v>老账</v>
          </cell>
          <cell r="H314">
            <v>90</v>
          </cell>
          <cell r="I314" t="str">
            <v>否</v>
          </cell>
          <cell r="J314">
            <v>30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AC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6500</v>
          </cell>
          <cell r="AW314">
            <v>0</v>
          </cell>
          <cell r="AY314">
            <v>6500</v>
          </cell>
          <cell r="AZ314">
            <v>13000</v>
          </cell>
          <cell r="BA314">
            <v>6500</v>
          </cell>
          <cell r="BB314">
            <v>0</v>
          </cell>
          <cell r="BC314">
            <v>0</v>
          </cell>
          <cell r="BD314">
            <v>0</v>
          </cell>
          <cell r="BE314">
            <v>1083.3333333333301</v>
          </cell>
          <cell r="BF314">
            <v>1083.3333333333301</v>
          </cell>
          <cell r="BG314">
            <v>1083.3333333333301</v>
          </cell>
          <cell r="BH314">
            <v>2166.6666666666702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e">
            <v>#REF!</v>
          </cell>
          <cell r="G315" t="str">
            <v>正常供货</v>
          </cell>
          <cell r="H315">
            <v>60</v>
          </cell>
          <cell r="I315" t="str">
            <v>否</v>
          </cell>
          <cell r="J315">
            <v>90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AG315">
            <v>0</v>
          </cell>
          <cell r="AM315">
            <v>0</v>
          </cell>
          <cell r="AN315">
            <v>0</v>
          </cell>
          <cell r="AQ315">
            <v>0</v>
          </cell>
          <cell r="AR315">
            <v>0</v>
          </cell>
          <cell r="AU315">
            <v>4898.09</v>
          </cell>
          <cell r="AV315">
            <v>0</v>
          </cell>
          <cell r="AW315">
            <v>16159</v>
          </cell>
          <cell r="AX315">
            <v>26442</v>
          </cell>
          <cell r="AY315">
            <v>0</v>
          </cell>
          <cell r="AZ315">
            <v>47499.09</v>
          </cell>
          <cell r="BA315">
            <v>21057.09</v>
          </cell>
          <cell r="BB315">
            <v>0.8</v>
          </cell>
          <cell r="BC315">
            <v>0</v>
          </cell>
          <cell r="BD315">
            <v>816.34833333333302</v>
          </cell>
          <cell r="BE315">
            <v>816.34833333333302</v>
          </cell>
          <cell r="BF315">
            <v>3509.5149999999999</v>
          </cell>
          <cell r="BG315">
            <v>7916.5150000000003</v>
          </cell>
          <cell r="BH315">
            <v>7916.5150000000003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  <cell r="H316">
            <v>0</v>
          </cell>
          <cell r="I316" t="str">
            <v>否</v>
          </cell>
          <cell r="K316">
            <v>0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J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  <cell r="F317" t="e">
            <v>#REF!</v>
          </cell>
          <cell r="H317">
            <v>0</v>
          </cell>
          <cell r="I317" t="str">
            <v>否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1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  <cell r="H318">
            <v>0</v>
          </cell>
          <cell r="I318" t="str">
            <v>否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  <cell r="F319" t="e">
            <v>#REF!</v>
          </cell>
          <cell r="H319">
            <v>0</v>
          </cell>
          <cell r="I319" t="str">
            <v>否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  <cell r="H320">
            <v>0</v>
          </cell>
          <cell r="I320" t="str">
            <v>否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M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22500</v>
          </cell>
          <cell r="AW320">
            <v>0</v>
          </cell>
          <cell r="AY320">
            <v>0</v>
          </cell>
          <cell r="AZ320">
            <v>22500</v>
          </cell>
          <cell r="BA320">
            <v>22500</v>
          </cell>
          <cell r="BB320">
            <v>0</v>
          </cell>
          <cell r="BC320">
            <v>0</v>
          </cell>
          <cell r="BD320">
            <v>0</v>
          </cell>
          <cell r="BE320">
            <v>3750</v>
          </cell>
          <cell r="BF320">
            <v>3750</v>
          </cell>
          <cell r="BG320">
            <v>3750</v>
          </cell>
          <cell r="BH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  <cell r="F321" t="e">
            <v>#REF!</v>
          </cell>
          <cell r="H321">
            <v>30</v>
          </cell>
          <cell r="I321" t="str">
            <v>否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M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0.8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  <cell r="H322">
            <v>0</v>
          </cell>
          <cell r="I322" t="str">
            <v>否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  <cell r="H323">
            <v>60</v>
          </cell>
          <cell r="I323" t="str">
            <v>否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  <cell r="F324" t="e">
            <v>#REF!</v>
          </cell>
          <cell r="H324">
            <v>30</v>
          </cell>
          <cell r="I324" t="str">
            <v>否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F324">
            <v>0</v>
          </cell>
          <cell r="AG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0.8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  <cell r="H325">
            <v>0</v>
          </cell>
          <cell r="I325" t="str">
            <v>否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AJ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  <cell r="H326">
            <v>0</v>
          </cell>
          <cell r="I326" t="str">
            <v>是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1968.78</v>
          </cell>
          <cell r="AI326">
            <v>1553.61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Y326">
            <v>5108.47</v>
          </cell>
          <cell r="AZ326">
            <v>8630.86</v>
          </cell>
          <cell r="BA326">
            <v>8630.86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851.41166666666697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e">
            <v>#REF!</v>
          </cell>
          <cell r="G327" t="str">
            <v>正常供货</v>
          </cell>
          <cell r="H327">
            <v>30</v>
          </cell>
          <cell r="I327" t="str">
            <v>否</v>
          </cell>
          <cell r="J327">
            <v>30</v>
          </cell>
          <cell r="K327">
            <v>2.0463630789890902E-12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10158.9</v>
          </cell>
          <cell r="AW327">
            <v>0</v>
          </cell>
          <cell r="AX327">
            <v>9172.93</v>
          </cell>
          <cell r="AY327">
            <v>0</v>
          </cell>
          <cell r="AZ327">
            <v>19331.830000000002</v>
          </cell>
          <cell r="BA327">
            <v>19331.830000000002</v>
          </cell>
          <cell r="BB327">
            <v>0.8</v>
          </cell>
          <cell r="BC327">
            <v>0</v>
          </cell>
          <cell r="BD327">
            <v>0</v>
          </cell>
          <cell r="BE327">
            <v>1693.15</v>
          </cell>
          <cell r="BF327">
            <v>1693.15</v>
          </cell>
          <cell r="BG327">
            <v>3221.97166666667</v>
          </cell>
          <cell r="BH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  <cell r="H328">
            <v>0</v>
          </cell>
          <cell r="I328" t="str">
            <v>否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e">
            <v>#REF!</v>
          </cell>
          <cell r="G329" t="str">
            <v>正常供货</v>
          </cell>
          <cell r="H329">
            <v>60</v>
          </cell>
          <cell r="I329" t="str">
            <v>否</v>
          </cell>
          <cell r="J329">
            <v>60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S329">
            <v>62309.57</v>
          </cell>
          <cell r="AT329">
            <v>138308.9</v>
          </cell>
          <cell r="AU329">
            <v>0</v>
          </cell>
          <cell r="AV329">
            <v>0</v>
          </cell>
          <cell r="AW329">
            <v>244533.1</v>
          </cell>
          <cell r="AX329">
            <v>258541.23</v>
          </cell>
          <cell r="AY329">
            <v>323943.28000000003</v>
          </cell>
          <cell r="AZ329">
            <v>1027636.08</v>
          </cell>
          <cell r="BA329">
            <v>445151.57</v>
          </cell>
          <cell r="BB329">
            <v>1</v>
          </cell>
          <cell r="BC329">
            <v>33436.411666666703</v>
          </cell>
          <cell r="BD329">
            <v>33436.411666666703</v>
          </cell>
          <cell r="BE329">
            <v>33436.411666666703</v>
          </cell>
          <cell r="BF329">
            <v>74191.928333333301</v>
          </cell>
          <cell r="BG329">
            <v>117282.133333333</v>
          </cell>
          <cell r="BH329">
            <v>160887.751666667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  <cell r="G330" t="str">
            <v>销售（三方库已清户）</v>
          </cell>
          <cell r="H330">
            <v>0</v>
          </cell>
          <cell r="I330" t="str">
            <v>是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H330">
            <v>36044.980000000003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Y330">
            <v>0</v>
          </cell>
          <cell r="AZ330">
            <v>36044.980000000003</v>
          </cell>
          <cell r="BA330">
            <v>36044.980000000003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e">
            <v>#REF!</v>
          </cell>
          <cell r="G331" t="str">
            <v>正常供货</v>
          </cell>
          <cell r="H331">
            <v>90</v>
          </cell>
          <cell r="I331" t="str">
            <v>否</v>
          </cell>
          <cell r="J331">
            <v>90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3656.35</v>
          </cell>
          <cell r="AT331">
            <v>12326.04</v>
          </cell>
          <cell r="AU331">
            <v>0</v>
          </cell>
          <cell r="AV331">
            <v>12364.92</v>
          </cell>
          <cell r="AW331">
            <v>16434.72</v>
          </cell>
          <cell r="AX331">
            <v>24652.080000000002</v>
          </cell>
          <cell r="AY331">
            <v>23716.44</v>
          </cell>
          <cell r="AZ331">
            <v>93150.55</v>
          </cell>
          <cell r="BA331">
            <v>28347.31</v>
          </cell>
          <cell r="BB331">
            <v>0.8</v>
          </cell>
          <cell r="BC331">
            <v>2663.7316666666702</v>
          </cell>
          <cell r="BD331">
            <v>2663.7316666666702</v>
          </cell>
          <cell r="BE331">
            <v>4724.5516666666699</v>
          </cell>
          <cell r="BF331">
            <v>7463.6716666666698</v>
          </cell>
          <cell r="BG331">
            <v>11572.3516666667</v>
          </cell>
          <cell r="BH331">
            <v>14915.7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e">
            <v>#REF!</v>
          </cell>
          <cell r="G332" t="str">
            <v>正常供货</v>
          </cell>
          <cell r="H332">
            <v>30</v>
          </cell>
          <cell r="I332" t="str">
            <v>否</v>
          </cell>
          <cell r="J332">
            <v>30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7021.65</v>
          </cell>
          <cell r="AR332">
            <v>11100</v>
          </cell>
          <cell r="AS332">
            <v>114700.49</v>
          </cell>
          <cell r="AT332">
            <v>37000.160000000003</v>
          </cell>
          <cell r="AU332">
            <v>0</v>
          </cell>
          <cell r="AV332">
            <v>74000.31</v>
          </cell>
          <cell r="AW332">
            <v>0</v>
          </cell>
          <cell r="AY332">
            <v>0</v>
          </cell>
          <cell r="AZ332">
            <v>243822.61</v>
          </cell>
          <cell r="BA332">
            <v>243822.61</v>
          </cell>
          <cell r="BB332">
            <v>0.8</v>
          </cell>
          <cell r="BC332">
            <v>28303.7166666667</v>
          </cell>
          <cell r="BD332">
            <v>28303.7166666667</v>
          </cell>
          <cell r="BE332">
            <v>40637.101666666698</v>
          </cell>
          <cell r="BF332">
            <v>39466.826666666697</v>
          </cell>
          <cell r="BG332">
            <v>37616.826666666697</v>
          </cell>
          <cell r="BH332">
            <v>18500.078333333298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  <cell r="H333">
            <v>90</v>
          </cell>
          <cell r="I333" t="str">
            <v>否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e">
            <v>#REF!</v>
          </cell>
          <cell r="G334" t="str">
            <v>正常供货</v>
          </cell>
          <cell r="H334">
            <v>90</v>
          </cell>
          <cell r="I334" t="str">
            <v>否</v>
          </cell>
          <cell r="J334">
            <v>90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F334">
            <v>0</v>
          </cell>
          <cell r="AG334">
            <v>0</v>
          </cell>
          <cell r="AH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12266.19</v>
          </cell>
          <cell r="AR334">
            <v>294100</v>
          </cell>
          <cell r="AS334">
            <v>412346.72</v>
          </cell>
          <cell r="AT334">
            <v>748410.25</v>
          </cell>
          <cell r="AU334">
            <v>170399.99</v>
          </cell>
          <cell r="AV334">
            <v>133762.62</v>
          </cell>
          <cell r="AW334">
            <v>261100.06</v>
          </cell>
          <cell r="AX334">
            <v>55209.77</v>
          </cell>
          <cell r="AY334">
            <v>286705.86</v>
          </cell>
          <cell r="AZ334">
            <v>2374301.46</v>
          </cell>
          <cell r="BA334">
            <v>1771285.77</v>
          </cell>
          <cell r="BB334">
            <v>0.8</v>
          </cell>
          <cell r="BC334">
            <v>244520.52666666699</v>
          </cell>
          <cell r="BD334">
            <v>272920.52500000002</v>
          </cell>
          <cell r="BE334">
            <v>295214.29499999998</v>
          </cell>
          <cell r="BF334">
            <v>336686.60666666698</v>
          </cell>
          <cell r="BG334">
            <v>296871.56833333301</v>
          </cell>
          <cell r="BH334">
            <v>275931.42499999999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  <cell r="G335" t="str">
            <v>老账</v>
          </cell>
          <cell r="H335">
            <v>30</v>
          </cell>
          <cell r="I335" t="str">
            <v>否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  <cell r="H336">
            <v>0</v>
          </cell>
          <cell r="I336" t="str">
            <v>否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J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  <cell r="G337" t="str">
            <v>管理</v>
          </cell>
          <cell r="H337">
            <v>0</v>
          </cell>
          <cell r="I337" t="str">
            <v>否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10800</v>
          </cell>
          <cell r="AZ337">
            <v>10800</v>
          </cell>
          <cell r="BA337">
            <v>10800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1800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  <cell r="H338">
            <v>0</v>
          </cell>
          <cell r="I338" t="str">
            <v>否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  <cell r="F339" t="e">
            <v>#REF!</v>
          </cell>
          <cell r="H339" t="str">
            <v>预付</v>
          </cell>
          <cell r="I339" t="str">
            <v>否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0.8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  <cell r="H340">
            <v>0</v>
          </cell>
          <cell r="I340" t="str">
            <v>否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  <cell r="H341">
            <v>30</v>
          </cell>
          <cell r="I341" t="str">
            <v>否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e">
            <v>#REF!</v>
          </cell>
          <cell r="G342" t="str">
            <v>大宗物料</v>
          </cell>
          <cell r="H342">
            <v>0</v>
          </cell>
          <cell r="I342" t="str">
            <v>是</v>
          </cell>
          <cell r="J342">
            <v>30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10424.92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6700</v>
          </cell>
          <cell r="AS342">
            <v>0</v>
          </cell>
          <cell r="AT342">
            <v>0</v>
          </cell>
          <cell r="AU342">
            <v>3591</v>
          </cell>
          <cell r="AV342">
            <v>915</v>
          </cell>
          <cell r="AW342">
            <v>0</v>
          </cell>
          <cell r="AX342">
            <v>3832</v>
          </cell>
          <cell r="AY342">
            <v>0</v>
          </cell>
          <cell r="AZ342">
            <v>25462.92</v>
          </cell>
          <cell r="BA342">
            <v>25462.92</v>
          </cell>
          <cell r="BB342">
            <v>1</v>
          </cell>
          <cell r="BC342">
            <v>1116.6666666666699</v>
          </cell>
          <cell r="BD342">
            <v>1715.1666666666699</v>
          </cell>
          <cell r="BE342">
            <v>1867.6666666666699</v>
          </cell>
          <cell r="BF342">
            <v>1867.6666666666699</v>
          </cell>
          <cell r="BG342">
            <v>1389.6666666666699</v>
          </cell>
          <cell r="BH342">
            <v>1389.6666666666699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  <cell r="H343">
            <v>0</v>
          </cell>
          <cell r="I343" t="str">
            <v>否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  <cell r="H344">
            <v>0</v>
          </cell>
          <cell r="I344" t="str">
            <v>否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M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  <cell r="H345">
            <v>0</v>
          </cell>
          <cell r="I345" t="str">
            <v>否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M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  <cell r="H346">
            <v>0</v>
          </cell>
          <cell r="I346" t="str">
            <v>否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E346">
            <v>0</v>
          </cell>
          <cell r="AF346">
            <v>0</v>
          </cell>
          <cell r="AJ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  <cell r="F347" t="e">
            <v>#REF!</v>
          </cell>
          <cell r="H347">
            <v>0</v>
          </cell>
          <cell r="I347" t="str">
            <v>否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  <cell r="F348" t="e">
            <v>#REF!</v>
          </cell>
          <cell r="H348">
            <v>0</v>
          </cell>
          <cell r="I348" t="str">
            <v>否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  <cell r="F349" t="e">
            <v>#REF!</v>
          </cell>
          <cell r="H349">
            <v>0</v>
          </cell>
          <cell r="I349" t="str">
            <v>否</v>
          </cell>
          <cell r="J349">
            <v>30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J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1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  <cell r="H350">
            <v>0</v>
          </cell>
          <cell r="I350" t="str">
            <v>否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  <cell r="H351">
            <v>0</v>
          </cell>
          <cell r="I351" t="str">
            <v>否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  <cell r="F352" t="e">
            <v>#REF!</v>
          </cell>
          <cell r="H352">
            <v>0</v>
          </cell>
          <cell r="I352" t="str">
            <v>否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1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  <cell r="H353">
            <v>30</v>
          </cell>
          <cell r="I353" t="str">
            <v>否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J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V353">
            <v>0</v>
          </cell>
          <cell r="AW353">
            <v>0</v>
          </cell>
          <cell r="AX353">
            <v>117147.1</v>
          </cell>
          <cell r="AY353">
            <v>116670.24</v>
          </cell>
          <cell r="AZ353">
            <v>233817.34</v>
          </cell>
          <cell r="BA353">
            <v>350487.58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19524.516666666699</v>
          </cell>
          <cell r="BH353">
            <v>38969.5566666667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  <cell r="H354">
            <v>30</v>
          </cell>
          <cell r="I354" t="str">
            <v>否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J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  <cell r="H355">
            <v>0</v>
          </cell>
          <cell r="I355" t="str">
            <v>否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M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e">
            <v>#REF!</v>
          </cell>
          <cell r="G356" t="str">
            <v>大宗物料</v>
          </cell>
          <cell r="H356">
            <v>0</v>
          </cell>
          <cell r="I356" t="str">
            <v>否</v>
          </cell>
          <cell r="J356">
            <v>30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J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Y356">
            <v>58850</v>
          </cell>
          <cell r="AZ356">
            <v>58850</v>
          </cell>
          <cell r="BA356">
            <v>58850</v>
          </cell>
          <cell r="BB356">
            <v>1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9808.3333333333303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  <cell r="H357">
            <v>0</v>
          </cell>
          <cell r="I357" t="str">
            <v>否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H357">
            <v>0</v>
          </cell>
          <cell r="AI357">
            <v>0</v>
          </cell>
          <cell r="AJ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11200</v>
          </cell>
          <cell r="AU357">
            <v>0</v>
          </cell>
          <cell r="AV357">
            <v>0</v>
          </cell>
          <cell r="AW357">
            <v>0</v>
          </cell>
          <cell r="AY357">
            <v>0</v>
          </cell>
          <cell r="AZ357">
            <v>11200</v>
          </cell>
          <cell r="BA357">
            <v>11200</v>
          </cell>
          <cell r="BB357">
            <v>0</v>
          </cell>
          <cell r="BC357">
            <v>1866.6666666666699</v>
          </cell>
          <cell r="BD357">
            <v>1866.6666666666699</v>
          </cell>
          <cell r="BE357">
            <v>1866.6666666666699</v>
          </cell>
          <cell r="BF357">
            <v>1866.6666666666699</v>
          </cell>
          <cell r="BG357">
            <v>1866.6666666666699</v>
          </cell>
          <cell r="BH357">
            <v>1866.6666666666699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e">
            <v>#REF!</v>
          </cell>
          <cell r="G358" t="str">
            <v>正常供货</v>
          </cell>
          <cell r="H358">
            <v>60</v>
          </cell>
          <cell r="I358" t="str">
            <v>否</v>
          </cell>
          <cell r="J358">
            <v>60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F358">
            <v>0</v>
          </cell>
          <cell r="AG358">
            <v>0</v>
          </cell>
          <cell r="AH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1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  <cell r="H359">
            <v>0</v>
          </cell>
          <cell r="I359" t="str">
            <v>否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  <cell r="H360">
            <v>0</v>
          </cell>
          <cell r="I360" t="str">
            <v>否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  <cell r="H361">
            <v>0</v>
          </cell>
          <cell r="I361" t="str">
            <v>否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  <cell r="H362">
            <v>0</v>
          </cell>
          <cell r="I362" t="str">
            <v>否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  <cell r="H363">
            <v>0</v>
          </cell>
          <cell r="I363" t="str">
            <v>否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  <cell r="F364" t="e">
            <v>#REF!</v>
          </cell>
          <cell r="H364">
            <v>0</v>
          </cell>
          <cell r="I364" t="str">
            <v>否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F364">
            <v>0</v>
          </cell>
          <cell r="AJ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1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  <cell r="G365" t="str">
            <v>大宗物料</v>
          </cell>
          <cell r="H365">
            <v>0</v>
          </cell>
          <cell r="I365" t="str">
            <v>否</v>
          </cell>
          <cell r="J365">
            <v>30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F365">
            <v>0</v>
          </cell>
          <cell r="AJ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  <cell r="H366">
            <v>0</v>
          </cell>
          <cell r="I366" t="str">
            <v>否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  <cell r="H367">
            <v>0</v>
          </cell>
          <cell r="I367" t="str">
            <v>否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M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  <cell r="H368">
            <v>0</v>
          </cell>
          <cell r="I368" t="str">
            <v>否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e">
            <v>#REF!</v>
          </cell>
          <cell r="G369" t="str">
            <v>正常供货</v>
          </cell>
          <cell r="H369">
            <v>60</v>
          </cell>
          <cell r="I369" t="str">
            <v>是</v>
          </cell>
          <cell r="J369">
            <v>60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L369">
            <v>0</v>
          </cell>
          <cell r="AM369">
            <v>15408.62</v>
          </cell>
          <cell r="AN369">
            <v>0</v>
          </cell>
          <cell r="AO369">
            <v>22988.61</v>
          </cell>
          <cell r="AP369">
            <v>0</v>
          </cell>
          <cell r="AQ369">
            <v>13300</v>
          </cell>
          <cell r="AR369">
            <v>23200</v>
          </cell>
          <cell r="AS369">
            <v>0</v>
          </cell>
          <cell r="AT369">
            <v>31333.43</v>
          </cell>
          <cell r="AU369">
            <v>0</v>
          </cell>
          <cell r="AV369">
            <v>0</v>
          </cell>
          <cell r="AW369">
            <v>0</v>
          </cell>
          <cell r="AY369">
            <v>0</v>
          </cell>
          <cell r="AZ369">
            <v>106230.66</v>
          </cell>
          <cell r="BA369">
            <v>106230.66</v>
          </cell>
          <cell r="BB369">
            <v>0.8</v>
          </cell>
          <cell r="BC369">
            <v>15137.006666666701</v>
          </cell>
          <cell r="BD369">
            <v>11305.571666666699</v>
          </cell>
          <cell r="BE369">
            <v>11305.571666666699</v>
          </cell>
          <cell r="BF369">
            <v>9088.9050000000007</v>
          </cell>
          <cell r="BG369">
            <v>5222.23833333333</v>
          </cell>
          <cell r="BH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  <cell r="H370">
            <v>30</v>
          </cell>
          <cell r="I370" t="str">
            <v>否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  <cell r="H371">
            <v>0</v>
          </cell>
          <cell r="I371" t="str">
            <v>否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  <cell r="F372" t="e">
            <v>#REF!</v>
          </cell>
          <cell r="H372">
            <v>0</v>
          </cell>
          <cell r="I372" t="str">
            <v>否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1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  <cell r="H373">
            <v>0</v>
          </cell>
          <cell r="I373" t="str">
            <v>否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  <cell r="G374" t="str">
            <v>老账</v>
          </cell>
          <cell r="H374">
            <v>0</v>
          </cell>
          <cell r="I374" t="str">
            <v>是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M374">
            <v>8100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8100</v>
          </cell>
          <cell r="BA374">
            <v>8100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  <cell r="H375">
            <v>0</v>
          </cell>
          <cell r="I375" t="str">
            <v>否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  <cell r="G376" t="str">
            <v>老账</v>
          </cell>
          <cell r="H376">
            <v>90</v>
          </cell>
          <cell r="I376" t="str">
            <v>否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4520</v>
          </cell>
          <cell r="AW376">
            <v>0</v>
          </cell>
          <cell r="AY376">
            <v>0</v>
          </cell>
          <cell r="AZ376">
            <v>4520</v>
          </cell>
          <cell r="BA376">
            <v>4520</v>
          </cell>
          <cell r="BB376">
            <v>0</v>
          </cell>
          <cell r="BC376">
            <v>0</v>
          </cell>
          <cell r="BD376">
            <v>0</v>
          </cell>
          <cell r="BE376">
            <v>753.33333333333303</v>
          </cell>
          <cell r="BF376">
            <v>753.33333333333303</v>
          </cell>
          <cell r="BG376">
            <v>753.33333333333303</v>
          </cell>
          <cell r="BH376">
            <v>753.33333333333303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  <cell r="H377">
            <v>0</v>
          </cell>
          <cell r="I377" t="str">
            <v>否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H377">
            <v>0</v>
          </cell>
          <cell r="AI377">
            <v>0</v>
          </cell>
          <cell r="AJ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  <cell r="F378" t="e">
            <v>#REF!</v>
          </cell>
          <cell r="H378">
            <v>0</v>
          </cell>
          <cell r="I378" t="str">
            <v>否</v>
          </cell>
          <cell r="J378">
            <v>90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4731.88</v>
          </cell>
          <cell r="AU378">
            <v>0</v>
          </cell>
          <cell r="AV378">
            <v>0</v>
          </cell>
          <cell r="AW378">
            <v>0</v>
          </cell>
          <cell r="AY378">
            <v>0</v>
          </cell>
          <cell r="AZ378">
            <v>4731.88</v>
          </cell>
          <cell r="BA378">
            <v>4731.88</v>
          </cell>
          <cell r="BB378">
            <v>1</v>
          </cell>
          <cell r="BC378">
            <v>788.64666666666699</v>
          </cell>
          <cell r="BD378">
            <v>788.64666666666699</v>
          </cell>
          <cell r="BE378">
            <v>788.64666666666699</v>
          </cell>
          <cell r="BF378">
            <v>788.64666666666699</v>
          </cell>
          <cell r="BG378">
            <v>788.64666666666699</v>
          </cell>
          <cell r="BH378">
            <v>788.64666666666699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  <cell r="G379" t="str">
            <v>老账</v>
          </cell>
          <cell r="H379">
            <v>30</v>
          </cell>
          <cell r="I379" t="str">
            <v>否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T379">
            <v>6393.43</v>
          </cell>
          <cell r="AU379">
            <v>0</v>
          </cell>
          <cell r="AV379">
            <v>45372.12</v>
          </cell>
          <cell r="AW379">
            <v>0</v>
          </cell>
          <cell r="AX379">
            <v>17930.03</v>
          </cell>
          <cell r="AY379">
            <v>0</v>
          </cell>
          <cell r="AZ379">
            <v>69695.58</v>
          </cell>
          <cell r="BA379">
            <v>69695.58</v>
          </cell>
          <cell r="BB379">
            <v>0</v>
          </cell>
          <cell r="BC379">
            <v>1065.5716666666699</v>
          </cell>
          <cell r="BD379">
            <v>1065.5716666666699</v>
          </cell>
          <cell r="BE379">
            <v>8627.5916666666708</v>
          </cell>
          <cell r="BF379">
            <v>8627.5916666666708</v>
          </cell>
          <cell r="BG379">
            <v>11615.93</v>
          </cell>
          <cell r="BH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  <cell r="H380">
            <v>0</v>
          </cell>
          <cell r="I380" t="str">
            <v>否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2900.49</v>
          </cell>
          <cell r="AY380">
            <v>0</v>
          </cell>
          <cell r="AZ380">
            <v>2900.49</v>
          </cell>
          <cell r="BA380">
            <v>2900.49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483.41500000000002</v>
          </cell>
          <cell r="BG380">
            <v>483.41500000000002</v>
          </cell>
          <cell r="BH380">
            <v>483.41500000000002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  <cell r="G381" t="str">
            <v>管理</v>
          </cell>
          <cell r="H381">
            <v>0</v>
          </cell>
          <cell r="I381" t="str">
            <v>否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  <cell r="H382">
            <v>0</v>
          </cell>
          <cell r="I382" t="str">
            <v>否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  <cell r="F383" t="e">
            <v>#REF!</v>
          </cell>
          <cell r="H383">
            <v>0</v>
          </cell>
          <cell r="I383" t="str">
            <v>否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0.8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e">
            <v>#REF!</v>
          </cell>
          <cell r="G384" t="str">
            <v>正常供货</v>
          </cell>
          <cell r="H384">
            <v>60</v>
          </cell>
          <cell r="I384" t="str">
            <v>否</v>
          </cell>
          <cell r="J384">
            <v>60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96465.06</v>
          </cell>
          <cell r="AU384">
            <v>0</v>
          </cell>
          <cell r="AV384">
            <v>263642.56</v>
          </cell>
          <cell r="AW384">
            <v>1215825.76</v>
          </cell>
          <cell r="AX384">
            <v>897183.84</v>
          </cell>
          <cell r="AY384">
            <v>618173.28</v>
          </cell>
          <cell r="AZ384">
            <v>3091290.5</v>
          </cell>
          <cell r="BA384">
            <v>1575933.38</v>
          </cell>
          <cell r="BB384">
            <v>0.8</v>
          </cell>
          <cell r="BC384">
            <v>16077.51</v>
          </cell>
          <cell r="BD384">
            <v>16077.51</v>
          </cell>
          <cell r="BE384">
            <v>60017.936666666697</v>
          </cell>
          <cell r="BF384">
            <v>262655.563333333</v>
          </cell>
          <cell r="BG384">
            <v>412186.20333333302</v>
          </cell>
          <cell r="BH384">
            <v>515215.08333333302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  <cell r="H385">
            <v>0</v>
          </cell>
          <cell r="I385" t="str">
            <v>否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  <cell r="H386">
            <v>0</v>
          </cell>
          <cell r="I386" t="str">
            <v>否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e">
            <v>#REF!</v>
          </cell>
          <cell r="G387" t="str">
            <v>正常供货</v>
          </cell>
          <cell r="H387">
            <v>0</v>
          </cell>
          <cell r="I387" t="str">
            <v>否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0.46</v>
          </cell>
          <cell r="AU387">
            <v>0</v>
          </cell>
          <cell r="AV387">
            <v>0</v>
          </cell>
          <cell r="AW387">
            <v>0</v>
          </cell>
          <cell r="AY387">
            <v>0</v>
          </cell>
          <cell r="AZ387">
            <v>0.46</v>
          </cell>
          <cell r="BA387">
            <v>0.46</v>
          </cell>
          <cell r="BB387">
            <v>0.8</v>
          </cell>
          <cell r="BC387">
            <v>7.6666666666666702E-2</v>
          </cell>
          <cell r="BD387">
            <v>7.6666666666666702E-2</v>
          </cell>
          <cell r="BE387">
            <v>7.6666666666666702E-2</v>
          </cell>
          <cell r="BF387">
            <v>7.6666666666666702E-2</v>
          </cell>
          <cell r="BG387">
            <v>7.6666666666666702E-2</v>
          </cell>
          <cell r="BH387">
            <v>7.6666666666666702E-2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  <cell r="G388" t="str">
            <v>管理</v>
          </cell>
          <cell r="H388">
            <v>0</v>
          </cell>
          <cell r="I388" t="str">
            <v>否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  <cell r="H389">
            <v>0</v>
          </cell>
          <cell r="I389" t="str">
            <v>否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  <cell r="H390">
            <v>30</v>
          </cell>
          <cell r="I390" t="str">
            <v>否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  <cell r="H391">
            <v>0</v>
          </cell>
          <cell r="I391" t="str">
            <v>否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  <cell r="G392" t="str">
            <v>管理</v>
          </cell>
          <cell r="H392">
            <v>0</v>
          </cell>
          <cell r="I392" t="str">
            <v>否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I392">
            <v>0</v>
          </cell>
          <cell r="AJ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12500</v>
          </cell>
          <cell r="AZ392">
            <v>12500</v>
          </cell>
          <cell r="BA392">
            <v>12500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2083.3333333333298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  <cell r="H393">
            <v>0</v>
          </cell>
          <cell r="I393" t="str">
            <v>否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  <cell r="H394">
            <v>0</v>
          </cell>
          <cell r="I394" t="str">
            <v>否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e">
            <v>#REF!</v>
          </cell>
          <cell r="G395" t="str">
            <v>销售（运输）</v>
          </cell>
          <cell r="H395">
            <v>60</v>
          </cell>
          <cell r="I395" t="str">
            <v>否</v>
          </cell>
          <cell r="J395">
            <v>60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G395">
            <v>0</v>
          </cell>
          <cell r="AH395">
            <v>0</v>
          </cell>
          <cell r="AK395">
            <v>0</v>
          </cell>
          <cell r="AL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0.8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  <cell r="F396" t="e">
            <v>#REF!</v>
          </cell>
          <cell r="H396">
            <v>0</v>
          </cell>
          <cell r="I396" t="str">
            <v>否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  <cell r="H397">
            <v>0</v>
          </cell>
          <cell r="I397" t="str">
            <v>否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  <cell r="H398">
            <v>0</v>
          </cell>
          <cell r="I398" t="str">
            <v>否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  <cell r="H399">
            <v>0</v>
          </cell>
          <cell r="I399" t="str">
            <v>否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  <cell r="H400">
            <v>0</v>
          </cell>
          <cell r="I400" t="str">
            <v>否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  <cell r="H401">
            <v>0</v>
          </cell>
          <cell r="I401" t="str">
            <v>否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  <cell r="H402">
            <v>0</v>
          </cell>
          <cell r="I402" t="str">
            <v>否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  <cell r="H403">
            <v>0</v>
          </cell>
          <cell r="I403" t="str">
            <v>否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  <cell r="H404">
            <v>0</v>
          </cell>
          <cell r="I404" t="str">
            <v>否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  <cell r="H405">
            <v>0</v>
          </cell>
          <cell r="I405" t="str">
            <v>否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  <cell r="F406" t="e">
            <v>#REF!</v>
          </cell>
          <cell r="H406">
            <v>0</v>
          </cell>
          <cell r="I406" t="str">
            <v>否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1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  <cell r="F407" t="e">
            <v>#REF!</v>
          </cell>
          <cell r="H407">
            <v>0</v>
          </cell>
          <cell r="I407" t="str">
            <v>否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1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  <cell r="H408">
            <v>0</v>
          </cell>
          <cell r="I408" t="str">
            <v>否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  <cell r="F409" t="e">
            <v>#REF!</v>
          </cell>
          <cell r="H409">
            <v>0</v>
          </cell>
          <cell r="I409" t="str">
            <v>否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1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  <cell r="H410">
            <v>0</v>
          </cell>
          <cell r="I410" t="str">
            <v>否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  <cell r="F411" t="e">
            <v>#REF!</v>
          </cell>
          <cell r="H411">
            <v>0</v>
          </cell>
          <cell r="I411" t="str">
            <v>否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1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  <cell r="H412">
            <v>0</v>
          </cell>
          <cell r="I412" t="str">
            <v>否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  <cell r="H413">
            <v>0</v>
          </cell>
          <cell r="I413" t="str">
            <v>否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  <cell r="H414">
            <v>0</v>
          </cell>
          <cell r="I414" t="str">
            <v>否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  <cell r="H415">
            <v>0</v>
          </cell>
          <cell r="I415" t="str">
            <v>否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  <cell r="H416">
            <v>0</v>
          </cell>
          <cell r="I416" t="str">
            <v>否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  <cell r="H417">
            <v>0</v>
          </cell>
          <cell r="I417" t="str">
            <v>否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  <cell r="H418">
            <v>0</v>
          </cell>
          <cell r="I418" t="str">
            <v>否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  <cell r="H419">
            <v>0</v>
          </cell>
          <cell r="I419" t="str">
            <v>否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  <cell r="H420">
            <v>0</v>
          </cell>
          <cell r="I420" t="str">
            <v>否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  <cell r="H421">
            <v>0</v>
          </cell>
          <cell r="I421" t="str">
            <v>否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  <cell r="H422">
            <v>0</v>
          </cell>
          <cell r="I422" t="str">
            <v>否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  <cell r="H423">
            <v>0</v>
          </cell>
          <cell r="I423" t="str">
            <v>否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  <cell r="H424">
            <v>0</v>
          </cell>
          <cell r="I424" t="str">
            <v>否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  <cell r="H425">
            <v>0</v>
          </cell>
          <cell r="I425" t="str">
            <v>否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  <cell r="H426">
            <v>0</v>
          </cell>
          <cell r="I426" t="str">
            <v>否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  <cell r="H427">
            <v>0</v>
          </cell>
          <cell r="I427" t="str">
            <v>否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  <cell r="H428">
            <v>0</v>
          </cell>
          <cell r="I428" t="str">
            <v>否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  <cell r="H429">
            <v>0</v>
          </cell>
          <cell r="I429" t="str">
            <v>否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  <cell r="H430">
            <v>0</v>
          </cell>
          <cell r="I430" t="str">
            <v>否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  <cell r="H431">
            <v>0</v>
          </cell>
          <cell r="I431" t="str">
            <v>否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  <cell r="H432">
            <v>0</v>
          </cell>
          <cell r="I432" t="str">
            <v>否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  <cell r="H433">
            <v>0</v>
          </cell>
          <cell r="I433" t="str">
            <v>否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  <cell r="H434">
            <v>0</v>
          </cell>
          <cell r="I434" t="str">
            <v>否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  <cell r="H435">
            <v>0</v>
          </cell>
          <cell r="I435" t="str">
            <v>否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  <cell r="H436">
            <v>0</v>
          </cell>
          <cell r="I436" t="str">
            <v>否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  <cell r="H437">
            <v>0</v>
          </cell>
          <cell r="I437" t="str">
            <v>否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  <cell r="H438">
            <v>0</v>
          </cell>
          <cell r="I438" t="str">
            <v>否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  <cell r="H439">
            <v>0</v>
          </cell>
          <cell r="I439" t="str">
            <v>否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  <cell r="H440">
            <v>0</v>
          </cell>
          <cell r="I440" t="str">
            <v>否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  <cell r="F441" t="e">
            <v>#REF!</v>
          </cell>
          <cell r="H441">
            <v>0</v>
          </cell>
          <cell r="I441" t="str">
            <v>否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1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e">
            <v>#REF!</v>
          </cell>
          <cell r="G442" t="str">
            <v>正常供货</v>
          </cell>
          <cell r="H442">
            <v>60</v>
          </cell>
          <cell r="I442" t="str">
            <v>是</v>
          </cell>
          <cell r="J442">
            <v>60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466.6</v>
          </cell>
          <cell r="AP442">
            <v>17727.84</v>
          </cell>
          <cell r="AQ442">
            <v>20300</v>
          </cell>
          <cell r="AR442">
            <v>17400</v>
          </cell>
          <cell r="AS442">
            <v>43147.86</v>
          </cell>
          <cell r="AT442">
            <v>29919.32</v>
          </cell>
          <cell r="AU442">
            <v>15318.49</v>
          </cell>
          <cell r="AV442">
            <v>10943.34</v>
          </cell>
          <cell r="AW442">
            <v>0</v>
          </cell>
          <cell r="AX442">
            <v>61089.79</v>
          </cell>
          <cell r="AY442">
            <v>13600</v>
          </cell>
          <cell r="AZ442">
            <v>229913.24</v>
          </cell>
          <cell r="BA442">
            <v>155223.45000000001</v>
          </cell>
          <cell r="BB442">
            <v>0.8</v>
          </cell>
          <cell r="BC442">
            <v>21493.6033333333</v>
          </cell>
          <cell r="BD442">
            <v>23968.918333333299</v>
          </cell>
          <cell r="BE442">
            <v>22838.168333333299</v>
          </cell>
          <cell r="BF442">
            <v>19454.834999999999</v>
          </cell>
          <cell r="BG442">
            <v>26736.4666666667</v>
          </cell>
          <cell r="BH442">
            <v>21811.823333333301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  <cell r="H443">
            <v>0</v>
          </cell>
          <cell r="I443" t="str">
            <v>否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  <cell r="H444">
            <v>0</v>
          </cell>
          <cell r="I444" t="str">
            <v>否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  <cell r="H445">
            <v>0</v>
          </cell>
          <cell r="I445" t="str">
            <v>否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  <cell r="H446">
            <v>0</v>
          </cell>
          <cell r="I446" t="str">
            <v>否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  <cell r="H447">
            <v>0</v>
          </cell>
          <cell r="I447" t="str">
            <v>否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  <cell r="H448">
            <v>0</v>
          </cell>
          <cell r="I448" t="str">
            <v>否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  <cell r="H449">
            <v>0</v>
          </cell>
          <cell r="I449" t="str">
            <v>否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  <cell r="H450">
            <v>0</v>
          </cell>
          <cell r="I450" t="str">
            <v>否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  <cell r="H451">
            <v>0</v>
          </cell>
          <cell r="I451" t="str">
            <v>否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  <cell r="H452">
            <v>0</v>
          </cell>
          <cell r="I452" t="str">
            <v>否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  <cell r="H453">
            <v>0</v>
          </cell>
          <cell r="I453" t="str">
            <v>否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  <cell r="H454">
            <v>0</v>
          </cell>
          <cell r="I454" t="str">
            <v>否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  <cell r="H455">
            <v>0</v>
          </cell>
          <cell r="I455" t="str">
            <v>否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  <cell r="H456">
            <v>0</v>
          </cell>
          <cell r="I456" t="str">
            <v>否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  <cell r="H457">
            <v>0</v>
          </cell>
          <cell r="I457" t="str">
            <v>否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  <cell r="H458">
            <v>0</v>
          </cell>
          <cell r="I458" t="str">
            <v>否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  <cell r="H459">
            <v>0</v>
          </cell>
          <cell r="I459" t="str">
            <v>否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  <cell r="H460">
            <v>0</v>
          </cell>
          <cell r="I460" t="str">
            <v>否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  <cell r="H461">
            <v>0</v>
          </cell>
          <cell r="I461" t="str">
            <v>否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  <cell r="H462">
            <v>0</v>
          </cell>
          <cell r="I462" t="str">
            <v>否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  <cell r="H463">
            <v>0</v>
          </cell>
          <cell r="I463" t="str">
            <v>否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  <cell r="H464">
            <v>0</v>
          </cell>
          <cell r="I464" t="str">
            <v>否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  <cell r="H465">
            <v>0</v>
          </cell>
          <cell r="I465" t="str">
            <v>否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  <cell r="H466">
            <v>0</v>
          </cell>
          <cell r="I466" t="str">
            <v>否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  <cell r="H467">
            <v>0</v>
          </cell>
          <cell r="I467" t="str">
            <v>否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  <cell r="H468">
            <v>0</v>
          </cell>
          <cell r="I468" t="str">
            <v>否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  <cell r="H469">
            <v>0</v>
          </cell>
          <cell r="I469" t="str">
            <v>否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  <cell r="H470">
            <v>0</v>
          </cell>
          <cell r="I470" t="str">
            <v>否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  <cell r="H471">
            <v>0</v>
          </cell>
          <cell r="I471" t="str">
            <v>否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  <cell r="H472">
            <v>0</v>
          </cell>
          <cell r="I472" t="str">
            <v>否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  <cell r="H473">
            <v>0</v>
          </cell>
          <cell r="I473" t="str">
            <v>否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  <cell r="H474">
            <v>0</v>
          </cell>
          <cell r="I474" t="str">
            <v>否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  <cell r="H475">
            <v>0</v>
          </cell>
          <cell r="I475" t="str">
            <v>否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  <cell r="H476">
            <v>0</v>
          </cell>
          <cell r="I476" t="str">
            <v>否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  <cell r="H477">
            <v>0</v>
          </cell>
          <cell r="I477" t="str">
            <v>否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  <cell r="H478">
            <v>0</v>
          </cell>
          <cell r="I478" t="str">
            <v>否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  <cell r="H479">
            <v>0</v>
          </cell>
          <cell r="I479" t="str">
            <v>否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  <cell r="H480">
            <v>0</v>
          </cell>
          <cell r="I480" t="str">
            <v>否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  <cell r="H481">
            <v>0</v>
          </cell>
          <cell r="I481" t="str">
            <v>否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  <cell r="H482">
            <v>0</v>
          </cell>
          <cell r="I482" t="str">
            <v>否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  <cell r="H483">
            <v>0</v>
          </cell>
          <cell r="I483" t="str">
            <v>否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  <cell r="H484">
            <v>0</v>
          </cell>
          <cell r="I484" t="str">
            <v>否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  <cell r="H485">
            <v>0</v>
          </cell>
          <cell r="I485" t="str">
            <v>否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  <cell r="H486">
            <v>0</v>
          </cell>
          <cell r="I486" t="str">
            <v>否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  <cell r="H487">
            <v>0</v>
          </cell>
          <cell r="I487" t="str">
            <v>否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  <cell r="H488">
            <v>0</v>
          </cell>
          <cell r="I488" t="str">
            <v>否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F488">
            <v>0</v>
          </cell>
          <cell r="AG488">
            <v>0</v>
          </cell>
          <cell r="AI488">
            <v>0</v>
          </cell>
          <cell r="AJ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  <cell r="H489">
            <v>0</v>
          </cell>
          <cell r="I489" t="str">
            <v>否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F489">
            <v>0</v>
          </cell>
          <cell r="AG489">
            <v>0</v>
          </cell>
          <cell r="AI489">
            <v>0</v>
          </cell>
          <cell r="AJ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  <cell r="H490">
            <v>0</v>
          </cell>
          <cell r="I490" t="str">
            <v>否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F490">
            <v>0</v>
          </cell>
          <cell r="AG490">
            <v>0</v>
          </cell>
          <cell r="AI490">
            <v>0</v>
          </cell>
          <cell r="AJ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  <cell r="H491">
            <v>0</v>
          </cell>
          <cell r="I491" t="str">
            <v>否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  <cell r="F492" t="e">
            <v>#REF!</v>
          </cell>
          <cell r="H492">
            <v>0</v>
          </cell>
          <cell r="I492" t="str">
            <v>否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1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  <cell r="H493">
            <v>0</v>
          </cell>
          <cell r="I493" t="str">
            <v>否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  <cell r="H494">
            <v>0</v>
          </cell>
          <cell r="I494" t="str">
            <v>否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N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  <cell r="H495">
            <v>0</v>
          </cell>
          <cell r="I495" t="str">
            <v>否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  <cell r="G496" t="str">
            <v>老账</v>
          </cell>
          <cell r="H496">
            <v>0</v>
          </cell>
          <cell r="I496" t="str">
            <v>否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  <cell r="H497">
            <v>0</v>
          </cell>
          <cell r="I497" t="str">
            <v>否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  <cell r="H498">
            <v>0</v>
          </cell>
          <cell r="I498" t="str">
            <v>否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  <cell r="H499">
            <v>0</v>
          </cell>
          <cell r="I499" t="str">
            <v>否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  <cell r="H500">
            <v>0</v>
          </cell>
          <cell r="I500" t="str">
            <v>否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  <cell r="H501">
            <v>0</v>
          </cell>
          <cell r="I501" t="str">
            <v>否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  <cell r="H502">
            <v>0</v>
          </cell>
          <cell r="I502" t="str">
            <v>否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  <cell r="H503">
            <v>0</v>
          </cell>
          <cell r="I503" t="str">
            <v>否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  <cell r="H504">
            <v>0</v>
          </cell>
          <cell r="I504" t="str">
            <v>否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  <cell r="H505">
            <v>0</v>
          </cell>
          <cell r="I505" t="str">
            <v>否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  <cell r="H506">
            <v>0</v>
          </cell>
          <cell r="I506" t="str">
            <v>否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  <cell r="H507">
            <v>0</v>
          </cell>
          <cell r="I507" t="str">
            <v>否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  <cell r="H508">
            <v>0</v>
          </cell>
          <cell r="I508" t="str">
            <v>否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  <cell r="H509">
            <v>0</v>
          </cell>
          <cell r="I509" t="str">
            <v>否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  <cell r="H510">
            <v>0</v>
          </cell>
          <cell r="I510" t="str">
            <v>否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  <cell r="H511">
            <v>0</v>
          </cell>
          <cell r="I511" t="str">
            <v>否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  <cell r="H512">
            <v>0</v>
          </cell>
          <cell r="I512" t="str">
            <v>否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  <cell r="G513" t="str">
            <v>老账</v>
          </cell>
          <cell r="H513">
            <v>0</v>
          </cell>
          <cell r="I513" t="str">
            <v>是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13980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Y513">
            <v>0</v>
          </cell>
          <cell r="AZ513">
            <v>13980</v>
          </cell>
          <cell r="BA513">
            <v>13980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  <cell r="H514">
            <v>0</v>
          </cell>
          <cell r="I514" t="str">
            <v>否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  <cell r="F515" t="e">
            <v>#REF!</v>
          </cell>
          <cell r="H515">
            <v>0</v>
          </cell>
          <cell r="I515" t="str">
            <v>否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  <cell r="H516">
            <v>0</v>
          </cell>
          <cell r="I516" t="str">
            <v>否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  <cell r="H517">
            <v>0</v>
          </cell>
          <cell r="I517" t="str">
            <v>否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  <cell r="H518">
            <v>0</v>
          </cell>
          <cell r="I518" t="str">
            <v>否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  <cell r="H519">
            <v>0</v>
          </cell>
          <cell r="I519" t="str">
            <v>否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  <cell r="H520">
            <v>0</v>
          </cell>
          <cell r="I520" t="str">
            <v>否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  <cell r="H521">
            <v>0</v>
          </cell>
          <cell r="I521" t="str">
            <v>否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  <cell r="H522">
            <v>0</v>
          </cell>
          <cell r="I522" t="str">
            <v>否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  <cell r="H523">
            <v>0</v>
          </cell>
          <cell r="I523" t="str">
            <v>否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  <cell r="H524">
            <v>0</v>
          </cell>
          <cell r="I524" t="str">
            <v>否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  <cell r="H525">
            <v>0</v>
          </cell>
          <cell r="I525" t="str">
            <v>否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  <cell r="H526">
            <v>0</v>
          </cell>
          <cell r="I526" t="str">
            <v>否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  <cell r="H527">
            <v>0</v>
          </cell>
          <cell r="I527" t="str">
            <v>否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  <cell r="H528">
            <v>0</v>
          </cell>
          <cell r="I528" t="str">
            <v>否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  <cell r="H529">
            <v>0</v>
          </cell>
          <cell r="I529" t="str">
            <v>否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F529">
            <v>0</v>
          </cell>
          <cell r="AG529">
            <v>0</v>
          </cell>
          <cell r="AI529">
            <v>0</v>
          </cell>
          <cell r="AJ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  <cell r="G530" t="str">
            <v>固定资产</v>
          </cell>
          <cell r="H530">
            <v>0</v>
          </cell>
          <cell r="I530" t="str">
            <v>否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  <cell r="H531">
            <v>0</v>
          </cell>
          <cell r="I531" t="str">
            <v>否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  <cell r="H532">
            <v>0</v>
          </cell>
          <cell r="I532" t="str">
            <v>否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J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  <cell r="F533" t="e">
            <v>#REF!</v>
          </cell>
          <cell r="H533">
            <v>0</v>
          </cell>
          <cell r="I533" t="str">
            <v>否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1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e">
            <v>#REF!</v>
          </cell>
          <cell r="G534" t="str">
            <v>正常供货</v>
          </cell>
          <cell r="H534">
            <v>0</v>
          </cell>
          <cell r="I534" t="str">
            <v>否</v>
          </cell>
          <cell r="AJ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1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  <cell r="F535" t="e">
            <v>#REF!</v>
          </cell>
          <cell r="H535">
            <v>0</v>
          </cell>
          <cell r="I535" t="str">
            <v>否</v>
          </cell>
          <cell r="AJ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1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  <cell r="F536" t="e">
            <v>#REF!</v>
          </cell>
          <cell r="H536">
            <v>0</v>
          </cell>
          <cell r="I536" t="str">
            <v>否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140700</v>
          </cell>
          <cell r="AW536">
            <v>0</v>
          </cell>
          <cell r="AY536">
            <v>0</v>
          </cell>
          <cell r="AZ536">
            <v>140700</v>
          </cell>
          <cell r="BA536">
            <v>140700</v>
          </cell>
          <cell r="BB536">
            <v>0</v>
          </cell>
          <cell r="BC536">
            <v>0</v>
          </cell>
          <cell r="BD536">
            <v>0</v>
          </cell>
          <cell r="BE536">
            <v>23450</v>
          </cell>
          <cell r="BF536">
            <v>23450</v>
          </cell>
          <cell r="BG536">
            <v>23450</v>
          </cell>
          <cell r="BH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  <cell r="H537">
            <v>0</v>
          </cell>
          <cell r="I537" t="str">
            <v>否</v>
          </cell>
          <cell r="AJ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e">
            <v>#REF!</v>
          </cell>
          <cell r="G538" t="str">
            <v>零采</v>
          </cell>
          <cell r="H538">
            <v>0</v>
          </cell>
          <cell r="I538" t="str">
            <v>是</v>
          </cell>
          <cell r="AJ538">
            <v>0</v>
          </cell>
          <cell r="AL538">
            <v>18873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Y538">
            <v>0</v>
          </cell>
          <cell r="AZ538">
            <v>18873</v>
          </cell>
          <cell r="BA538">
            <v>18873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  <cell r="H539">
            <v>0</v>
          </cell>
          <cell r="I539" t="str">
            <v>否</v>
          </cell>
          <cell r="AJ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e">
            <v>#REF!</v>
          </cell>
          <cell r="G540" t="str">
            <v>正常供货</v>
          </cell>
          <cell r="H540">
            <v>90</v>
          </cell>
          <cell r="I540" t="str">
            <v>是</v>
          </cell>
          <cell r="AI540">
            <v>0</v>
          </cell>
          <cell r="AJ540">
            <v>0</v>
          </cell>
          <cell r="AK540">
            <v>0</v>
          </cell>
          <cell r="AL540">
            <v>400647.39</v>
          </cell>
          <cell r="AM540">
            <v>54782.400000000001</v>
          </cell>
          <cell r="AN540">
            <v>28826.16</v>
          </cell>
          <cell r="AO540">
            <v>0</v>
          </cell>
          <cell r="AP540">
            <v>209083.57</v>
          </cell>
          <cell r="AQ540">
            <v>75000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Y540">
            <v>0</v>
          </cell>
          <cell r="AZ540">
            <v>768339.52</v>
          </cell>
          <cell r="BA540">
            <v>768339.52</v>
          </cell>
          <cell r="BB540">
            <v>1</v>
          </cell>
          <cell r="BC540">
            <v>47347.261666666702</v>
          </cell>
          <cell r="BD540">
            <v>47347.261666666702</v>
          </cell>
          <cell r="BE540">
            <v>12500</v>
          </cell>
          <cell r="BF540">
            <v>0</v>
          </cell>
          <cell r="BG540">
            <v>0</v>
          </cell>
          <cell r="BH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  <cell r="G541" t="str">
            <v>正常供货</v>
          </cell>
          <cell r="H541">
            <v>0</v>
          </cell>
          <cell r="I541" t="str">
            <v>是</v>
          </cell>
          <cell r="J541">
            <v>90</v>
          </cell>
          <cell r="AI541">
            <v>137946.29999999999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Y541">
            <v>0</v>
          </cell>
          <cell r="AZ541">
            <v>137946.29999999999</v>
          </cell>
          <cell r="BA541">
            <v>137946.29999999999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e">
            <v>#REF!</v>
          </cell>
          <cell r="G542" t="str">
            <v>正常供货</v>
          </cell>
          <cell r="H542">
            <v>60</v>
          </cell>
          <cell r="I542" t="str">
            <v>否</v>
          </cell>
          <cell r="J542">
            <v>60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116875.45</v>
          </cell>
          <cell r="AT542">
            <v>257452.98</v>
          </cell>
          <cell r="AU542">
            <v>311568.13</v>
          </cell>
          <cell r="AV542">
            <v>226607.23</v>
          </cell>
          <cell r="AW542">
            <v>0</v>
          </cell>
          <cell r="AY542">
            <v>0</v>
          </cell>
          <cell r="AZ542">
            <v>912503.79</v>
          </cell>
          <cell r="BA542">
            <v>912503.79</v>
          </cell>
          <cell r="BB542">
            <v>1</v>
          </cell>
          <cell r="BC542">
            <v>62388.071666666699</v>
          </cell>
          <cell r="BD542">
            <v>114316.093333333</v>
          </cell>
          <cell r="BE542">
            <v>152083.965</v>
          </cell>
          <cell r="BF542">
            <v>152083.965</v>
          </cell>
          <cell r="BG542">
            <v>152083.965</v>
          </cell>
          <cell r="BH542">
            <v>132604.72333333301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  <cell r="H543">
            <v>0</v>
          </cell>
          <cell r="I543" t="str">
            <v>否</v>
          </cell>
          <cell r="AJ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17870</v>
          </cell>
          <cell r="AU543">
            <v>0</v>
          </cell>
          <cell r="AV543">
            <v>0</v>
          </cell>
          <cell r="AW543">
            <v>0</v>
          </cell>
          <cell r="AX543">
            <v>22370</v>
          </cell>
          <cell r="AY543">
            <v>0</v>
          </cell>
          <cell r="AZ543">
            <v>40240</v>
          </cell>
          <cell r="BA543">
            <v>40240</v>
          </cell>
          <cell r="BB543">
            <v>0</v>
          </cell>
          <cell r="BC543">
            <v>2978.3333333333298</v>
          </cell>
          <cell r="BD543">
            <v>2978.3333333333298</v>
          </cell>
          <cell r="BE543">
            <v>2978.3333333333298</v>
          </cell>
          <cell r="BF543">
            <v>2978.3333333333298</v>
          </cell>
          <cell r="BG543">
            <v>6706.6666666666697</v>
          </cell>
          <cell r="BH543">
            <v>6706.6666666666697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e">
            <v>#REF!</v>
          </cell>
          <cell r="G544" t="str">
            <v>正常供货</v>
          </cell>
          <cell r="H544">
            <v>60</v>
          </cell>
          <cell r="I544" t="str">
            <v>否</v>
          </cell>
          <cell r="J544">
            <v>60</v>
          </cell>
          <cell r="AK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169.6</v>
          </cell>
          <cell r="AT544">
            <v>0</v>
          </cell>
          <cell r="AU544">
            <v>0</v>
          </cell>
          <cell r="AV544">
            <v>0</v>
          </cell>
          <cell r="AW544">
            <v>50765.91</v>
          </cell>
          <cell r="AY544">
            <v>0</v>
          </cell>
          <cell r="AZ544">
            <v>50935.51</v>
          </cell>
          <cell r="BA544">
            <v>50935.51</v>
          </cell>
          <cell r="BB544">
            <v>1</v>
          </cell>
          <cell r="BC544">
            <v>28.266666666666701</v>
          </cell>
          <cell r="BD544">
            <v>28.266666666666701</v>
          </cell>
          <cell r="BE544">
            <v>28.266666666666701</v>
          </cell>
          <cell r="BF544">
            <v>8489.2516666666706</v>
          </cell>
          <cell r="BG544">
            <v>8489.2516666666706</v>
          </cell>
          <cell r="BH544">
            <v>8460.9850000000006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  <cell r="G545" t="str">
            <v>正常供货</v>
          </cell>
          <cell r="H545">
            <v>0</v>
          </cell>
          <cell r="I545" t="str">
            <v>是</v>
          </cell>
          <cell r="J545">
            <v>90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19675.150000000001</v>
          </cell>
          <cell r="AC545">
            <v>0</v>
          </cell>
          <cell r="AD545">
            <v>36271.449999999997</v>
          </cell>
          <cell r="AE545">
            <v>56016.21</v>
          </cell>
          <cell r="AF545">
            <v>24203.919999999998</v>
          </cell>
          <cell r="AG545">
            <v>13100.64</v>
          </cell>
          <cell r="AH545">
            <v>0</v>
          </cell>
          <cell r="AI545">
            <v>14583.61</v>
          </cell>
          <cell r="AJ545">
            <v>16503.87</v>
          </cell>
          <cell r="AK545">
            <v>25047.34</v>
          </cell>
          <cell r="AL545">
            <v>0</v>
          </cell>
          <cell r="AM545">
            <v>36858.269999999997</v>
          </cell>
          <cell r="AN545">
            <v>5425.88</v>
          </cell>
          <cell r="AO545">
            <v>7573.38</v>
          </cell>
          <cell r="AP545">
            <v>8853.4599999999991</v>
          </cell>
          <cell r="AQ545">
            <v>0</v>
          </cell>
          <cell r="AR545">
            <v>10300</v>
          </cell>
          <cell r="AS545">
            <v>9447.58</v>
          </cell>
          <cell r="AT545">
            <v>10052.76</v>
          </cell>
          <cell r="AU545">
            <v>6630.91</v>
          </cell>
          <cell r="AV545">
            <v>13566.77</v>
          </cell>
          <cell r="AW545">
            <v>3522.21</v>
          </cell>
          <cell r="AX545">
            <v>12236.2</v>
          </cell>
          <cell r="AY545">
            <v>0</v>
          </cell>
          <cell r="AZ545">
            <v>329869.61</v>
          </cell>
          <cell r="BA545">
            <v>329869.61</v>
          </cell>
          <cell r="BB545">
            <v>0</v>
          </cell>
          <cell r="BC545">
            <v>7704.53</v>
          </cell>
          <cell r="BD545">
            <v>7547.4516666666696</v>
          </cell>
          <cell r="BE545">
            <v>8333.0033333333304</v>
          </cell>
          <cell r="BF545">
            <v>8920.0383333333302</v>
          </cell>
          <cell r="BG545">
            <v>9242.7383333333291</v>
          </cell>
          <cell r="BH545">
            <v>7668.1416666666701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e">
            <v>#REF!</v>
          </cell>
          <cell r="G546" t="str">
            <v>正常供货</v>
          </cell>
          <cell r="H546">
            <v>90</v>
          </cell>
          <cell r="I546" t="str">
            <v>否</v>
          </cell>
          <cell r="J546">
            <v>90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60107.89</v>
          </cell>
          <cell r="AY546">
            <v>0</v>
          </cell>
          <cell r="AZ546">
            <v>60107.89</v>
          </cell>
          <cell r="BA546">
            <v>0</v>
          </cell>
          <cell r="BB546">
            <v>0.8</v>
          </cell>
          <cell r="BC546">
            <v>0</v>
          </cell>
          <cell r="BD546">
            <v>0</v>
          </cell>
          <cell r="BE546">
            <v>0</v>
          </cell>
          <cell r="BF546">
            <v>10017.981666666699</v>
          </cell>
          <cell r="BG546">
            <v>10017.981666666699</v>
          </cell>
          <cell r="BH546">
            <v>10017.981666666699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e">
            <v>#REF!</v>
          </cell>
          <cell r="G547" t="str">
            <v>正常供货</v>
          </cell>
          <cell r="H547">
            <v>90</v>
          </cell>
          <cell r="I547" t="str">
            <v>否</v>
          </cell>
          <cell r="J547">
            <v>90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1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e">
            <v>#REF!</v>
          </cell>
          <cell r="G548" t="str">
            <v>正常供货</v>
          </cell>
          <cell r="H548">
            <v>30</v>
          </cell>
          <cell r="I548" t="str">
            <v>否</v>
          </cell>
          <cell r="J548">
            <v>30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40239.08</v>
          </cell>
          <cell r="AU548">
            <v>0</v>
          </cell>
          <cell r="AV548">
            <v>0</v>
          </cell>
          <cell r="AW548">
            <v>0</v>
          </cell>
          <cell r="AY548">
            <v>0</v>
          </cell>
          <cell r="AZ548">
            <v>40239.08</v>
          </cell>
          <cell r="BA548">
            <v>40239.08</v>
          </cell>
          <cell r="BB548">
            <v>0.8</v>
          </cell>
          <cell r="BC548">
            <v>6706.5133333333297</v>
          </cell>
          <cell r="BD548">
            <v>6706.5133333333297</v>
          </cell>
          <cell r="BE548">
            <v>6706.5133333333297</v>
          </cell>
          <cell r="BF548">
            <v>6706.5133333333297</v>
          </cell>
          <cell r="BG548">
            <v>6706.5133333333297</v>
          </cell>
          <cell r="BH548">
            <v>6706.5133333333297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e">
            <v>#REF!</v>
          </cell>
          <cell r="G549" t="str">
            <v>正常供货</v>
          </cell>
          <cell r="H549">
            <v>90</v>
          </cell>
          <cell r="I549" t="str">
            <v>否</v>
          </cell>
          <cell r="J549">
            <v>90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4446</v>
          </cell>
          <cell r="AR549">
            <v>0</v>
          </cell>
          <cell r="AS549">
            <v>0</v>
          </cell>
          <cell r="AT549">
            <v>216290.58</v>
          </cell>
          <cell r="AU549">
            <v>50133.7</v>
          </cell>
          <cell r="AV549">
            <v>215688.75</v>
          </cell>
          <cell r="AW549">
            <v>0</v>
          </cell>
          <cell r="AX549">
            <v>71489.45</v>
          </cell>
          <cell r="AY549">
            <v>0</v>
          </cell>
          <cell r="AZ549">
            <v>558048.48</v>
          </cell>
          <cell r="BA549">
            <v>486559.03</v>
          </cell>
          <cell r="BB549">
            <v>0.8</v>
          </cell>
          <cell r="BC549">
            <v>36789.43</v>
          </cell>
          <cell r="BD549">
            <v>45145.046666666698</v>
          </cell>
          <cell r="BE549">
            <v>81093.171666666705</v>
          </cell>
          <cell r="BF549">
            <v>80352.171666666705</v>
          </cell>
          <cell r="BG549">
            <v>92267.08</v>
          </cell>
          <cell r="BH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e">
            <v>#REF!</v>
          </cell>
          <cell r="G550" t="str">
            <v>正常供货</v>
          </cell>
          <cell r="H550">
            <v>60</v>
          </cell>
          <cell r="I550" t="str">
            <v>否</v>
          </cell>
          <cell r="J550">
            <v>60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31488.22</v>
          </cell>
          <cell r="AV550">
            <v>206015.95</v>
          </cell>
          <cell r="AW550">
            <v>92519.32</v>
          </cell>
          <cell r="AX550">
            <v>183851.58</v>
          </cell>
          <cell r="AY550">
            <v>194850.16</v>
          </cell>
          <cell r="AZ550">
            <v>708725.23</v>
          </cell>
          <cell r="BA550">
            <v>330023.49</v>
          </cell>
          <cell r="BB550">
            <v>0.8</v>
          </cell>
          <cell r="BC550">
            <v>0</v>
          </cell>
          <cell r="BD550">
            <v>5248.0366666666696</v>
          </cell>
          <cell r="BE550">
            <v>39584.028333333299</v>
          </cell>
          <cell r="BF550">
            <v>55003.915000000001</v>
          </cell>
          <cell r="BG550">
            <v>85645.845000000001</v>
          </cell>
          <cell r="BH550">
            <v>118120.87166666699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座椅</v>
          </cell>
          <cell r="F551" t="e">
            <v>#REF!</v>
          </cell>
          <cell r="G551" t="str">
            <v>正常供货（李尔）</v>
          </cell>
          <cell r="H551">
            <v>30</v>
          </cell>
          <cell r="I551" t="str">
            <v>否</v>
          </cell>
          <cell r="J551">
            <v>30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  <cell r="E552" t="str">
            <v>座椅</v>
          </cell>
          <cell r="F552" t="e">
            <v>#REF!</v>
          </cell>
          <cell r="H552">
            <v>30</v>
          </cell>
          <cell r="I552" t="str">
            <v>否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18604.32</v>
          </cell>
          <cell r="AZ552">
            <v>18604.32</v>
          </cell>
          <cell r="BA552">
            <v>0</v>
          </cell>
          <cell r="BB552">
            <v>0.8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3100.72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座椅</v>
          </cell>
          <cell r="F553" t="e">
            <v>#REF!</v>
          </cell>
          <cell r="G553" t="str">
            <v>正常供货（李尔）</v>
          </cell>
          <cell r="H553">
            <v>90</v>
          </cell>
          <cell r="I553" t="str">
            <v>是</v>
          </cell>
          <cell r="J553">
            <v>90</v>
          </cell>
          <cell r="AL553">
            <v>83950.98</v>
          </cell>
          <cell r="AM553">
            <v>0</v>
          </cell>
          <cell r="AN553">
            <v>66514.740000000005</v>
          </cell>
          <cell r="AO553">
            <v>0</v>
          </cell>
          <cell r="AP553">
            <v>369701.79</v>
          </cell>
          <cell r="AQ553">
            <v>232200</v>
          </cell>
          <cell r="AR553">
            <v>156400</v>
          </cell>
          <cell r="AS553">
            <v>191406.93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Y553">
            <v>0</v>
          </cell>
          <cell r="AZ553">
            <v>1100174.44</v>
          </cell>
          <cell r="BA553">
            <v>1100174.44</v>
          </cell>
          <cell r="BB553">
            <v>0</v>
          </cell>
          <cell r="BC553">
            <v>158284.786666667</v>
          </cell>
          <cell r="BD553">
            <v>158284.786666667</v>
          </cell>
          <cell r="BE553">
            <v>96667.821666666699</v>
          </cell>
          <cell r="BF553">
            <v>57967.821666666699</v>
          </cell>
          <cell r="BG553">
            <v>31901.154999999999</v>
          </cell>
          <cell r="BH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座椅</v>
          </cell>
          <cell r="F554" t="e">
            <v>#REF!</v>
          </cell>
          <cell r="G554" t="str">
            <v>正常供货（李尔）</v>
          </cell>
          <cell r="H554">
            <v>60</v>
          </cell>
          <cell r="I554" t="str">
            <v>否</v>
          </cell>
          <cell r="J554">
            <v>60</v>
          </cell>
          <cell r="AL554">
            <v>0</v>
          </cell>
          <cell r="AM554">
            <v>0</v>
          </cell>
          <cell r="AO554">
            <v>0</v>
          </cell>
          <cell r="AP554">
            <v>0</v>
          </cell>
          <cell r="AQ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107302.99</v>
          </cell>
          <cell r="AY554">
            <v>52306.79</v>
          </cell>
          <cell r="AZ554">
            <v>159609.78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17883.831666666701</v>
          </cell>
          <cell r="BH554">
            <v>26601.63</v>
          </cell>
        </row>
        <row r="555">
          <cell r="B555" t="str">
            <v>S413197</v>
          </cell>
          <cell r="C555" t="str">
            <v>保定市宏腾科技有限公司</v>
          </cell>
          <cell r="E555">
            <v>0</v>
          </cell>
          <cell r="G555" t="str">
            <v>零采</v>
          </cell>
          <cell r="H555">
            <v>30</v>
          </cell>
          <cell r="I555" t="str">
            <v>否</v>
          </cell>
          <cell r="J555">
            <v>30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>
            <v>0</v>
          </cell>
          <cell r="G556" t="str">
            <v>大宗物料</v>
          </cell>
          <cell r="H556">
            <v>30</v>
          </cell>
          <cell r="I556" t="str">
            <v>否</v>
          </cell>
          <cell r="J556">
            <v>30</v>
          </cell>
          <cell r="AL556">
            <v>0</v>
          </cell>
          <cell r="AM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W556">
            <v>100000</v>
          </cell>
          <cell r="AX556">
            <v>97000</v>
          </cell>
          <cell r="AY556">
            <v>0</v>
          </cell>
          <cell r="AZ556">
            <v>197000</v>
          </cell>
          <cell r="BA556">
            <v>197000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16666.666666666701</v>
          </cell>
          <cell r="BG556">
            <v>32833.333333333299</v>
          </cell>
          <cell r="BH556">
            <v>32833.333333333299</v>
          </cell>
        </row>
        <row r="557">
          <cell r="B557" t="str">
            <v>S444015</v>
          </cell>
          <cell r="C557" t="str">
            <v>欣瑞联电子（肇庆）有限公司</v>
          </cell>
          <cell r="E557">
            <v>0</v>
          </cell>
          <cell r="G557" t="str">
            <v>正常供货</v>
          </cell>
          <cell r="H557">
            <v>90</v>
          </cell>
          <cell r="I557" t="str">
            <v>否</v>
          </cell>
          <cell r="J557">
            <v>90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E558">
            <v>0</v>
          </cell>
          <cell r="H558">
            <v>60</v>
          </cell>
          <cell r="I558" t="str">
            <v>是</v>
          </cell>
          <cell r="AN558">
            <v>0</v>
          </cell>
          <cell r="AO558">
            <v>0</v>
          </cell>
          <cell r="AP558">
            <v>6000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Y558">
            <v>0</v>
          </cell>
          <cell r="AZ558">
            <v>6000</v>
          </cell>
          <cell r="BA558">
            <v>6000</v>
          </cell>
          <cell r="BB558">
            <v>0</v>
          </cell>
          <cell r="BC558">
            <v>1000</v>
          </cell>
          <cell r="BD558">
            <v>1000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>
            <v>0</v>
          </cell>
          <cell r="G559" t="str">
            <v>零采</v>
          </cell>
          <cell r="H559" t="str">
            <v>预付</v>
          </cell>
          <cell r="I559" t="str">
            <v>是</v>
          </cell>
          <cell r="AL559">
            <v>0</v>
          </cell>
          <cell r="AM559">
            <v>0</v>
          </cell>
          <cell r="AN559">
            <v>0</v>
          </cell>
          <cell r="AO559">
            <v>1750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Y559">
            <v>0</v>
          </cell>
          <cell r="AZ559">
            <v>1750</v>
          </cell>
          <cell r="BA559">
            <v>1750</v>
          </cell>
          <cell r="BB559">
            <v>0</v>
          </cell>
          <cell r="BC559">
            <v>291.66666666666703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>
            <v>0</v>
          </cell>
          <cell r="G560" t="str">
            <v>固定资产-要诉讼</v>
          </cell>
          <cell r="H560" t="str">
            <v>预付</v>
          </cell>
          <cell r="I560" t="str">
            <v>否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>
            <v>0</v>
          </cell>
          <cell r="G561" t="str">
            <v>管理</v>
          </cell>
          <cell r="H561">
            <v>0</v>
          </cell>
          <cell r="I561" t="str">
            <v>是</v>
          </cell>
          <cell r="AK561">
            <v>1663.7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Y561">
            <v>0</v>
          </cell>
          <cell r="AZ561">
            <v>1663.7</v>
          </cell>
          <cell r="BA561">
            <v>1663.7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>
            <v>0</v>
          </cell>
          <cell r="G562" t="str">
            <v>管理</v>
          </cell>
          <cell r="H562">
            <v>0</v>
          </cell>
          <cell r="I562" t="str">
            <v>否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E563">
            <v>0</v>
          </cell>
          <cell r="H563">
            <v>0</v>
          </cell>
          <cell r="I563" t="str">
            <v>否</v>
          </cell>
          <cell r="AI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>
            <v>0</v>
          </cell>
          <cell r="G564" t="str">
            <v>管理</v>
          </cell>
          <cell r="H564">
            <v>0</v>
          </cell>
          <cell r="I564" t="str">
            <v>否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E565">
            <v>0</v>
          </cell>
          <cell r="H565">
            <v>0</v>
          </cell>
          <cell r="I565" t="str">
            <v>否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>
            <v>0</v>
          </cell>
          <cell r="G566" t="str">
            <v>大宗物料</v>
          </cell>
          <cell r="H566">
            <v>30</v>
          </cell>
          <cell r="I566" t="str">
            <v>否</v>
          </cell>
          <cell r="J566">
            <v>30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36233.1</v>
          </cell>
          <cell r="AW566">
            <v>0</v>
          </cell>
          <cell r="AY566">
            <v>0</v>
          </cell>
          <cell r="AZ566">
            <v>36233.1</v>
          </cell>
          <cell r="BA566">
            <v>36233.1</v>
          </cell>
          <cell r="BB566">
            <v>0</v>
          </cell>
          <cell r="BC566">
            <v>0</v>
          </cell>
          <cell r="BD566">
            <v>0</v>
          </cell>
          <cell r="BE566">
            <v>6038.85</v>
          </cell>
          <cell r="BF566">
            <v>6038.85</v>
          </cell>
          <cell r="BG566">
            <v>6038.85</v>
          </cell>
          <cell r="BH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座椅</v>
          </cell>
          <cell r="F567" t="e">
            <v>#REF!</v>
          </cell>
          <cell r="G567" t="str">
            <v>正常供货</v>
          </cell>
          <cell r="H567">
            <v>90</v>
          </cell>
          <cell r="I567" t="str">
            <v>否</v>
          </cell>
          <cell r="J567">
            <v>90</v>
          </cell>
          <cell r="AN567">
            <v>0</v>
          </cell>
          <cell r="AO567">
            <v>0</v>
          </cell>
          <cell r="AP567">
            <v>0</v>
          </cell>
          <cell r="AQ567">
            <v>22012.28</v>
          </cell>
          <cell r="AR567">
            <v>19900</v>
          </cell>
          <cell r="AS567">
            <v>0</v>
          </cell>
          <cell r="AT567">
            <v>0</v>
          </cell>
          <cell r="AU567">
            <v>39233.599999999999</v>
          </cell>
          <cell r="AV567">
            <v>22068.9</v>
          </cell>
          <cell r="AW567">
            <v>13609.16</v>
          </cell>
          <cell r="AY567">
            <v>0</v>
          </cell>
          <cell r="AZ567">
            <v>116823.94</v>
          </cell>
          <cell r="BA567">
            <v>103214.78</v>
          </cell>
          <cell r="BB567">
            <v>0.8</v>
          </cell>
          <cell r="BC567">
            <v>6985.38</v>
          </cell>
          <cell r="BD567">
            <v>13524.313333333301</v>
          </cell>
          <cell r="BE567">
            <v>17202.4633333333</v>
          </cell>
          <cell r="BF567">
            <v>15801.9433333333</v>
          </cell>
          <cell r="BG567">
            <v>12485.276666666699</v>
          </cell>
          <cell r="BH567">
            <v>12485.276666666699</v>
          </cell>
        </row>
        <row r="568">
          <cell r="B568" t="str">
            <v>S413139</v>
          </cell>
          <cell r="C568" t="str">
            <v>河北定国紧固件制造有限公司</v>
          </cell>
          <cell r="E568">
            <v>0</v>
          </cell>
          <cell r="G568" t="str">
            <v>正常供货</v>
          </cell>
          <cell r="H568">
            <v>90</v>
          </cell>
          <cell r="I568" t="str">
            <v>否</v>
          </cell>
          <cell r="J568">
            <v>90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金属件</v>
          </cell>
          <cell r="F569" t="e">
            <v>#REF!</v>
          </cell>
          <cell r="G569" t="str">
            <v>大宗物料</v>
          </cell>
          <cell r="H569">
            <v>0</v>
          </cell>
          <cell r="I569" t="str">
            <v>否</v>
          </cell>
          <cell r="J569">
            <v>30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1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座椅</v>
          </cell>
          <cell r="F570" t="e">
            <v>#REF!</v>
          </cell>
          <cell r="G570" t="str">
            <v>正常供货（李尔）</v>
          </cell>
          <cell r="H570">
            <v>60</v>
          </cell>
          <cell r="I570" t="str">
            <v>否</v>
          </cell>
          <cell r="J570">
            <v>60</v>
          </cell>
          <cell r="AM570">
            <v>0</v>
          </cell>
          <cell r="AN570">
            <v>0</v>
          </cell>
          <cell r="AQ570">
            <v>0</v>
          </cell>
          <cell r="AS570">
            <v>59180.25</v>
          </cell>
          <cell r="AT570">
            <v>33075.550000000003</v>
          </cell>
          <cell r="AU570">
            <v>0</v>
          </cell>
          <cell r="AV570">
            <v>77603.199999999997</v>
          </cell>
          <cell r="AW570">
            <v>40457.279999999999</v>
          </cell>
          <cell r="AY570">
            <v>0</v>
          </cell>
          <cell r="AZ570">
            <v>210316.28</v>
          </cell>
          <cell r="BA570">
            <v>210316.28</v>
          </cell>
          <cell r="BB570">
            <v>0</v>
          </cell>
          <cell r="BC570">
            <v>15375.9666666667</v>
          </cell>
          <cell r="BD570">
            <v>15375.9666666667</v>
          </cell>
          <cell r="BE570">
            <v>28309.833333333299</v>
          </cell>
          <cell r="BF570">
            <v>35052.713333333297</v>
          </cell>
          <cell r="BG570">
            <v>35052.713333333297</v>
          </cell>
          <cell r="BH570">
            <v>25189.3383333333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金属件</v>
          </cell>
          <cell r="F571" t="e">
            <v>#REF!</v>
          </cell>
          <cell r="G571" t="str">
            <v>正常供货</v>
          </cell>
          <cell r="H571">
            <v>90</v>
          </cell>
          <cell r="I571" t="str">
            <v>否</v>
          </cell>
          <cell r="J571">
            <v>90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T571">
            <v>20525.91</v>
          </cell>
          <cell r="AU571">
            <v>248116.29</v>
          </cell>
          <cell r="AV571">
            <v>0</v>
          </cell>
          <cell r="AW571">
            <v>1082349.1399999999</v>
          </cell>
          <cell r="AX571">
            <v>957756.32</v>
          </cell>
          <cell r="AY571">
            <v>78457.03</v>
          </cell>
          <cell r="AZ571">
            <v>2387204.69</v>
          </cell>
          <cell r="BA571">
            <v>268642.2</v>
          </cell>
          <cell r="BB571">
            <v>0</v>
          </cell>
          <cell r="BC571">
            <v>3420.9850000000001</v>
          </cell>
          <cell r="BD571">
            <v>44773.7</v>
          </cell>
          <cell r="BE571">
            <v>44773.7</v>
          </cell>
          <cell r="BF571">
            <v>225165.22333333301</v>
          </cell>
          <cell r="BG571">
            <v>384791.27666666702</v>
          </cell>
          <cell r="BH571">
            <v>397867.44833333301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座椅</v>
          </cell>
          <cell r="F572" t="e">
            <v>#REF!</v>
          </cell>
          <cell r="G572" t="str">
            <v>正常供货</v>
          </cell>
          <cell r="H572">
            <v>30</v>
          </cell>
          <cell r="I572" t="str">
            <v>否</v>
          </cell>
          <cell r="J572">
            <v>30</v>
          </cell>
          <cell r="AM572">
            <v>0</v>
          </cell>
          <cell r="AN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71354.42</v>
          </cell>
          <cell r="AY572">
            <v>0</v>
          </cell>
          <cell r="AZ572">
            <v>71354.42</v>
          </cell>
          <cell r="BA572">
            <v>71354.42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11892.403333333301</v>
          </cell>
          <cell r="BH572">
            <v>11892.403333333301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</v>
          </cell>
          <cell r="F573" t="e">
            <v>#REF!</v>
          </cell>
          <cell r="G573" t="str">
            <v>销售（三方库）</v>
          </cell>
          <cell r="H573">
            <v>0</v>
          </cell>
          <cell r="I573" t="str">
            <v>是</v>
          </cell>
          <cell r="AM573">
            <v>0</v>
          </cell>
          <cell r="AN573">
            <v>0</v>
          </cell>
          <cell r="AO573">
            <v>0</v>
          </cell>
          <cell r="AP573">
            <v>65660.55</v>
          </cell>
          <cell r="AQ573">
            <v>45000</v>
          </cell>
          <cell r="AR573">
            <v>49600</v>
          </cell>
          <cell r="AS573">
            <v>55732.5</v>
          </cell>
          <cell r="AT573">
            <v>77666.92</v>
          </cell>
          <cell r="AU573">
            <v>47524.57</v>
          </cell>
          <cell r="AV573">
            <v>53552.79</v>
          </cell>
          <cell r="AW573">
            <v>2398.73</v>
          </cell>
          <cell r="AX573">
            <v>59659.45</v>
          </cell>
          <cell r="AY573">
            <v>55798.93</v>
          </cell>
          <cell r="AZ573">
            <v>512594.44</v>
          </cell>
          <cell r="BA573">
            <v>512594.44</v>
          </cell>
          <cell r="BB573">
            <v>0</v>
          </cell>
          <cell r="BC573">
            <v>48943.328333333302</v>
          </cell>
          <cell r="BD573">
            <v>56864.09</v>
          </cell>
          <cell r="BE573">
            <v>54846.13</v>
          </cell>
          <cell r="BF573">
            <v>47745.918333333299</v>
          </cell>
          <cell r="BG573">
            <v>49422.493333333303</v>
          </cell>
          <cell r="BH573">
            <v>49433.565000000002</v>
          </cell>
        </row>
        <row r="574">
          <cell r="B574" t="str">
            <v>S512020</v>
          </cell>
          <cell r="C574" t="str">
            <v>天津中骏机械技术有限公司</v>
          </cell>
          <cell r="E574">
            <v>0</v>
          </cell>
          <cell r="G574" t="str">
            <v>老账</v>
          </cell>
          <cell r="H574">
            <v>0</v>
          </cell>
          <cell r="I574" t="str">
            <v>否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E575" t="str">
            <v>金属件</v>
          </cell>
          <cell r="F575" t="e">
            <v>#REF!</v>
          </cell>
          <cell r="H575">
            <v>0</v>
          </cell>
          <cell r="I575" t="str">
            <v>否</v>
          </cell>
          <cell r="J575">
            <v>30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676359.4</v>
          </cell>
          <cell r="AX575">
            <v>81205.679999999993</v>
          </cell>
          <cell r="AY575">
            <v>0</v>
          </cell>
          <cell r="AZ575">
            <v>757565.08</v>
          </cell>
          <cell r="BA575">
            <v>757565.08</v>
          </cell>
          <cell r="BB575">
            <v>1</v>
          </cell>
          <cell r="BC575">
            <v>0</v>
          </cell>
          <cell r="BD575">
            <v>0</v>
          </cell>
          <cell r="BE575">
            <v>0</v>
          </cell>
          <cell r="BF575">
            <v>112726.566666667</v>
          </cell>
          <cell r="BG575">
            <v>126260.846666667</v>
          </cell>
          <cell r="BH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>
            <v>0</v>
          </cell>
          <cell r="G576" t="str">
            <v>正常供货</v>
          </cell>
          <cell r="H576">
            <v>45</v>
          </cell>
          <cell r="I576" t="str">
            <v>否</v>
          </cell>
          <cell r="J576">
            <v>45</v>
          </cell>
          <cell r="AN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105069.77</v>
          </cell>
          <cell r="AV576">
            <v>73519.5</v>
          </cell>
          <cell r="AW576">
            <v>0</v>
          </cell>
          <cell r="AX576">
            <v>235386.92</v>
          </cell>
          <cell r="AY576">
            <v>367656.8</v>
          </cell>
          <cell r="AZ576">
            <v>781632.99</v>
          </cell>
          <cell r="BA576">
            <v>178589.27</v>
          </cell>
          <cell r="BB576">
            <v>0</v>
          </cell>
          <cell r="BC576">
            <v>0</v>
          </cell>
          <cell r="BD576">
            <v>17511.628333333301</v>
          </cell>
          <cell r="BE576">
            <v>29764.878333333301</v>
          </cell>
          <cell r="BF576">
            <v>29764.878333333301</v>
          </cell>
          <cell r="BG576">
            <v>68996.031666666706</v>
          </cell>
          <cell r="BH576">
            <v>130272.16499999999</v>
          </cell>
        </row>
        <row r="577">
          <cell r="B577" t="str">
            <v>S413011</v>
          </cell>
          <cell r="C577" t="str">
            <v>沧州梦依恋商贸有限公司</v>
          </cell>
          <cell r="E577" t="str">
            <v>座椅</v>
          </cell>
          <cell r="F577" t="e">
            <v>#REF!</v>
          </cell>
          <cell r="H577">
            <v>0</v>
          </cell>
          <cell r="I577" t="str">
            <v>否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1274</v>
          </cell>
          <cell r="AY577">
            <v>0</v>
          </cell>
          <cell r="AZ577">
            <v>1274</v>
          </cell>
          <cell r="BA577">
            <v>1274</v>
          </cell>
          <cell r="BB577">
            <v>0.8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212.333333333333</v>
          </cell>
          <cell r="BH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金属件</v>
          </cell>
          <cell r="F578" t="e">
            <v>#REF!</v>
          </cell>
          <cell r="G578" t="str">
            <v>正常供货</v>
          </cell>
          <cell r="H578">
            <v>90</v>
          </cell>
          <cell r="I578" t="str">
            <v>否</v>
          </cell>
          <cell r="J578">
            <v>90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9241.48</v>
          </cell>
          <cell r="AV578">
            <v>0</v>
          </cell>
          <cell r="AW578">
            <v>0</v>
          </cell>
          <cell r="AY578">
            <v>0</v>
          </cell>
          <cell r="AZ578">
            <v>9241.48</v>
          </cell>
          <cell r="BA578">
            <v>9241.48</v>
          </cell>
          <cell r="BB578">
            <v>1</v>
          </cell>
          <cell r="BC578">
            <v>0</v>
          </cell>
          <cell r="BD578">
            <v>1540.2466666666701</v>
          </cell>
          <cell r="BE578">
            <v>1540.2466666666701</v>
          </cell>
          <cell r="BF578">
            <v>1540.2466666666701</v>
          </cell>
          <cell r="BG578">
            <v>1540.2466666666701</v>
          </cell>
          <cell r="BH578">
            <v>1540.2466666666701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>
            <v>0</v>
          </cell>
          <cell r="G579" t="str">
            <v>李尔转移物料</v>
          </cell>
          <cell r="H579">
            <v>30</v>
          </cell>
          <cell r="I579" t="str">
            <v>否</v>
          </cell>
          <cell r="J579">
            <v>30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座椅</v>
          </cell>
          <cell r="F580" t="e">
            <v>#REF!</v>
          </cell>
          <cell r="G580" t="str">
            <v>老账</v>
          </cell>
          <cell r="H580">
            <v>90</v>
          </cell>
          <cell r="I580" t="str">
            <v>否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T580">
            <v>16697.330000000002</v>
          </cell>
          <cell r="AU580">
            <v>4949.3999999999996</v>
          </cell>
          <cell r="AV580">
            <v>59313.7</v>
          </cell>
          <cell r="AW580">
            <v>24865.65</v>
          </cell>
          <cell r="AX580">
            <v>26396.799999999999</v>
          </cell>
          <cell r="AY580">
            <v>0</v>
          </cell>
          <cell r="AZ580">
            <v>132222.88</v>
          </cell>
          <cell r="BA580">
            <v>80960.429999999993</v>
          </cell>
          <cell r="BB580">
            <v>0.8</v>
          </cell>
          <cell r="BC580">
            <v>2782.8883333333301</v>
          </cell>
          <cell r="BD580">
            <v>3607.7883333333298</v>
          </cell>
          <cell r="BE580">
            <v>13493.405000000001</v>
          </cell>
          <cell r="BF580">
            <v>17637.68</v>
          </cell>
          <cell r="BG580">
            <v>22037.1466666667</v>
          </cell>
          <cell r="BH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</v>
          </cell>
          <cell r="F581" t="e">
            <v>#REF!</v>
          </cell>
          <cell r="G581" t="str">
            <v>销售（三方库）</v>
          </cell>
          <cell r="H581">
            <v>0</v>
          </cell>
          <cell r="I581" t="str">
            <v>否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64724</v>
          </cell>
          <cell r="AT581">
            <v>326896</v>
          </cell>
          <cell r="AU581">
            <v>173806.4</v>
          </cell>
          <cell r="AV581">
            <v>338859.2</v>
          </cell>
          <cell r="AW581">
            <v>179776</v>
          </cell>
          <cell r="AX581">
            <v>296086.8</v>
          </cell>
          <cell r="AY581">
            <v>201513.2</v>
          </cell>
          <cell r="AZ581">
            <v>1581661.6</v>
          </cell>
          <cell r="BA581">
            <v>1581661.6</v>
          </cell>
          <cell r="BB581">
            <v>0</v>
          </cell>
          <cell r="BC581">
            <v>65270</v>
          </cell>
          <cell r="BD581">
            <v>94237.733333333294</v>
          </cell>
          <cell r="BE581">
            <v>150714.26666666701</v>
          </cell>
          <cell r="BF581">
            <v>180676.933333333</v>
          </cell>
          <cell r="BG581">
            <v>230024.73333333299</v>
          </cell>
          <cell r="BH581">
            <v>252822.933333333</v>
          </cell>
        </row>
        <row r="582">
          <cell r="B582" t="str">
            <v>S411047</v>
          </cell>
          <cell r="C582" t="str">
            <v>大连吉田拉链有限公司北京分公司</v>
          </cell>
          <cell r="E582" t="str">
            <v>座椅</v>
          </cell>
          <cell r="F582" t="e">
            <v>#REF!</v>
          </cell>
          <cell r="H582">
            <v>60</v>
          </cell>
          <cell r="I582" t="str">
            <v>否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1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E583" t="str">
            <v>座椅</v>
          </cell>
          <cell r="F583" t="e">
            <v>#REF!</v>
          </cell>
          <cell r="H583">
            <v>60</v>
          </cell>
          <cell r="I583" t="str">
            <v>否</v>
          </cell>
          <cell r="AO583">
            <v>0</v>
          </cell>
          <cell r="AP583">
            <v>0</v>
          </cell>
          <cell r="AQ583">
            <v>0</v>
          </cell>
          <cell r="AR583">
            <v>46511.12</v>
          </cell>
          <cell r="AS583">
            <v>140346</v>
          </cell>
          <cell r="AT583">
            <v>0</v>
          </cell>
          <cell r="AU583">
            <v>243474.32</v>
          </cell>
          <cell r="AV583">
            <v>205476.94</v>
          </cell>
          <cell r="AW583">
            <v>37425.599999999999</v>
          </cell>
          <cell r="AX583">
            <v>105883.26</v>
          </cell>
          <cell r="AY583">
            <v>81868.5</v>
          </cell>
          <cell r="AZ583">
            <v>860985.74</v>
          </cell>
          <cell r="BA583">
            <v>673233.98</v>
          </cell>
          <cell r="BB583">
            <v>1</v>
          </cell>
          <cell r="BC583">
            <v>31142.8533333333</v>
          </cell>
          <cell r="BD583">
            <v>71721.906666666706</v>
          </cell>
          <cell r="BE583">
            <v>105968.063333333</v>
          </cell>
          <cell r="BF583">
            <v>112205.663333333</v>
          </cell>
          <cell r="BG583">
            <v>122101.02</v>
          </cell>
          <cell r="BH583">
            <v>112354.77</v>
          </cell>
        </row>
        <row r="584">
          <cell r="B584" t="str">
            <v>S431012</v>
          </cell>
          <cell r="C584" t="str">
            <v>上海明芳汽车零件有限公司</v>
          </cell>
          <cell r="E584" t="str">
            <v>金属件</v>
          </cell>
          <cell r="F584" t="e">
            <v>#REF!</v>
          </cell>
          <cell r="H584">
            <v>90</v>
          </cell>
          <cell r="I584" t="str">
            <v>否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1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  <cell r="E585" t="str">
            <v>金属件</v>
          </cell>
          <cell r="F585" t="e">
            <v>#REF!</v>
          </cell>
          <cell r="H585">
            <v>90</v>
          </cell>
          <cell r="I585" t="str">
            <v>是</v>
          </cell>
          <cell r="AO585">
            <v>1626.28</v>
          </cell>
          <cell r="AP585">
            <v>1068.98</v>
          </cell>
          <cell r="AQ585">
            <v>2000</v>
          </cell>
          <cell r="AR585">
            <v>0</v>
          </cell>
          <cell r="AS585">
            <v>4822.6099999999997</v>
          </cell>
          <cell r="AT585">
            <v>2142.48</v>
          </cell>
          <cell r="AU585">
            <v>0</v>
          </cell>
          <cell r="AV585">
            <v>0</v>
          </cell>
          <cell r="AW585">
            <v>0</v>
          </cell>
          <cell r="AY585">
            <v>0</v>
          </cell>
          <cell r="AZ585">
            <v>11660.35</v>
          </cell>
          <cell r="BA585">
            <v>11660.35</v>
          </cell>
          <cell r="BB585">
            <v>1</v>
          </cell>
          <cell r="BC585">
            <v>1943.3916666666701</v>
          </cell>
          <cell r="BD585">
            <v>1672.345</v>
          </cell>
          <cell r="BE585">
            <v>1494.18166666667</v>
          </cell>
          <cell r="BF585">
            <v>1160.8483333333299</v>
          </cell>
          <cell r="BG585">
            <v>1160.8483333333299</v>
          </cell>
          <cell r="BH585">
            <v>357.08</v>
          </cell>
        </row>
        <row r="586">
          <cell r="B586" t="str">
            <v>S431198</v>
          </cell>
          <cell r="C586" t="str">
            <v>霸州市鑫锐亿科金属制品有限公司</v>
          </cell>
          <cell r="E586">
            <v>0</v>
          </cell>
          <cell r="H586">
            <v>90</v>
          </cell>
          <cell r="I586" t="str">
            <v>否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E587">
            <v>0</v>
          </cell>
          <cell r="H587">
            <v>0</v>
          </cell>
          <cell r="I587" t="str">
            <v>是</v>
          </cell>
          <cell r="AO587">
            <v>7730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Y587">
            <v>0</v>
          </cell>
          <cell r="AZ587">
            <v>7730</v>
          </cell>
          <cell r="BA587">
            <v>7730</v>
          </cell>
          <cell r="BB587">
            <v>0</v>
          </cell>
          <cell r="BC587">
            <v>1288.3333333333301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E588">
            <v>0</v>
          </cell>
          <cell r="H588">
            <v>0</v>
          </cell>
          <cell r="I588" t="str">
            <v>是</v>
          </cell>
          <cell r="AO588">
            <v>732.5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Y588">
            <v>0</v>
          </cell>
          <cell r="AZ588">
            <v>732.5</v>
          </cell>
          <cell r="BA588">
            <v>732.5</v>
          </cell>
          <cell r="BB588">
            <v>0</v>
          </cell>
          <cell r="BC588">
            <v>122.083333333333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E589" t="str">
            <v>座椅/金属件</v>
          </cell>
          <cell r="F589" t="e">
            <v>#REF!</v>
          </cell>
          <cell r="H589">
            <v>90</v>
          </cell>
          <cell r="I589" t="str">
            <v>否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W589">
            <v>323.26999999999902</v>
          </cell>
          <cell r="AX589">
            <v>98886.3</v>
          </cell>
          <cell r="AY589">
            <v>113070.74</v>
          </cell>
          <cell r="AZ589">
            <v>212280.31</v>
          </cell>
          <cell r="BA589">
            <v>99209.57</v>
          </cell>
          <cell r="BB589">
            <v>1</v>
          </cell>
          <cell r="BC589">
            <v>0</v>
          </cell>
          <cell r="BD589">
            <v>0</v>
          </cell>
          <cell r="BE589">
            <v>0</v>
          </cell>
          <cell r="BF589">
            <v>53.878333333333202</v>
          </cell>
          <cell r="BG589">
            <v>16534.928333333301</v>
          </cell>
          <cell r="BH589">
            <v>35380.051666666703</v>
          </cell>
        </row>
        <row r="590">
          <cell r="B590" t="str">
            <v>S431036</v>
          </cell>
          <cell r="C590" t="str">
            <v>上海尖美贸易发展有限公司</v>
          </cell>
          <cell r="E590">
            <v>0</v>
          </cell>
          <cell r="H590">
            <v>0</v>
          </cell>
          <cell r="I590" t="str">
            <v>否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19237.12</v>
          </cell>
          <cell r="AU590">
            <v>58920.91</v>
          </cell>
          <cell r="AV590">
            <v>68555.75</v>
          </cell>
          <cell r="AW590">
            <v>0</v>
          </cell>
          <cell r="AX590">
            <v>42374.2</v>
          </cell>
          <cell r="AY590">
            <v>19635.78</v>
          </cell>
          <cell r="AZ590">
            <v>208723.76</v>
          </cell>
          <cell r="BA590">
            <v>208723.76</v>
          </cell>
          <cell r="BB590">
            <v>0</v>
          </cell>
          <cell r="BC590">
            <v>3206.1866666666701</v>
          </cell>
          <cell r="BD590">
            <v>13026.3383333333</v>
          </cell>
          <cell r="BE590">
            <v>24452.296666666702</v>
          </cell>
          <cell r="BF590">
            <v>24452.296666666702</v>
          </cell>
          <cell r="BG590">
            <v>31514.663333333301</v>
          </cell>
          <cell r="BH590">
            <v>34787.293333333299</v>
          </cell>
        </row>
        <row r="591">
          <cell r="B591" t="str">
            <v>S433030</v>
          </cell>
          <cell r="C591" t="str">
            <v>宁波华腾首研新材料有限公司</v>
          </cell>
          <cell r="E591">
            <v>0</v>
          </cell>
          <cell r="H591">
            <v>0</v>
          </cell>
          <cell r="I591" t="str">
            <v>否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Y591">
            <v>16000</v>
          </cell>
          <cell r="AZ591">
            <v>16000</v>
          </cell>
          <cell r="BA591">
            <v>16000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2666.6666666666702</v>
          </cell>
        </row>
        <row r="592">
          <cell r="B592" t="str">
            <v>S437057</v>
          </cell>
          <cell r="C592" t="str">
            <v>青岛柏利美新材料有限公司</v>
          </cell>
          <cell r="E592">
            <v>0</v>
          </cell>
          <cell r="H592">
            <v>0</v>
          </cell>
          <cell r="I592" t="str">
            <v>否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119630</v>
          </cell>
          <cell r="AY592">
            <v>46500</v>
          </cell>
          <cell r="AZ592">
            <v>166130</v>
          </cell>
          <cell r="BA592">
            <v>166130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19938.333333333299</v>
          </cell>
          <cell r="BH592">
            <v>27688.333333333299</v>
          </cell>
        </row>
        <row r="593">
          <cell r="B593" t="str">
            <v>S437058</v>
          </cell>
          <cell r="C593" t="str">
            <v>济南方正物流有限公司</v>
          </cell>
          <cell r="E593">
            <v>0</v>
          </cell>
          <cell r="H593">
            <v>30</v>
          </cell>
          <cell r="I593" t="str">
            <v>否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E594">
            <v>0</v>
          </cell>
          <cell r="H594">
            <v>60</v>
          </cell>
          <cell r="I594" t="str">
            <v>否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</row>
        <row r="595">
          <cell r="B595" t="str">
            <v>S513215</v>
          </cell>
          <cell r="C595" t="str">
            <v>黄骅市金诚模具厂</v>
          </cell>
          <cell r="E595">
            <v>0</v>
          </cell>
          <cell r="H595">
            <v>0</v>
          </cell>
          <cell r="I595" t="str">
            <v>否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  <cell r="E596" t="str">
            <v>金属件</v>
          </cell>
          <cell r="F596" t="e">
            <v>#REF!</v>
          </cell>
          <cell r="H596">
            <v>90</v>
          </cell>
          <cell r="I596" t="str">
            <v>否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11610.75</v>
          </cell>
          <cell r="AY596">
            <v>0</v>
          </cell>
          <cell r="AZ596">
            <v>11610.75</v>
          </cell>
          <cell r="BA596">
            <v>0</v>
          </cell>
          <cell r="BB596">
            <v>1</v>
          </cell>
          <cell r="BC596">
            <v>0</v>
          </cell>
          <cell r="BD596">
            <v>0</v>
          </cell>
          <cell r="BE596">
            <v>0</v>
          </cell>
          <cell r="BF596">
            <v>1935.125</v>
          </cell>
          <cell r="BG596">
            <v>1935.125</v>
          </cell>
          <cell r="BH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  <cell r="E597" t="str">
            <v>金属件</v>
          </cell>
          <cell r="F597" t="e">
            <v>#REF!</v>
          </cell>
          <cell r="H597">
            <v>90</v>
          </cell>
          <cell r="I597" t="str">
            <v>否</v>
          </cell>
          <cell r="AP597">
            <v>0</v>
          </cell>
          <cell r="AQ597">
            <v>7280</v>
          </cell>
          <cell r="AR597">
            <v>0</v>
          </cell>
          <cell r="AS597">
            <v>0</v>
          </cell>
          <cell r="AT597">
            <v>0</v>
          </cell>
          <cell r="AU597">
            <v>17400</v>
          </cell>
          <cell r="AV597">
            <v>0</v>
          </cell>
          <cell r="AW597">
            <v>23200</v>
          </cell>
          <cell r="AY597">
            <v>0</v>
          </cell>
          <cell r="AZ597">
            <v>47880</v>
          </cell>
          <cell r="BA597">
            <v>24680</v>
          </cell>
          <cell r="BB597">
            <v>1</v>
          </cell>
          <cell r="BC597">
            <v>1213.3333333333301</v>
          </cell>
          <cell r="BD597">
            <v>4113.3333333333303</v>
          </cell>
          <cell r="BE597">
            <v>4113.3333333333303</v>
          </cell>
          <cell r="BF597">
            <v>6766.6666666666697</v>
          </cell>
          <cell r="BG597">
            <v>6766.6666666666697</v>
          </cell>
          <cell r="BH597">
            <v>6766.6666666666697</v>
          </cell>
        </row>
        <row r="598">
          <cell r="B598" t="str">
            <v>S411044</v>
          </cell>
          <cell r="C598" t="str">
            <v>北京兴盛华丰包装制品有限公司</v>
          </cell>
          <cell r="E598">
            <v>0</v>
          </cell>
          <cell r="H598">
            <v>30</v>
          </cell>
          <cell r="I598" t="str">
            <v>是</v>
          </cell>
          <cell r="AP598">
            <v>20100</v>
          </cell>
          <cell r="AQ598">
            <v>0</v>
          </cell>
          <cell r="AR598">
            <v>0</v>
          </cell>
          <cell r="AS598">
            <v>5360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Y598">
            <v>0</v>
          </cell>
          <cell r="AZ598">
            <v>25460</v>
          </cell>
          <cell r="BA598">
            <v>25460</v>
          </cell>
          <cell r="BB598">
            <v>0</v>
          </cell>
          <cell r="BC598">
            <v>4243.3333333333303</v>
          </cell>
          <cell r="BD598">
            <v>4243.3333333333303</v>
          </cell>
          <cell r="BE598">
            <v>893.33333333333303</v>
          </cell>
          <cell r="BF598">
            <v>893.33333333333303</v>
          </cell>
          <cell r="BG598">
            <v>893.33333333333303</v>
          </cell>
          <cell r="BH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E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E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E601">
            <v>0</v>
          </cell>
          <cell r="H601" t="str">
            <v>预付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E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E603">
            <v>0</v>
          </cell>
          <cell r="H603">
            <v>60</v>
          </cell>
          <cell r="AQ603">
            <v>0</v>
          </cell>
          <cell r="AR603">
            <v>0</v>
          </cell>
          <cell r="AS603">
            <v>0</v>
          </cell>
          <cell r="AT603">
            <v>131875.01999999999</v>
          </cell>
          <cell r="AU603">
            <v>95087.99</v>
          </cell>
          <cell r="AV603">
            <v>100270.38</v>
          </cell>
          <cell r="AW603">
            <v>60975.79</v>
          </cell>
          <cell r="AX603">
            <v>118932.63</v>
          </cell>
          <cell r="AY603">
            <v>63445.8</v>
          </cell>
          <cell r="AZ603">
            <v>570587.61</v>
          </cell>
          <cell r="BA603">
            <v>388209.18</v>
          </cell>
          <cell r="BB603">
            <v>0</v>
          </cell>
          <cell r="BC603">
            <v>21979.17</v>
          </cell>
          <cell r="BD603">
            <v>37827.168333333299</v>
          </cell>
          <cell r="BE603">
            <v>54538.898333333302</v>
          </cell>
          <cell r="BF603">
            <v>64701.53</v>
          </cell>
          <cell r="BG603">
            <v>84523.634999999995</v>
          </cell>
          <cell r="BH603">
            <v>95097.934999999998</v>
          </cell>
        </row>
        <row r="604">
          <cell r="B604" t="str">
            <v>S444016</v>
          </cell>
          <cell r="C604" t="str">
            <v>东莞市元将五金有限公司</v>
          </cell>
          <cell r="E604" t="str">
            <v>座椅</v>
          </cell>
          <cell r="F604" t="e">
            <v>#REF!</v>
          </cell>
          <cell r="H604">
            <v>90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94072.5</v>
          </cell>
          <cell r="AW604">
            <v>244588.5</v>
          </cell>
          <cell r="AY604">
            <v>0</v>
          </cell>
          <cell r="AZ604">
            <v>338661</v>
          </cell>
          <cell r="BA604">
            <v>94072.5</v>
          </cell>
          <cell r="BB604">
            <v>0.8</v>
          </cell>
          <cell r="BC604">
            <v>0</v>
          </cell>
          <cell r="BD604">
            <v>0</v>
          </cell>
          <cell r="BE604">
            <v>15678.75</v>
          </cell>
          <cell r="BF604">
            <v>56443.5</v>
          </cell>
          <cell r="BG604">
            <v>56443.5</v>
          </cell>
          <cell r="BH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E605">
            <v>0</v>
          </cell>
          <cell r="AQ605">
            <v>0</v>
          </cell>
          <cell r="AR605">
            <v>0</v>
          </cell>
          <cell r="AS605">
            <v>8500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Y605">
            <v>0</v>
          </cell>
          <cell r="AZ605">
            <v>8500</v>
          </cell>
          <cell r="BA605">
            <v>8500</v>
          </cell>
          <cell r="BB605">
            <v>0</v>
          </cell>
          <cell r="BC605">
            <v>1416.6666666666699</v>
          </cell>
          <cell r="BD605">
            <v>1416.6666666666699</v>
          </cell>
          <cell r="BE605">
            <v>1416.6666666666699</v>
          </cell>
          <cell r="BF605">
            <v>1416.6666666666699</v>
          </cell>
          <cell r="BG605">
            <v>1416.6666666666699</v>
          </cell>
          <cell r="BH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E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E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E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E609" t="str">
            <v>金属件</v>
          </cell>
          <cell r="F609" t="e">
            <v>#REF!</v>
          </cell>
          <cell r="H609">
            <v>90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4641.96</v>
          </cell>
          <cell r="AW609">
            <v>0</v>
          </cell>
          <cell r="AY609">
            <v>4576.5</v>
          </cell>
          <cell r="AZ609">
            <v>9218.4599999999991</v>
          </cell>
          <cell r="BA609">
            <v>4641.96</v>
          </cell>
          <cell r="BB609">
            <v>0.8</v>
          </cell>
          <cell r="BC609">
            <v>0</v>
          </cell>
          <cell r="BD609">
            <v>0</v>
          </cell>
          <cell r="BE609">
            <v>773.66</v>
          </cell>
          <cell r="BF609">
            <v>773.66</v>
          </cell>
          <cell r="BG609">
            <v>773.66</v>
          </cell>
          <cell r="BH609">
            <v>1536.41</v>
          </cell>
        </row>
        <row r="610">
          <cell r="B610" t="str">
            <v>S433029</v>
          </cell>
          <cell r="C610" t="str">
            <v>温州华创汽车电器有限公司</v>
          </cell>
          <cell r="E610" t="str">
            <v>座椅</v>
          </cell>
          <cell r="F610" t="e">
            <v>#REF!</v>
          </cell>
          <cell r="H610">
            <v>90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1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E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E612">
            <v>0</v>
          </cell>
          <cell r="H612" t="str">
            <v>预付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34977.599999999999</v>
          </cell>
          <cell r="AW612">
            <v>0</v>
          </cell>
          <cell r="AX612">
            <v>38400</v>
          </cell>
          <cell r="AY612">
            <v>0</v>
          </cell>
          <cell r="AZ612">
            <v>73377.600000000006</v>
          </cell>
          <cell r="BA612">
            <v>73377.600000000006</v>
          </cell>
          <cell r="BB612">
            <v>0</v>
          </cell>
          <cell r="BC612">
            <v>0</v>
          </cell>
          <cell r="BD612">
            <v>0</v>
          </cell>
          <cell r="BE612">
            <v>5829.6</v>
          </cell>
          <cell r="BF612">
            <v>5829.6</v>
          </cell>
          <cell r="BG612">
            <v>12229.6</v>
          </cell>
          <cell r="BH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  <cell r="E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E614">
            <v>0</v>
          </cell>
          <cell r="H614" t="str">
            <v>预付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E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E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E617">
            <v>0</v>
          </cell>
          <cell r="H617">
            <v>30</v>
          </cell>
          <cell r="AS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  <cell r="E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57100</v>
          </cell>
          <cell r="AW618">
            <v>0</v>
          </cell>
          <cell r="AY618">
            <v>0</v>
          </cell>
          <cell r="AZ618">
            <v>57100</v>
          </cell>
          <cell r="BA618">
            <v>57100</v>
          </cell>
          <cell r="BB618">
            <v>0</v>
          </cell>
          <cell r="BC618">
            <v>0</v>
          </cell>
          <cell r="BD618">
            <v>0</v>
          </cell>
          <cell r="BE618">
            <v>9516.6666666666697</v>
          </cell>
          <cell r="BF618">
            <v>9516.6666666666697</v>
          </cell>
          <cell r="BG618">
            <v>9516.6666666666697</v>
          </cell>
          <cell r="BH618">
            <v>9516.6666666666697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E619">
            <v>0</v>
          </cell>
          <cell r="H619">
            <v>60</v>
          </cell>
          <cell r="AS619">
            <v>74777.38</v>
          </cell>
          <cell r="AT619">
            <v>6320.64</v>
          </cell>
          <cell r="AU619">
            <v>2810.48</v>
          </cell>
          <cell r="AV619">
            <v>0</v>
          </cell>
          <cell r="AW619">
            <v>13478.49</v>
          </cell>
          <cell r="AX619">
            <v>11663.25</v>
          </cell>
          <cell r="AY619">
            <v>23321.91</v>
          </cell>
          <cell r="AZ619">
            <v>132372.15</v>
          </cell>
          <cell r="BA619">
            <v>97386.99</v>
          </cell>
          <cell r="BB619">
            <v>0</v>
          </cell>
          <cell r="BC619">
            <v>13516.336666666701</v>
          </cell>
          <cell r="BD619">
            <v>13984.75</v>
          </cell>
          <cell r="BE619">
            <v>13984.75</v>
          </cell>
          <cell r="BF619">
            <v>16231.165000000001</v>
          </cell>
          <cell r="BG619">
            <v>18175.04</v>
          </cell>
          <cell r="BH619">
            <v>9599.1283333333304</v>
          </cell>
        </row>
        <row r="620">
          <cell r="B620" t="str">
            <v>S413184</v>
          </cell>
          <cell r="C620" t="str">
            <v>黄骅市宏达五金厂</v>
          </cell>
          <cell r="E620" t="str">
            <v>金属件</v>
          </cell>
          <cell r="F620" t="e">
            <v>#REF!</v>
          </cell>
          <cell r="H620">
            <v>90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0.8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E621" t="str">
            <v>金属件</v>
          </cell>
          <cell r="F621" t="e">
            <v>#REF!</v>
          </cell>
          <cell r="H621">
            <v>90</v>
          </cell>
          <cell r="AS621">
            <v>0</v>
          </cell>
          <cell r="AT621">
            <v>0</v>
          </cell>
          <cell r="AU621">
            <v>0</v>
          </cell>
          <cell r="AV621">
            <v>20523.37</v>
          </cell>
          <cell r="AW621">
            <v>0</v>
          </cell>
          <cell r="AY621">
            <v>0</v>
          </cell>
          <cell r="AZ621">
            <v>20523.37</v>
          </cell>
          <cell r="BA621">
            <v>20523.37</v>
          </cell>
          <cell r="BB621">
            <v>0.8</v>
          </cell>
          <cell r="BC621">
            <v>0</v>
          </cell>
          <cell r="BD621">
            <v>0</v>
          </cell>
          <cell r="BE621">
            <v>3420.5616666666701</v>
          </cell>
          <cell r="BF621">
            <v>3420.5616666666701</v>
          </cell>
          <cell r="BG621">
            <v>3420.5616666666701</v>
          </cell>
          <cell r="BH621">
            <v>3420.5616666666701</v>
          </cell>
        </row>
        <row r="622">
          <cell r="B622" t="str">
            <v>S413202</v>
          </cell>
          <cell r="C622" t="str">
            <v>黄骅市荣昌祥纸制品有限公司</v>
          </cell>
          <cell r="E622" t="str">
            <v>座椅</v>
          </cell>
          <cell r="F622" t="e">
            <v>#REF!</v>
          </cell>
          <cell r="H622">
            <v>90</v>
          </cell>
          <cell r="AS622">
            <v>49282.46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14110.11</v>
          </cell>
          <cell r="AY622">
            <v>0</v>
          </cell>
          <cell r="AZ622">
            <v>63392.57</v>
          </cell>
          <cell r="BA622">
            <v>49282.46</v>
          </cell>
          <cell r="BB622">
            <v>1</v>
          </cell>
          <cell r="BC622">
            <v>8213.7433333333302</v>
          </cell>
          <cell r="BD622">
            <v>8213.7433333333302</v>
          </cell>
          <cell r="BE622">
            <v>8213.7433333333302</v>
          </cell>
          <cell r="BF622">
            <v>8213.7433333333302</v>
          </cell>
          <cell r="BG622">
            <v>10565.428333333301</v>
          </cell>
          <cell r="BH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E623" t="str">
            <v>金属件</v>
          </cell>
          <cell r="F623" t="e">
            <v>#REF!</v>
          </cell>
          <cell r="H623">
            <v>90</v>
          </cell>
          <cell r="AS623">
            <v>0</v>
          </cell>
          <cell r="AT623">
            <v>0</v>
          </cell>
          <cell r="AU623">
            <v>992.72</v>
          </cell>
          <cell r="AV623">
            <v>56255.85</v>
          </cell>
          <cell r="AW623">
            <v>25159.47</v>
          </cell>
          <cell r="AX623">
            <v>27150.51</v>
          </cell>
          <cell r="AY623">
            <v>0</v>
          </cell>
          <cell r="AZ623">
            <v>109558.55</v>
          </cell>
          <cell r="BA623">
            <v>57248.57</v>
          </cell>
          <cell r="BB623">
            <v>0.8</v>
          </cell>
          <cell r="BC623">
            <v>0</v>
          </cell>
          <cell r="BD623">
            <v>165.45333333333301</v>
          </cell>
          <cell r="BE623">
            <v>9541.4283333333296</v>
          </cell>
          <cell r="BF623">
            <v>13734.6733333333</v>
          </cell>
          <cell r="BG623">
            <v>18259.758333333299</v>
          </cell>
          <cell r="BH623">
            <v>18259.758333333299</v>
          </cell>
        </row>
        <row r="624">
          <cell r="B624" t="str">
            <v>S431035</v>
          </cell>
          <cell r="C624" t="str">
            <v>上海发之源电气有限公司</v>
          </cell>
          <cell r="E624">
            <v>0</v>
          </cell>
          <cell r="H624">
            <v>90</v>
          </cell>
          <cell r="AS624">
            <v>0</v>
          </cell>
          <cell r="AT624">
            <v>0</v>
          </cell>
          <cell r="AU624">
            <v>97920.6</v>
          </cell>
          <cell r="AV624">
            <v>100728.2</v>
          </cell>
          <cell r="AW624">
            <v>37493.4</v>
          </cell>
          <cell r="AY624">
            <v>0</v>
          </cell>
          <cell r="AZ624">
            <v>236142.2</v>
          </cell>
          <cell r="BA624">
            <v>198648.8</v>
          </cell>
          <cell r="BB624">
            <v>0</v>
          </cell>
          <cell r="BC624">
            <v>0</v>
          </cell>
          <cell r="BD624">
            <v>16320.1</v>
          </cell>
          <cell r="BE624">
            <v>33108.133333333302</v>
          </cell>
          <cell r="BF624">
            <v>39357.033333333296</v>
          </cell>
          <cell r="BG624">
            <v>39357.033333333296</v>
          </cell>
          <cell r="BH624">
            <v>39357.033333333296</v>
          </cell>
        </row>
        <row r="625">
          <cell r="B625" t="str">
            <v>S434011</v>
          </cell>
          <cell r="C625" t="str">
            <v>芜湖金安世腾汽车安全系统有限公司</v>
          </cell>
          <cell r="E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E626">
            <v>0</v>
          </cell>
          <cell r="H626">
            <v>60</v>
          </cell>
          <cell r="AS626">
            <v>126211.2</v>
          </cell>
          <cell r="AT626">
            <v>93306.36</v>
          </cell>
          <cell r="AU626">
            <v>76152.960000000006</v>
          </cell>
          <cell r="AV626">
            <v>82010.880000000005</v>
          </cell>
          <cell r="AW626">
            <v>26360.639999999999</v>
          </cell>
          <cell r="AX626">
            <v>86404.32</v>
          </cell>
          <cell r="AY626">
            <v>60043.68</v>
          </cell>
          <cell r="AZ626">
            <v>550490.04</v>
          </cell>
          <cell r="BA626">
            <v>404042.04</v>
          </cell>
          <cell r="BB626">
            <v>0</v>
          </cell>
          <cell r="BC626">
            <v>36586.26</v>
          </cell>
          <cell r="BD626">
            <v>49278.42</v>
          </cell>
          <cell r="BE626">
            <v>62946.9</v>
          </cell>
          <cell r="BF626">
            <v>67340.34</v>
          </cell>
          <cell r="BG626">
            <v>81741.06</v>
          </cell>
          <cell r="BH626">
            <v>70713.14</v>
          </cell>
        </row>
        <row r="627">
          <cell r="B627" t="str">
            <v>S437056</v>
          </cell>
          <cell r="C627" t="str">
            <v>日照兴伟橡塑有限公司</v>
          </cell>
          <cell r="E627" t="str">
            <v>座椅/金属件</v>
          </cell>
          <cell r="F627" t="e">
            <v>#REF!</v>
          </cell>
          <cell r="H627" t="str">
            <v>预付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1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</row>
        <row r="628">
          <cell r="B628" t="str">
            <v>S537036</v>
          </cell>
          <cell r="C628" t="str">
            <v>青岛亿嘉通物流有限公司</v>
          </cell>
          <cell r="E628" t="str">
            <v>销售</v>
          </cell>
          <cell r="F628" t="e">
            <v>#REF!</v>
          </cell>
          <cell r="AS628">
            <v>1797.76</v>
          </cell>
          <cell r="AT628">
            <v>27473.08</v>
          </cell>
          <cell r="AU628">
            <v>27785.67</v>
          </cell>
          <cell r="AV628">
            <v>44879.87</v>
          </cell>
          <cell r="AW628">
            <v>29881.29</v>
          </cell>
          <cell r="AX628">
            <v>41589.949999999997</v>
          </cell>
          <cell r="AY628">
            <v>35673.660000000003</v>
          </cell>
          <cell r="AZ628">
            <v>209081.28</v>
          </cell>
          <cell r="BA628">
            <v>209081.28</v>
          </cell>
          <cell r="BB628">
            <v>0</v>
          </cell>
          <cell r="BC628">
            <v>4878.4733333333297</v>
          </cell>
          <cell r="BD628">
            <v>9509.4183333333294</v>
          </cell>
          <cell r="BE628">
            <v>16989.3966666667</v>
          </cell>
          <cell r="BF628">
            <v>21969.6116666667</v>
          </cell>
          <cell r="BG628">
            <v>28901.27</v>
          </cell>
          <cell r="BH628">
            <v>34547.253333333298</v>
          </cell>
        </row>
        <row r="629">
          <cell r="B629" t="str">
            <v>S411042</v>
          </cell>
          <cell r="C629" t="str">
            <v>北京双海包装制品厂</v>
          </cell>
          <cell r="E629" t="str">
            <v>座椅</v>
          </cell>
          <cell r="F629" t="e">
            <v>#REF!</v>
          </cell>
          <cell r="H629">
            <v>90</v>
          </cell>
          <cell r="AT629">
            <v>6500</v>
          </cell>
          <cell r="AU629">
            <v>0</v>
          </cell>
          <cell r="AV629">
            <v>0</v>
          </cell>
          <cell r="AW629">
            <v>1170</v>
          </cell>
          <cell r="AY629">
            <v>0</v>
          </cell>
          <cell r="AZ629">
            <v>7670</v>
          </cell>
          <cell r="BA629">
            <v>6500</v>
          </cell>
          <cell r="BB629">
            <v>0</v>
          </cell>
          <cell r="BC629">
            <v>1083.3333333333301</v>
          </cell>
          <cell r="BD629">
            <v>1083.3333333333301</v>
          </cell>
          <cell r="BE629">
            <v>1083.3333333333301</v>
          </cell>
          <cell r="BF629">
            <v>1278.3333333333301</v>
          </cell>
          <cell r="BG629">
            <v>1278.3333333333301</v>
          </cell>
          <cell r="BH629">
            <v>1278.3333333333301</v>
          </cell>
        </row>
        <row r="630">
          <cell r="B630" t="str">
            <v>S411050</v>
          </cell>
          <cell r="C630" t="str">
            <v>北京寸金宏德科技发展有限公司</v>
          </cell>
          <cell r="E630">
            <v>0</v>
          </cell>
          <cell r="H630">
            <v>90</v>
          </cell>
          <cell r="AT630">
            <v>1361.25</v>
          </cell>
          <cell r="AU630">
            <v>7201.26</v>
          </cell>
          <cell r="AV630">
            <v>0</v>
          </cell>
          <cell r="AW630">
            <v>12529.44</v>
          </cell>
          <cell r="AX630">
            <v>7362.18</v>
          </cell>
          <cell r="AY630">
            <v>0</v>
          </cell>
          <cell r="AZ630">
            <v>28454.13</v>
          </cell>
          <cell r="BA630">
            <v>8562.51</v>
          </cell>
          <cell r="BB630">
            <v>0</v>
          </cell>
          <cell r="BC630">
            <v>226.875</v>
          </cell>
          <cell r="BD630">
            <v>1427.085</v>
          </cell>
          <cell r="BE630">
            <v>1427.085</v>
          </cell>
          <cell r="BF630">
            <v>3515.3249999999998</v>
          </cell>
          <cell r="BG630">
            <v>4742.3549999999996</v>
          </cell>
          <cell r="BH630">
            <v>4742.3549999999996</v>
          </cell>
        </row>
        <row r="631">
          <cell r="B631" t="str">
            <v>S412051</v>
          </cell>
          <cell r="C631" t="str">
            <v>天津东凯科技有限公司</v>
          </cell>
          <cell r="E631">
            <v>0</v>
          </cell>
          <cell r="H631">
            <v>90</v>
          </cell>
          <cell r="AT631">
            <v>11480.8</v>
          </cell>
          <cell r="AU631">
            <v>12023.2</v>
          </cell>
          <cell r="AV631">
            <v>9040</v>
          </cell>
          <cell r="AW631">
            <v>0</v>
          </cell>
          <cell r="AY631">
            <v>0</v>
          </cell>
          <cell r="AZ631">
            <v>32544</v>
          </cell>
          <cell r="BA631">
            <v>32544</v>
          </cell>
          <cell r="BB631">
            <v>0</v>
          </cell>
          <cell r="BC631">
            <v>1913.4666666666701</v>
          </cell>
          <cell r="BD631">
            <v>3917.3333333333298</v>
          </cell>
          <cell r="BE631">
            <v>5424</v>
          </cell>
          <cell r="BF631">
            <v>5424</v>
          </cell>
          <cell r="BG631">
            <v>5424</v>
          </cell>
          <cell r="BH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  <cell r="E632">
            <v>0</v>
          </cell>
          <cell r="H632" t="str">
            <v>现付</v>
          </cell>
          <cell r="AU632">
            <v>0</v>
          </cell>
          <cell r="AV632">
            <v>0</v>
          </cell>
          <cell r="AW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E633" t="str">
            <v>座椅/金属件</v>
          </cell>
          <cell r="F633" t="e">
            <v>#REF!</v>
          </cell>
          <cell r="H633">
            <v>60</v>
          </cell>
          <cell r="AT633">
            <v>17764.07</v>
          </cell>
          <cell r="AU633">
            <v>21679.119999999999</v>
          </cell>
          <cell r="AV633">
            <v>52799.74</v>
          </cell>
          <cell r="AW633">
            <v>15950.38</v>
          </cell>
          <cell r="AY633">
            <v>43280.08</v>
          </cell>
          <cell r="AZ633">
            <v>151473.39000000001</v>
          </cell>
          <cell r="BA633">
            <v>108193.31</v>
          </cell>
          <cell r="BB633">
            <v>0.8</v>
          </cell>
          <cell r="BC633">
            <v>2960.6783333333301</v>
          </cell>
          <cell r="BD633">
            <v>6573.8649999999998</v>
          </cell>
          <cell r="BE633">
            <v>15373.821666666699</v>
          </cell>
          <cell r="BF633">
            <v>18032.218333333301</v>
          </cell>
          <cell r="BG633">
            <v>18032.218333333301</v>
          </cell>
          <cell r="BH633">
            <v>25245.564999999999</v>
          </cell>
        </row>
        <row r="634">
          <cell r="B634" t="str">
            <v>S432045</v>
          </cell>
          <cell r="C634" t="str">
            <v>苏州宏逸汽车零部件有限公司</v>
          </cell>
          <cell r="E634" t="str">
            <v>座椅</v>
          </cell>
          <cell r="F634" t="e">
            <v>#REF!</v>
          </cell>
          <cell r="H634" t="str">
            <v>预付</v>
          </cell>
          <cell r="AT634">
            <v>1024</v>
          </cell>
          <cell r="AU634">
            <v>0</v>
          </cell>
          <cell r="AV634">
            <v>72096</v>
          </cell>
          <cell r="AW634">
            <v>50672</v>
          </cell>
          <cell r="AX634">
            <v>120552</v>
          </cell>
          <cell r="AY634">
            <v>59990</v>
          </cell>
          <cell r="AZ634">
            <v>304334</v>
          </cell>
          <cell r="BA634">
            <v>304334</v>
          </cell>
          <cell r="BB634">
            <v>1</v>
          </cell>
          <cell r="BC634">
            <v>170.666666666667</v>
          </cell>
          <cell r="BD634">
            <v>170.666666666667</v>
          </cell>
          <cell r="BE634">
            <v>12186.666666666701</v>
          </cell>
          <cell r="BF634">
            <v>20632</v>
          </cell>
          <cell r="BG634">
            <v>40724</v>
          </cell>
          <cell r="BH634">
            <v>50722.333333333299</v>
          </cell>
        </row>
        <row r="635">
          <cell r="B635" t="str">
            <v>S433031</v>
          </cell>
          <cell r="C635" t="str">
            <v>天台宏泰电子有限公司</v>
          </cell>
          <cell r="E635">
            <v>0</v>
          </cell>
          <cell r="H635">
            <v>60</v>
          </cell>
          <cell r="AT635">
            <v>0</v>
          </cell>
          <cell r="AU635">
            <v>0</v>
          </cell>
          <cell r="AV635">
            <v>18088.71</v>
          </cell>
          <cell r="AW635">
            <v>39652.120000000003</v>
          </cell>
          <cell r="AX635">
            <v>28894.91</v>
          </cell>
          <cell r="AY635">
            <v>22859.9</v>
          </cell>
          <cell r="AZ635">
            <v>109495.64</v>
          </cell>
          <cell r="BA635">
            <v>57740.83</v>
          </cell>
          <cell r="BB635">
            <v>0</v>
          </cell>
          <cell r="BC635">
            <v>0</v>
          </cell>
          <cell r="BD635">
            <v>0</v>
          </cell>
          <cell r="BE635">
            <v>3014.7849999999999</v>
          </cell>
          <cell r="BF635">
            <v>9623.47166666667</v>
          </cell>
          <cell r="BG635">
            <v>14439.29</v>
          </cell>
          <cell r="BH635">
            <v>18249.273333333302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e">
            <v>#REF!</v>
          </cell>
          <cell r="G636" t="str">
            <v>正常供货</v>
          </cell>
          <cell r="H636">
            <v>60</v>
          </cell>
          <cell r="J636">
            <v>60</v>
          </cell>
          <cell r="AU636">
            <v>702371.17</v>
          </cell>
          <cell r="AV636">
            <v>160784.85</v>
          </cell>
          <cell r="AW636">
            <v>53842.29</v>
          </cell>
          <cell r="AX636">
            <v>152004.79</v>
          </cell>
          <cell r="AY636">
            <v>96650.66</v>
          </cell>
          <cell r="AZ636">
            <v>1165653.76</v>
          </cell>
          <cell r="BA636">
            <v>916998.31</v>
          </cell>
          <cell r="BB636">
            <v>0.8</v>
          </cell>
          <cell r="BC636">
            <v>0</v>
          </cell>
          <cell r="BD636">
            <v>117061.861666667</v>
          </cell>
          <cell r="BE636">
            <v>143859.33666666699</v>
          </cell>
          <cell r="BF636">
            <v>152833.05166666699</v>
          </cell>
          <cell r="BG636">
            <v>178167.183333333</v>
          </cell>
          <cell r="BH636">
            <v>194275.626666667</v>
          </cell>
        </row>
        <row r="637">
          <cell r="B637" t="str">
            <v>S450001</v>
          </cell>
          <cell r="C637" t="str">
            <v>重庆光大产业有限公司</v>
          </cell>
          <cell r="E637" t="str">
            <v>座椅</v>
          </cell>
          <cell r="F637" t="e">
            <v>#REF!</v>
          </cell>
          <cell r="H637">
            <v>60</v>
          </cell>
          <cell r="AT637">
            <v>12258.81</v>
          </cell>
          <cell r="AU637">
            <v>0</v>
          </cell>
          <cell r="AV637">
            <v>0</v>
          </cell>
          <cell r="AW637">
            <v>0</v>
          </cell>
          <cell r="AX637">
            <v>62218.15</v>
          </cell>
          <cell r="AY637">
            <v>0</v>
          </cell>
          <cell r="AZ637">
            <v>74476.960000000006</v>
          </cell>
          <cell r="BA637">
            <v>12258.81</v>
          </cell>
          <cell r="BB637">
            <v>0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2043.135</v>
          </cell>
          <cell r="BG637">
            <v>12412.8266666667</v>
          </cell>
          <cell r="BH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  <cell r="E638">
            <v>0</v>
          </cell>
          <cell r="W638">
            <v>0</v>
          </cell>
          <cell r="AV638">
            <v>0</v>
          </cell>
          <cell r="AW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E639">
            <v>0</v>
          </cell>
          <cell r="AT639">
            <v>30000</v>
          </cell>
          <cell r="AV639">
            <v>0</v>
          </cell>
          <cell r="AW639">
            <v>0</v>
          </cell>
          <cell r="AY639">
            <v>0</v>
          </cell>
          <cell r="AZ639">
            <v>30000</v>
          </cell>
          <cell r="BA639">
            <v>30000</v>
          </cell>
          <cell r="BB639">
            <v>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  <cell r="BG639">
            <v>5000</v>
          </cell>
          <cell r="BH639">
            <v>5000</v>
          </cell>
        </row>
        <row r="640">
          <cell r="B640" t="str">
            <v>S512036</v>
          </cell>
          <cell r="C640" t="str">
            <v>天津未来化学有限公司</v>
          </cell>
          <cell r="E640" t="str">
            <v>座椅</v>
          </cell>
          <cell r="F640" t="e">
            <v>#REF!</v>
          </cell>
          <cell r="AT640">
            <v>19500</v>
          </cell>
          <cell r="AV640">
            <v>0</v>
          </cell>
          <cell r="AW640">
            <v>0</v>
          </cell>
          <cell r="AY640">
            <v>0</v>
          </cell>
          <cell r="AZ640">
            <v>19500</v>
          </cell>
          <cell r="BA640">
            <v>19500</v>
          </cell>
          <cell r="BB640">
            <v>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  <cell r="BG640">
            <v>3250</v>
          </cell>
          <cell r="BH640">
            <v>3250</v>
          </cell>
        </row>
        <row r="641">
          <cell r="B641" t="str">
            <v>S513152</v>
          </cell>
          <cell r="C641" t="str">
            <v>黄骅市源宏模具厂</v>
          </cell>
          <cell r="E641" t="str">
            <v>金属件</v>
          </cell>
          <cell r="F641" t="e">
            <v>#REF!</v>
          </cell>
          <cell r="H641" t="str">
            <v>预付</v>
          </cell>
          <cell r="AH641">
            <v>0</v>
          </cell>
          <cell r="AV641">
            <v>0</v>
          </cell>
          <cell r="AW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1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E642" t="str">
            <v>座椅</v>
          </cell>
          <cell r="F642" t="e">
            <v>#REF!</v>
          </cell>
          <cell r="H642">
            <v>30</v>
          </cell>
          <cell r="AR642">
            <v>0</v>
          </cell>
          <cell r="AS642">
            <v>13115.38</v>
          </cell>
          <cell r="AV642">
            <v>0</v>
          </cell>
          <cell r="AW642">
            <v>108897.53</v>
          </cell>
          <cell r="AY642">
            <v>0</v>
          </cell>
          <cell r="AZ642">
            <v>122012.91</v>
          </cell>
          <cell r="BA642">
            <v>122012.91</v>
          </cell>
          <cell r="BB642">
            <v>0.8</v>
          </cell>
          <cell r="BC642">
            <v>2185.8966666666702</v>
          </cell>
          <cell r="BD642">
            <v>2185.8966666666702</v>
          </cell>
          <cell r="BE642">
            <v>2185.8966666666702</v>
          </cell>
          <cell r="BF642">
            <v>20335.485000000001</v>
          </cell>
          <cell r="BG642">
            <v>20335.485000000001</v>
          </cell>
          <cell r="BH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  <cell r="E643">
            <v>0</v>
          </cell>
          <cell r="AT643">
            <v>800</v>
          </cell>
          <cell r="AV643">
            <v>0</v>
          </cell>
          <cell r="AW643">
            <v>0</v>
          </cell>
          <cell r="AY643">
            <v>0</v>
          </cell>
          <cell r="AZ643">
            <v>800</v>
          </cell>
          <cell r="BA643">
            <v>800</v>
          </cell>
          <cell r="BB643">
            <v>0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  <cell r="BG643">
            <v>133.333333333333</v>
          </cell>
          <cell r="BH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  <cell r="E644">
            <v>0</v>
          </cell>
          <cell r="AT644">
            <v>0</v>
          </cell>
          <cell r="AV644">
            <v>0</v>
          </cell>
          <cell r="AW644">
            <v>0</v>
          </cell>
          <cell r="AX644">
            <v>1095</v>
          </cell>
          <cell r="AY644">
            <v>0</v>
          </cell>
          <cell r="AZ644">
            <v>1095</v>
          </cell>
          <cell r="BA644">
            <v>1095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182.5</v>
          </cell>
          <cell r="BH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E645">
            <v>0</v>
          </cell>
          <cell r="AT645">
            <v>35000</v>
          </cell>
          <cell r="AV645">
            <v>0</v>
          </cell>
          <cell r="AW645">
            <v>0</v>
          </cell>
          <cell r="AY645">
            <v>0</v>
          </cell>
          <cell r="AZ645">
            <v>35000</v>
          </cell>
          <cell r="BA645">
            <v>35000</v>
          </cell>
          <cell r="BB645">
            <v>0</v>
          </cell>
          <cell r="BC645">
            <v>5833.3333333333303</v>
          </cell>
          <cell r="BD645">
            <v>5833.3333333333303</v>
          </cell>
          <cell r="BE645">
            <v>5833.3333333333303</v>
          </cell>
          <cell r="BF645">
            <v>5833.3333333333303</v>
          </cell>
          <cell r="BG645">
            <v>5833.3333333333303</v>
          </cell>
          <cell r="BH645">
            <v>5833.3333333333303</v>
          </cell>
        </row>
        <row r="646">
          <cell r="B646" t="str">
            <v>S521016</v>
          </cell>
          <cell r="C646" t="str">
            <v>大连安华物流系统有限公司</v>
          </cell>
          <cell r="E646">
            <v>0</v>
          </cell>
          <cell r="AT646">
            <v>21057.55</v>
          </cell>
          <cell r="AV646">
            <v>0</v>
          </cell>
          <cell r="AW646">
            <v>0</v>
          </cell>
          <cell r="AY646">
            <v>0</v>
          </cell>
          <cell r="AZ646">
            <v>21057.55</v>
          </cell>
          <cell r="BA646">
            <v>21057.55</v>
          </cell>
          <cell r="BB646">
            <v>0</v>
          </cell>
          <cell r="BC646">
            <v>3509.5916666666699</v>
          </cell>
          <cell r="BD646">
            <v>3509.5916666666699</v>
          </cell>
          <cell r="BE646">
            <v>3509.5916666666699</v>
          </cell>
          <cell r="BF646">
            <v>3509.5916666666699</v>
          </cell>
          <cell r="BG646">
            <v>3509.5916666666699</v>
          </cell>
          <cell r="BH646">
            <v>3509.5916666666699</v>
          </cell>
        </row>
        <row r="647">
          <cell r="B647" t="str">
            <v>S536001</v>
          </cell>
          <cell r="C647" t="str">
            <v>南昌市瑞庄科技有限公司</v>
          </cell>
          <cell r="E647">
            <v>0</v>
          </cell>
          <cell r="AS647">
            <v>0</v>
          </cell>
          <cell r="AV647">
            <v>0</v>
          </cell>
          <cell r="AW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E648">
            <v>0</v>
          </cell>
          <cell r="H648" t="str">
            <v>现付</v>
          </cell>
          <cell r="AQ648">
            <v>0</v>
          </cell>
          <cell r="AT648">
            <v>0</v>
          </cell>
          <cell r="AV648">
            <v>0</v>
          </cell>
          <cell r="AW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E649">
            <v>0</v>
          </cell>
          <cell r="AV649">
            <v>0</v>
          </cell>
          <cell r="AW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E650">
            <v>0</v>
          </cell>
          <cell r="AV650">
            <v>0</v>
          </cell>
          <cell r="AW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E651" t="str">
            <v>金属件</v>
          </cell>
          <cell r="F651" t="e">
            <v>#REF!</v>
          </cell>
          <cell r="H651" t="str">
            <v>预付</v>
          </cell>
          <cell r="AV651">
            <v>0</v>
          </cell>
          <cell r="AW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1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E652">
            <v>0</v>
          </cell>
          <cell r="AV652">
            <v>0</v>
          </cell>
          <cell r="AW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E653" t="str">
            <v>金属件</v>
          </cell>
          <cell r="F653" t="e">
            <v>#REF!</v>
          </cell>
          <cell r="H653" t="str">
            <v>现付</v>
          </cell>
          <cell r="AU653">
            <v>0</v>
          </cell>
          <cell r="AV653">
            <v>0</v>
          </cell>
          <cell r="AW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1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</row>
        <row r="654">
          <cell r="B654" t="str">
            <v>S413213</v>
          </cell>
          <cell r="C654" t="str">
            <v>沧县大河精密铸造厂</v>
          </cell>
          <cell r="E654" t="str">
            <v>座椅</v>
          </cell>
          <cell r="F654" t="e">
            <v>#REF!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1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E655" t="str">
            <v>金属件</v>
          </cell>
          <cell r="F655" t="e">
            <v>#REF!</v>
          </cell>
          <cell r="AU655">
            <v>0</v>
          </cell>
          <cell r="AV655">
            <v>0</v>
          </cell>
          <cell r="AW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1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E656">
            <v>0</v>
          </cell>
          <cell r="AV656">
            <v>0</v>
          </cell>
          <cell r="AW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E657">
            <v>0</v>
          </cell>
          <cell r="K657">
            <v>430000</v>
          </cell>
          <cell r="AV657">
            <v>0</v>
          </cell>
          <cell r="AW657">
            <v>0</v>
          </cell>
          <cell r="AY657">
            <v>0</v>
          </cell>
          <cell r="AZ657">
            <v>430000</v>
          </cell>
          <cell r="BA657">
            <v>430000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</row>
        <row r="658">
          <cell r="B658" t="str">
            <v>S437048</v>
          </cell>
          <cell r="C658" t="str">
            <v>宁津县永胜胶合板厂</v>
          </cell>
          <cell r="E658">
            <v>0</v>
          </cell>
          <cell r="AV658">
            <v>0</v>
          </cell>
          <cell r="AW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E659">
            <v>0</v>
          </cell>
          <cell r="AV659">
            <v>0</v>
          </cell>
          <cell r="AW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E660">
            <v>0</v>
          </cell>
          <cell r="H660" t="str">
            <v>预付</v>
          </cell>
          <cell r="AU660">
            <v>0</v>
          </cell>
          <cell r="AV660">
            <v>0</v>
          </cell>
          <cell r="AW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E661">
            <v>0</v>
          </cell>
          <cell r="H661">
            <v>60</v>
          </cell>
          <cell r="AV661">
            <v>0</v>
          </cell>
          <cell r="AW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AV662">
            <v>0</v>
          </cell>
          <cell r="AW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E663">
            <v>0</v>
          </cell>
          <cell r="AU663">
            <v>0</v>
          </cell>
          <cell r="AV663">
            <v>0</v>
          </cell>
          <cell r="AW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E664">
            <v>0</v>
          </cell>
          <cell r="AU664">
            <v>0</v>
          </cell>
          <cell r="AV664">
            <v>0</v>
          </cell>
          <cell r="AW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E665">
            <v>0</v>
          </cell>
          <cell r="AV665">
            <v>0</v>
          </cell>
          <cell r="AW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E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E667">
            <v>0</v>
          </cell>
          <cell r="AV667">
            <v>0</v>
          </cell>
          <cell r="AW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E668">
            <v>0</v>
          </cell>
          <cell r="AV668">
            <v>0</v>
          </cell>
          <cell r="AW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E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E670">
            <v>0</v>
          </cell>
          <cell r="AV670">
            <v>0</v>
          </cell>
          <cell r="AW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E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E672">
            <v>0</v>
          </cell>
          <cell r="AU672">
            <v>0</v>
          </cell>
          <cell r="AV672">
            <v>0</v>
          </cell>
          <cell r="AW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E673">
            <v>0</v>
          </cell>
          <cell r="AU673">
            <v>0</v>
          </cell>
          <cell r="AV673">
            <v>0</v>
          </cell>
          <cell r="AW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E674">
            <v>0</v>
          </cell>
          <cell r="AU674">
            <v>0</v>
          </cell>
          <cell r="AV674">
            <v>0</v>
          </cell>
          <cell r="AW674">
            <v>0</v>
          </cell>
          <cell r="AY674">
            <v>250591.6</v>
          </cell>
          <cell r="AZ674">
            <v>250591.6</v>
          </cell>
          <cell r="BA674">
            <v>250591.6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41765.266666666699</v>
          </cell>
        </row>
        <row r="675">
          <cell r="B675" t="str">
            <v>S537043</v>
          </cell>
          <cell r="C675" t="str">
            <v>中国重汽集团济南动力有限公司</v>
          </cell>
          <cell r="E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E676">
            <v>0</v>
          </cell>
          <cell r="AV676">
            <v>0</v>
          </cell>
          <cell r="AW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E677">
            <v>0</v>
          </cell>
          <cell r="AV677">
            <v>0</v>
          </cell>
          <cell r="AW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E678">
            <v>0</v>
          </cell>
          <cell r="AU678">
            <v>0</v>
          </cell>
          <cell r="AV678">
            <v>0</v>
          </cell>
          <cell r="AW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E679">
            <v>0</v>
          </cell>
          <cell r="AV679">
            <v>0</v>
          </cell>
          <cell r="AW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E680">
            <v>0</v>
          </cell>
          <cell r="H680">
            <v>30</v>
          </cell>
          <cell r="J680">
            <v>30</v>
          </cell>
          <cell r="AV680">
            <v>0</v>
          </cell>
          <cell r="AW680">
            <v>63475.21</v>
          </cell>
          <cell r="AY680">
            <v>0</v>
          </cell>
          <cell r="AZ680">
            <v>63475.21</v>
          </cell>
          <cell r="BA680">
            <v>63475.21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10579.2016666667</v>
          </cell>
          <cell r="BG680">
            <v>10579.2016666667</v>
          </cell>
          <cell r="BH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  <cell r="E681" t="str">
            <v>座椅</v>
          </cell>
          <cell r="F681" t="e">
            <v>#REF!</v>
          </cell>
          <cell r="H681">
            <v>60</v>
          </cell>
          <cell r="J681">
            <v>60</v>
          </cell>
          <cell r="AV681">
            <v>59971.360000000001</v>
          </cell>
          <cell r="AW681">
            <v>0</v>
          </cell>
          <cell r="AY681">
            <v>0</v>
          </cell>
          <cell r="AZ681">
            <v>59971.360000000001</v>
          </cell>
          <cell r="BA681">
            <v>59971.360000000001</v>
          </cell>
          <cell r="BB681">
            <v>0</v>
          </cell>
          <cell r="BC681">
            <v>0</v>
          </cell>
          <cell r="BD681">
            <v>0</v>
          </cell>
          <cell r="BE681">
            <v>9995.2266666666692</v>
          </cell>
          <cell r="BF681">
            <v>9995.2266666666692</v>
          </cell>
          <cell r="BG681">
            <v>9995.2266666666692</v>
          </cell>
          <cell r="BH681">
            <v>9995.2266666666692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e">
            <v>#REF!</v>
          </cell>
          <cell r="G682" t="str">
            <v>正常供货</v>
          </cell>
          <cell r="H682">
            <v>90</v>
          </cell>
          <cell r="I682" t="str">
            <v>是</v>
          </cell>
          <cell r="J682">
            <v>90</v>
          </cell>
          <cell r="AV682">
            <v>2486</v>
          </cell>
          <cell r="AW682">
            <v>43086.9</v>
          </cell>
          <cell r="AX682">
            <v>41222.400000000001</v>
          </cell>
          <cell r="AY682">
            <v>0</v>
          </cell>
          <cell r="AZ682">
            <v>86795.3</v>
          </cell>
          <cell r="BA682">
            <v>2486</v>
          </cell>
          <cell r="BB682">
            <v>0.8</v>
          </cell>
          <cell r="BC682">
            <v>0</v>
          </cell>
          <cell r="BD682">
            <v>0</v>
          </cell>
          <cell r="BE682">
            <v>414.33333333333297</v>
          </cell>
          <cell r="BF682">
            <v>7595.4833333333299</v>
          </cell>
          <cell r="BG682">
            <v>14465.8833333333</v>
          </cell>
          <cell r="BH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  <cell r="E683">
            <v>0</v>
          </cell>
          <cell r="H683">
            <v>90</v>
          </cell>
          <cell r="J683">
            <v>90</v>
          </cell>
          <cell r="AV683">
            <v>155940</v>
          </cell>
          <cell r="AW683">
            <v>0</v>
          </cell>
          <cell r="AY683">
            <v>0</v>
          </cell>
          <cell r="AZ683">
            <v>155940</v>
          </cell>
          <cell r="BA683">
            <v>155940</v>
          </cell>
          <cell r="BB683">
            <v>0</v>
          </cell>
          <cell r="BC683">
            <v>0</v>
          </cell>
          <cell r="BD683">
            <v>0</v>
          </cell>
          <cell r="BE683">
            <v>25990</v>
          </cell>
          <cell r="BF683">
            <v>25990</v>
          </cell>
          <cell r="BG683">
            <v>25990</v>
          </cell>
          <cell r="BH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  <cell r="E684" t="str">
            <v>座椅</v>
          </cell>
          <cell r="F684" t="e">
            <v>#REF!</v>
          </cell>
          <cell r="H684">
            <v>90</v>
          </cell>
          <cell r="J684">
            <v>90</v>
          </cell>
          <cell r="AV684">
            <v>3583</v>
          </cell>
          <cell r="AW684">
            <v>29945</v>
          </cell>
          <cell r="AY684">
            <v>0</v>
          </cell>
          <cell r="AZ684">
            <v>33528</v>
          </cell>
          <cell r="BA684">
            <v>3583</v>
          </cell>
          <cell r="BB684">
            <v>0</v>
          </cell>
          <cell r="BC684">
            <v>0</v>
          </cell>
          <cell r="BD684">
            <v>0</v>
          </cell>
          <cell r="BE684">
            <v>597.16666666666697</v>
          </cell>
          <cell r="BF684">
            <v>5588</v>
          </cell>
          <cell r="BG684">
            <v>5588</v>
          </cell>
          <cell r="BH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E685">
            <v>0</v>
          </cell>
          <cell r="H685" t="str">
            <v>预付</v>
          </cell>
          <cell r="AV685">
            <v>0</v>
          </cell>
          <cell r="AW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E686">
            <v>0</v>
          </cell>
          <cell r="H686" t="str">
            <v>预付</v>
          </cell>
          <cell r="AV686">
            <v>0</v>
          </cell>
          <cell r="AW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E687" t="str">
            <v>金属件</v>
          </cell>
          <cell r="F687" t="e">
            <v>#REF!</v>
          </cell>
          <cell r="H687" t="str">
            <v>预付</v>
          </cell>
          <cell r="AV687">
            <v>0</v>
          </cell>
          <cell r="AW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1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E688">
            <v>0</v>
          </cell>
          <cell r="H688">
            <v>90</v>
          </cell>
          <cell r="AW688">
            <v>25230.639999999999</v>
          </cell>
          <cell r="AY688">
            <v>0</v>
          </cell>
          <cell r="AZ688">
            <v>25230.639999999999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4205.1066666666702</v>
          </cell>
          <cell r="BG688">
            <v>4205.1066666666702</v>
          </cell>
          <cell r="BH688">
            <v>4205.1066666666702</v>
          </cell>
        </row>
        <row r="689">
          <cell r="B689" t="str">
            <v>S432052</v>
          </cell>
          <cell r="C689" t="str">
            <v>昆山圣精特金属制品有限公司</v>
          </cell>
          <cell r="E689" t="str">
            <v>金属件</v>
          </cell>
          <cell r="F689" t="e">
            <v>#REF!</v>
          </cell>
          <cell r="H689" t="str">
            <v>预付</v>
          </cell>
          <cell r="AY689">
            <v>0</v>
          </cell>
          <cell r="AZ689">
            <v>0</v>
          </cell>
          <cell r="BA689">
            <v>0</v>
          </cell>
          <cell r="BB689">
            <v>1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E690">
            <v>0</v>
          </cell>
          <cell r="H690">
            <v>30</v>
          </cell>
          <cell r="AW690">
            <v>128390.94</v>
          </cell>
          <cell r="AY690">
            <v>0</v>
          </cell>
          <cell r="AZ690">
            <v>128390.94</v>
          </cell>
          <cell r="BA690">
            <v>128390.94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21398.49</v>
          </cell>
          <cell r="BG690">
            <v>21398.49</v>
          </cell>
          <cell r="BH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  <cell r="E691" t="e">
            <v>#N/A</v>
          </cell>
          <cell r="H691">
            <v>30</v>
          </cell>
          <cell r="AY691">
            <v>0</v>
          </cell>
          <cell r="AZ691">
            <v>0</v>
          </cell>
          <cell r="BA691">
            <v>0</v>
          </cell>
          <cell r="BB691" t="e">
            <v>#N/A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E692" t="e">
            <v>#N/A</v>
          </cell>
          <cell r="H692">
            <v>60</v>
          </cell>
          <cell r="AY692">
            <v>173134.07999999999</v>
          </cell>
          <cell r="AZ692">
            <v>173134.07999999999</v>
          </cell>
          <cell r="BA692">
            <v>0</v>
          </cell>
          <cell r="BB692" t="e">
            <v>#N/A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28855.68</v>
          </cell>
        </row>
        <row r="693">
          <cell r="B693" t="str">
            <v>S437066</v>
          </cell>
          <cell r="C693" t="str">
            <v>潍坊四水包装有限公司</v>
          </cell>
          <cell r="E693" t="e">
            <v>#N/A</v>
          </cell>
          <cell r="H693" t="str">
            <v>预付</v>
          </cell>
          <cell r="AY693">
            <v>0</v>
          </cell>
          <cell r="AZ693">
            <v>0</v>
          </cell>
          <cell r="BA693">
            <v>0</v>
          </cell>
          <cell r="BB693" t="e">
            <v>#N/A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E694" t="e">
            <v>#N/A</v>
          </cell>
          <cell r="H694">
            <v>60</v>
          </cell>
          <cell r="AY694">
            <v>3818204.46</v>
          </cell>
          <cell r="AZ694">
            <v>3818204.46</v>
          </cell>
          <cell r="BA694">
            <v>0</v>
          </cell>
          <cell r="BB694" t="e">
            <v>#N/A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636367.41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E695" t="e">
            <v>#N/A</v>
          </cell>
          <cell r="H695">
            <v>60</v>
          </cell>
          <cell r="AY695">
            <v>20672.12</v>
          </cell>
          <cell r="AZ695">
            <v>20672.12</v>
          </cell>
          <cell r="BA695">
            <v>0</v>
          </cell>
          <cell r="BB695" t="e">
            <v>#N/A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3445.3533333333298</v>
          </cell>
        </row>
        <row r="696">
          <cell r="B696" t="str">
            <v>S513238</v>
          </cell>
          <cell r="C696" t="str">
            <v>深州市睿盛橡塑制品有限公司</v>
          </cell>
          <cell r="E696" t="str">
            <v>金属件</v>
          </cell>
          <cell r="F696" t="e">
            <v>#REF!</v>
          </cell>
          <cell r="H696" t="str">
            <v>预付</v>
          </cell>
          <cell r="AX696">
            <v>3145</v>
          </cell>
          <cell r="AY696">
            <v>92912.62</v>
          </cell>
          <cell r="AZ696">
            <v>96057.62</v>
          </cell>
          <cell r="BA696">
            <v>96057.62</v>
          </cell>
          <cell r="BB696" t="e">
            <v>#N/A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524.16666666666697</v>
          </cell>
          <cell r="BH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  <cell r="E697" t="e">
            <v>#N/A</v>
          </cell>
          <cell r="H697" t="str">
            <v>预付</v>
          </cell>
          <cell r="AY697">
            <v>0</v>
          </cell>
          <cell r="AZ697">
            <v>0</v>
          </cell>
          <cell r="BA697">
            <v>0</v>
          </cell>
          <cell r="BB697" t="e">
            <v>#N/A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Z5">
            <v>0</v>
          </cell>
          <cell r="AA5">
            <v>0</v>
          </cell>
          <cell r="AB5">
            <v>550065.02</v>
          </cell>
          <cell r="AC5">
            <v>1073440.46</v>
          </cell>
          <cell r="AD5">
            <v>1251199.8500000001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1111119.8400000001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530635.44999999995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14054806.859999999</v>
          </cell>
          <cell r="AZ5">
            <v>13013158.359999999</v>
          </cell>
          <cell r="BA5">
            <v>6</v>
          </cell>
          <cell r="BB5">
            <v>772298.17</v>
          </cell>
          <cell r="BC5">
            <v>381564.41</v>
          </cell>
          <cell r="BD5">
            <v>694409.93</v>
          </cell>
          <cell r="BE5">
            <v>319470.3</v>
          </cell>
          <cell r="BF5">
            <v>681265.06</v>
          </cell>
          <cell r="BG5">
            <v>3209391.31</v>
          </cell>
          <cell r="BH5">
            <v>1041648.5</v>
          </cell>
          <cell r="BJ5">
            <v>534898.55166666699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M6">
            <v>815454.82</v>
          </cell>
          <cell r="AR6">
            <v>11866.04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AX6">
            <v>0</v>
          </cell>
          <cell r="AY6">
            <v>3933594.28</v>
          </cell>
          <cell r="AZ6">
            <v>3933594.28</v>
          </cell>
          <cell r="BA6">
            <v>5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11866.04</v>
          </cell>
          <cell r="BG6">
            <v>0</v>
          </cell>
          <cell r="BH6">
            <v>0</v>
          </cell>
          <cell r="BJ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G7">
            <v>15205.08</v>
          </cell>
          <cell r="AH7">
            <v>331900.25</v>
          </cell>
          <cell r="AI7">
            <v>831261.46</v>
          </cell>
          <cell r="AJ7">
            <v>972352.1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1314960.3899999999</v>
          </cell>
          <cell r="AW7">
            <v>726222.91</v>
          </cell>
          <cell r="AX7">
            <v>456071.56</v>
          </cell>
          <cell r="AY7">
            <v>11549517.93</v>
          </cell>
          <cell r="AZ7">
            <v>10367223.460000001</v>
          </cell>
          <cell r="BA7">
            <v>6</v>
          </cell>
          <cell r="BB7">
            <v>1314960.3899999999</v>
          </cell>
          <cell r="BC7">
            <v>531988.24</v>
          </cell>
          <cell r="BD7">
            <v>873649.89</v>
          </cell>
          <cell r="BE7">
            <v>469215.24</v>
          </cell>
          <cell r="BF7">
            <v>558614.41</v>
          </cell>
          <cell r="BG7">
            <v>4372108.2300000004</v>
          </cell>
          <cell r="BH7">
            <v>1182294.47</v>
          </cell>
          <cell r="BJ7">
            <v>728684.70499999996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  <cell r="N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557991.68999999994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148368.45000000001</v>
          </cell>
          <cell r="AG8">
            <v>138942.71</v>
          </cell>
          <cell r="AH8">
            <v>298175.46000000002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322205.46000000002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530244.80000000005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7845048.1100000003</v>
          </cell>
          <cell r="AZ8">
            <v>7018642.3300000001</v>
          </cell>
          <cell r="BA8">
            <v>6</v>
          </cell>
          <cell r="BB8">
            <v>220599.07</v>
          </cell>
          <cell r="BC8">
            <v>67465.53</v>
          </cell>
          <cell r="BD8">
            <v>670101.04</v>
          </cell>
          <cell r="BE8">
            <v>0</v>
          </cell>
          <cell r="BF8">
            <v>530244.80000000005</v>
          </cell>
          <cell r="BG8">
            <v>1784571.42</v>
          </cell>
          <cell r="BH8">
            <v>826405.78</v>
          </cell>
          <cell r="BJ8">
            <v>297428.57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  <cell r="K9">
            <v>0</v>
          </cell>
          <cell r="M9">
            <v>0</v>
          </cell>
          <cell r="N9">
            <v>0</v>
          </cell>
          <cell r="V9">
            <v>0</v>
          </cell>
          <cell r="X9">
            <v>30611.83</v>
          </cell>
          <cell r="Y9">
            <v>158487.82</v>
          </cell>
          <cell r="Z9">
            <v>177837.86</v>
          </cell>
          <cell r="AA9">
            <v>0</v>
          </cell>
          <cell r="AB9">
            <v>161410.47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141798.92000000001</v>
          </cell>
          <cell r="AI9">
            <v>63145.78</v>
          </cell>
          <cell r="AJ9">
            <v>120093.38</v>
          </cell>
          <cell r="AK9">
            <v>277536.09999999998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  <cell r="AW9">
            <v>0</v>
          </cell>
          <cell r="AX9">
            <v>68631.05</v>
          </cell>
          <cell r="AY9">
            <v>3792398.48</v>
          </cell>
          <cell r="AZ9">
            <v>3723767.43</v>
          </cell>
          <cell r="BA9">
            <v>5</v>
          </cell>
          <cell r="BB9">
            <v>0</v>
          </cell>
          <cell r="BC9">
            <v>106468.85</v>
          </cell>
          <cell r="BD9">
            <v>253883.42</v>
          </cell>
          <cell r="BE9">
            <v>204377.57</v>
          </cell>
          <cell r="BF9">
            <v>222828.26</v>
          </cell>
          <cell r="BG9">
            <v>633360.89</v>
          </cell>
          <cell r="BH9">
            <v>68631.049999999799</v>
          </cell>
          <cell r="BJ9">
            <v>105560.148333333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185623.41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77917.509999999995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289036.78999999998</v>
          </cell>
          <cell r="AM10">
            <v>331670.09000000003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565253.42000000004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269502.65000000002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9048105.5600000005</v>
          </cell>
          <cell r="AZ10">
            <v>7363950.4299999997</v>
          </cell>
          <cell r="BA10">
            <v>6</v>
          </cell>
          <cell r="BB10">
            <v>269502.65000000002</v>
          </cell>
          <cell r="BC10">
            <v>635797.16</v>
          </cell>
          <cell r="BD10">
            <v>426557.18</v>
          </cell>
          <cell r="BE10">
            <v>441859.54</v>
          </cell>
          <cell r="BF10">
            <v>565253.42000000004</v>
          </cell>
          <cell r="BG10">
            <v>3016012.12</v>
          </cell>
          <cell r="BH10">
            <v>1684155.13</v>
          </cell>
          <cell r="BJ10">
            <v>502668.686666667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H11">
            <v>0</v>
          </cell>
          <cell r="AI11">
            <v>37652.85</v>
          </cell>
          <cell r="AJ11">
            <v>903892.03</v>
          </cell>
          <cell r="AK11">
            <v>516881.84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549627.19999999995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9344749.8100000005</v>
          </cell>
          <cell r="AZ11">
            <v>8429543.3900000006</v>
          </cell>
          <cell r="BA11">
            <v>6</v>
          </cell>
          <cell r="BB11">
            <v>1100043.56</v>
          </cell>
          <cell r="BC11">
            <v>549627.19999999995</v>
          </cell>
          <cell r="BD11">
            <v>1028110.38</v>
          </cell>
          <cell r="BE11">
            <v>540019.39</v>
          </cell>
          <cell r="BF11">
            <v>585157.04</v>
          </cell>
          <cell r="BG11">
            <v>4133006.95</v>
          </cell>
          <cell r="BH11">
            <v>915206.42</v>
          </cell>
          <cell r="BJ11">
            <v>688834.49166666705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>
            <v>0</v>
          </cell>
          <cell r="AJ12">
            <v>180252.23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3245153.98</v>
          </cell>
          <cell r="AZ12">
            <v>2967213.17</v>
          </cell>
          <cell r="BA12">
            <v>6</v>
          </cell>
          <cell r="BB12">
            <v>160343.9</v>
          </cell>
          <cell r="BC12">
            <v>120490.43</v>
          </cell>
          <cell r="BD12">
            <v>533658.14</v>
          </cell>
          <cell r="BE12">
            <v>109502.42</v>
          </cell>
          <cell r="BF12">
            <v>457956.41</v>
          </cell>
          <cell r="BG12">
            <v>1201935.7</v>
          </cell>
          <cell r="BH12">
            <v>277940.81</v>
          </cell>
          <cell r="BJ12">
            <v>200322.61666666699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345048.21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  <cell r="AW13">
            <v>564687.13</v>
          </cell>
          <cell r="AX13">
            <v>0</v>
          </cell>
          <cell r="AY13">
            <v>2836003.5</v>
          </cell>
          <cell r="AZ13">
            <v>2271316.37</v>
          </cell>
          <cell r="BA13">
            <v>5</v>
          </cell>
          <cell r="BB13">
            <v>0</v>
          </cell>
          <cell r="BC13">
            <v>113615.63</v>
          </cell>
          <cell r="BD13">
            <v>0</v>
          </cell>
          <cell r="BE13">
            <v>178367.55</v>
          </cell>
          <cell r="BF13">
            <v>177111.76</v>
          </cell>
          <cell r="BG13">
            <v>678302.76</v>
          </cell>
          <cell r="BH13">
            <v>564687.13</v>
          </cell>
          <cell r="BJ13">
            <v>113050.46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150007.23000000001</v>
          </cell>
          <cell r="AM14">
            <v>239645.11</v>
          </cell>
          <cell r="AN14">
            <v>266159.03000000003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565111.32999999996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4375442.5599999996</v>
          </cell>
          <cell r="AZ14">
            <v>3577452.36</v>
          </cell>
          <cell r="BA14">
            <v>6</v>
          </cell>
          <cell r="BB14">
            <v>218574.31</v>
          </cell>
          <cell r="BC14">
            <v>565111.32999999996</v>
          </cell>
          <cell r="BD14">
            <v>567482.59</v>
          </cell>
          <cell r="BE14">
            <v>412538.92</v>
          </cell>
          <cell r="BF14">
            <v>383933.84</v>
          </cell>
          <cell r="BG14">
            <v>2149158.4300000002</v>
          </cell>
          <cell r="BH14">
            <v>797990.2</v>
          </cell>
          <cell r="BJ14">
            <v>358193.07166666701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151944.23000000001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69391.710000000006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328931.59999999998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143728.70000000001</v>
          </cell>
          <cell r="AS15">
            <v>91349.119999999995</v>
          </cell>
          <cell r="AT15">
            <v>0</v>
          </cell>
          <cell r="AU15">
            <v>232522.57</v>
          </cell>
          <cell r="AV15">
            <v>306199.78999999998</v>
          </cell>
          <cell r="AW15">
            <v>174895.67</v>
          </cell>
          <cell r="AX15">
            <v>123385.32</v>
          </cell>
          <cell r="AY15">
            <v>3077894.14</v>
          </cell>
          <cell r="AZ15">
            <v>2473413.36</v>
          </cell>
          <cell r="BA15">
            <v>6</v>
          </cell>
          <cell r="BB15">
            <v>232522.57</v>
          </cell>
          <cell r="BC15">
            <v>0</v>
          </cell>
          <cell r="BD15">
            <v>91349.119999999995</v>
          </cell>
          <cell r="BE15">
            <v>143728.70000000001</v>
          </cell>
          <cell r="BF15">
            <v>132429.65</v>
          </cell>
          <cell r="BG15">
            <v>928352.47</v>
          </cell>
          <cell r="BH15">
            <v>604480.78</v>
          </cell>
          <cell r="BJ15">
            <v>154725.411666667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Y16">
            <v>0</v>
          </cell>
          <cell r="Z16">
            <v>24643.599999999999</v>
          </cell>
          <cell r="AA16">
            <v>336476.43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136552.64000000001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72494.990000000005</v>
          </cell>
          <cell r="AV16">
            <v>166937.76999999999</v>
          </cell>
          <cell r="AW16">
            <v>129558.37</v>
          </cell>
          <cell r="AX16">
            <v>80442.259999999995</v>
          </cell>
          <cell r="AY16">
            <v>3196650</v>
          </cell>
          <cell r="AZ16">
            <v>2819711.6</v>
          </cell>
          <cell r="BA16">
            <v>6</v>
          </cell>
          <cell r="BB16">
            <v>72494.990000000005</v>
          </cell>
          <cell r="BC16">
            <v>199744.32</v>
          </cell>
          <cell r="BD16">
            <v>0</v>
          </cell>
          <cell r="BE16">
            <v>141122.01</v>
          </cell>
          <cell r="BF16">
            <v>117793.89</v>
          </cell>
          <cell r="BG16">
            <v>649177.71</v>
          </cell>
          <cell r="BH16">
            <v>376938.4</v>
          </cell>
          <cell r="BJ16">
            <v>108196.285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AA17">
            <v>0</v>
          </cell>
          <cell r="AB17">
            <v>179856.63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33635.360000000001</v>
          </cell>
          <cell r="AH17">
            <v>56202.38</v>
          </cell>
          <cell r="AI17">
            <v>0</v>
          </cell>
          <cell r="AJ17">
            <v>305870.59000000003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3011399.95</v>
          </cell>
          <cell r="AZ17">
            <v>2774100.87</v>
          </cell>
          <cell r="BA17">
            <v>6</v>
          </cell>
          <cell r="BB17">
            <v>158067.69</v>
          </cell>
          <cell r="BC17">
            <v>48793.57</v>
          </cell>
          <cell r="BD17">
            <v>123706.52</v>
          </cell>
          <cell r="BE17">
            <v>79448.02</v>
          </cell>
          <cell r="BF17">
            <v>88079.97</v>
          </cell>
          <cell r="BG17">
            <v>647314.88</v>
          </cell>
          <cell r="BH17">
            <v>237299.08</v>
          </cell>
          <cell r="BJ17">
            <v>107885.813333333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F18">
            <v>0</v>
          </cell>
          <cell r="AG18">
            <v>0</v>
          </cell>
          <cell r="AH18">
            <v>0</v>
          </cell>
          <cell r="AP18">
            <v>59527.13</v>
          </cell>
          <cell r="AQ18">
            <v>114720</v>
          </cell>
          <cell r="AR18">
            <v>70632</v>
          </cell>
          <cell r="AS18">
            <v>0</v>
          </cell>
          <cell r="AT18">
            <v>22336</v>
          </cell>
          <cell r="AU18">
            <v>0</v>
          </cell>
          <cell r="AV18">
            <v>172776</v>
          </cell>
          <cell r="AW18">
            <v>84952</v>
          </cell>
          <cell r="AX18">
            <v>81496</v>
          </cell>
          <cell r="AY18">
            <v>606439.13</v>
          </cell>
          <cell r="AZ18">
            <v>606439.13</v>
          </cell>
          <cell r="BA18">
            <v>6</v>
          </cell>
          <cell r="BB18">
            <v>81496</v>
          </cell>
          <cell r="BC18">
            <v>84952</v>
          </cell>
          <cell r="BD18">
            <v>172776</v>
          </cell>
          <cell r="BE18">
            <v>0</v>
          </cell>
          <cell r="BF18">
            <v>22336</v>
          </cell>
          <cell r="BG18">
            <v>361560</v>
          </cell>
          <cell r="BH18">
            <v>0</v>
          </cell>
          <cell r="BJ18">
            <v>60260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D19">
            <v>0</v>
          </cell>
          <cell r="AE19">
            <v>0</v>
          </cell>
          <cell r="AF19">
            <v>0</v>
          </cell>
          <cell r="AJ19">
            <v>0</v>
          </cell>
          <cell r="AL19">
            <v>102980.76</v>
          </cell>
          <cell r="AM19">
            <v>179748.56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  <cell r="AW19">
            <v>480439.2</v>
          </cell>
          <cell r="AX19">
            <v>210558.14</v>
          </cell>
          <cell r="AY19">
            <v>2282834</v>
          </cell>
          <cell r="AZ19">
            <v>1591836.66</v>
          </cell>
          <cell r="BA19">
            <v>5</v>
          </cell>
          <cell r="BB19">
            <v>0</v>
          </cell>
          <cell r="BC19">
            <v>72982.19</v>
          </cell>
          <cell r="BD19">
            <v>146691.43</v>
          </cell>
          <cell r="BE19">
            <v>150354.35</v>
          </cell>
          <cell r="BF19">
            <v>187121.98</v>
          </cell>
          <cell r="BG19">
            <v>1061025.31</v>
          </cell>
          <cell r="BH19">
            <v>690997.34</v>
          </cell>
          <cell r="BJ19">
            <v>176837.55166666699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37709.919999999998</v>
          </cell>
          <cell r="AH20">
            <v>316933.48</v>
          </cell>
          <cell r="AI20">
            <v>601118.25</v>
          </cell>
          <cell r="AJ20">
            <v>576882.68999999994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4428439.54</v>
          </cell>
          <cell r="AZ20">
            <v>4316671.49</v>
          </cell>
          <cell r="BA20">
            <v>6</v>
          </cell>
          <cell r="BB20">
            <v>103727.53</v>
          </cell>
          <cell r="BC20">
            <v>85620.42</v>
          </cell>
          <cell r="BD20">
            <v>192905.26</v>
          </cell>
          <cell r="BE20">
            <v>148279.62</v>
          </cell>
          <cell r="BF20">
            <v>417601.74</v>
          </cell>
          <cell r="BG20">
            <v>642300.88</v>
          </cell>
          <cell r="BH20">
            <v>111768.05</v>
          </cell>
          <cell r="BJ20">
            <v>107050.146666667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226281.05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77294.600000000006</v>
          </cell>
          <cell r="AS21">
            <v>63302.48</v>
          </cell>
          <cell r="AT21">
            <v>0</v>
          </cell>
          <cell r="AU21">
            <v>149340.79999999999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2147647.9900000002</v>
          </cell>
          <cell r="AZ21">
            <v>1815644.19</v>
          </cell>
          <cell r="BA21">
            <v>6</v>
          </cell>
          <cell r="BB21">
            <v>149340.79999999999</v>
          </cell>
          <cell r="BC21">
            <v>0</v>
          </cell>
          <cell r="BD21">
            <v>63302.48</v>
          </cell>
          <cell r="BE21">
            <v>77294.600000000006</v>
          </cell>
          <cell r="BF21">
            <v>98161.36</v>
          </cell>
          <cell r="BG21">
            <v>544647.07999999996</v>
          </cell>
          <cell r="BH21">
            <v>332003.8</v>
          </cell>
          <cell r="BJ21">
            <v>90774.513333333394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J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I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>
            <v>0</v>
          </cell>
          <cell r="AV23">
            <v>418177.05</v>
          </cell>
          <cell r="AW23">
            <v>620144</v>
          </cell>
          <cell r="AX23">
            <v>697588</v>
          </cell>
          <cell r="AY23">
            <v>1735909.05</v>
          </cell>
          <cell r="AZ23">
            <v>1735909.05</v>
          </cell>
          <cell r="BA23">
            <v>5</v>
          </cell>
          <cell r="BB23">
            <v>697588</v>
          </cell>
          <cell r="BC23">
            <v>620144</v>
          </cell>
          <cell r="BD23">
            <v>418177.05</v>
          </cell>
          <cell r="BE23">
            <v>0</v>
          </cell>
          <cell r="BF23">
            <v>0</v>
          </cell>
          <cell r="BG23">
            <v>1735909.05</v>
          </cell>
          <cell r="BH23">
            <v>0</v>
          </cell>
          <cell r="BJ23">
            <v>289318.17499999999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是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K24">
            <v>65969.52</v>
          </cell>
          <cell r="AL24">
            <v>183207.62</v>
          </cell>
          <cell r="AM24">
            <v>165765.51999999999</v>
          </cell>
          <cell r="AN24">
            <v>239540.63</v>
          </cell>
          <cell r="AO24">
            <v>248800</v>
          </cell>
          <cell r="AP24">
            <v>345700</v>
          </cell>
          <cell r="AQ24">
            <v>338484.35</v>
          </cell>
          <cell r="AR24">
            <v>287456.78000000003</v>
          </cell>
          <cell r="AS24">
            <v>194760.36</v>
          </cell>
          <cell r="AT24">
            <v>289946.82</v>
          </cell>
          <cell r="AU24">
            <v>272858.84000000003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3572643.04</v>
          </cell>
          <cell r="AZ24">
            <v>2632490.44</v>
          </cell>
          <cell r="BA24">
            <v>6</v>
          </cell>
          <cell r="BB24">
            <v>272858.84000000003</v>
          </cell>
          <cell r="BC24">
            <v>289946.82</v>
          </cell>
          <cell r="BD24">
            <v>194760.36</v>
          </cell>
          <cell r="BE24">
            <v>287456.78000000003</v>
          </cell>
          <cell r="BF24">
            <v>338484.35</v>
          </cell>
          <cell r="BG24">
            <v>1697718.62</v>
          </cell>
          <cell r="BH24">
            <v>940152.6</v>
          </cell>
          <cell r="BJ24">
            <v>282953.10333333298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B25">
            <v>0</v>
          </cell>
          <cell r="AC25">
            <v>0</v>
          </cell>
          <cell r="AF25">
            <v>10116.56</v>
          </cell>
          <cell r="AG25">
            <v>116205.33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74032.490000000005</v>
          </cell>
          <cell r="AY25">
            <v>2475954.2000000002</v>
          </cell>
          <cell r="AZ25">
            <v>2236860.08</v>
          </cell>
          <cell r="BA25">
            <v>6</v>
          </cell>
          <cell r="BB25">
            <v>193512.89</v>
          </cell>
          <cell r="BC25">
            <v>104375.09</v>
          </cell>
          <cell r="BD25">
            <v>173999.58</v>
          </cell>
          <cell r="BE25">
            <v>82996.09</v>
          </cell>
          <cell r="BF25">
            <v>107954.59</v>
          </cell>
          <cell r="BG25">
            <v>793977.77</v>
          </cell>
          <cell r="BH25">
            <v>239094.12</v>
          </cell>
          <cell r="BJ25">
            <v>132329.62833333301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O26">
            <v>99487.92</v>
          </cell>
          <cell r="AP26">
            <v>687700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3867280.28</v>
          </cell>
          <cell r="AZ26">
            <v>3459935.76</v>
          </cell>
          <cell r="BA26">
            <v>6</v>
          </cell>
          <cell r="BB26">
            <v>514912.6</v>
          </cell>
          <cell r="BC26">
            <v>252144.23</v>
          </cell>
          <cell r="BD26">
            <v>782083.94</v>
          </cell>
          <cell r="BE26">
            <v>0</v>
          </cell>
          <cell r="BF26">
            <v>783921.1</v>
          </cell>
          <cell r="BG26">
            <v>1956485.29</v>
          </cell>
          <cell r="BH26">
            <v>407344.52</v>
          </cell>
          <cell r="BJ26">
            <v>326080.881666667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AI27">
            <v>73328.41</v>
          </cell>
          <cell r="AJ27">
            <v>115815.4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72796.350000000006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155235.85999999999</v>
          </cell>
          <cell r="AW27">
            <v>102653.88</v>
          </cell>
          <cell r="AX27">
            <v>83647.839999999997</v>
          </cell>
          <cell r="AY27">
            <v>1483145.31</v>
          </cell>
          <cell r="AZ27">
            <v>1296843.5900000001</v>
          </cell>
          <cell r="BA27">
            <v>6</v>
          </cell>
          <cell r="BB27">
            <v>155235.85999999999</v>
          </cell>
          <cell r="BC27">
            <v>207038.5</v>
          </cell>
          <cell r="BD27">
            <v>127594.58</v>
          </cell>
          <cell r="BE27">
            <v>107378.5</v>
          </cell>
          <cell r="BF27">
            <v>72796.350000000006</v>
          </cell>
          <cell r="BG27">
            <v>783549.16</v>
          </cell>
          <cell r="BH27">
            <v>186301.72</v>
          </cell>
          <cell r="BJ27">
            <v>130591.52666666701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31671.58</v>
          </cell>
          <cell r="AG28">
            <v>0</v>
          </cell>
          <cell r="AH28">
            <v>134069.59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72315.960000000006</v>
          </cell>
          <cell r="AX28">
            <v>185619.19</v>
          </cell>
          <cell r="AY28">
            <v>2454118.77</v>
          </cell>
          <cell r="AZ28">
            <v>2196183.62</v>
          </cell>
          <cell r="BA28">
            <v>6</v>
          </cell>
          <cell r="BB28">
            <v>104108</v>
          </cell>
          <cell r="BC28">
            <v>125390.28</v>
          </cell>
          <cell r="BD28">
            <v>276604.94</v>
          </cell>
          <cell r="BE28">
            <v>130455</v>
          </cell>
          <cell r="BF28">
            <v>126402.14</v>
          </cell>
          <cell r="BG28">
            <v>894493.37</v>
          </cell>
          <cell r="BH28">
            <v>257935.15</v>
          </cell>
          <cell r="BJ28">
            <v>149082.22833333301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210786.47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1835441.09</v>
          </cell>
          <cell r="AZ29">
            <v>1835441.09</v>
          </cell>
          <cell r="BA29">
            <v>6</v>
          </cell>
          <cell r="BB29">
            <v>9647.69</v>
          </cell>
          <cell r="BC29">
            <v>0</v>
          </cell>
          <cell r="BD29">
            <v>0</v>
          </cell>
          <cell r="BE29">
            <v>190575.44</v>
          </cell>
          <cell r="BF29">
            <v>0</v>
          </cell>
          <cell r="BG29">
            <v>200223.13</v>
          </cell>
          <cell r="BH29">
            <v>0</v>
          </cell>
          <cell r="BJ29">
            <v>33370.521666666697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214484.17</v>
          </cell>
          <cell r="AS30">
            <v>326573.95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1200329.58</v>
          </cell>
          <cell r="AZ30">
            <v>979479.9</v>
          </cell>
          <cell r="BA30">
            <v>6</v>
          </cell>
          <cell r="BB30">
            <v>71190.61</v>
          </cell>
          <cell r="BC30">
            <v>0</v>
          </cell>
          <cell r="BD30">
            <v>367231.17</v>
          </cell>
          <cell r="BE30">
            <v>326573.95</v>
          </cell>
          <cell r="BF30">
            <v>214484.17</v>
          </cell>
          <cell r="BG30">
            <v>985845.41</v>
          </cell>
          <cell r="BH30">
            <v>220849.68</v>
          </cell>
          <cell r="BJ30">
            <v>164307.56833333301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35279.9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40359.409999999902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37862.129999999997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1698497.23</v>
          </cell>
          <cell r="AZ31">
            <v>1603844.92</v>
          </cell>
          <cell r="BA31">
            <v>6</v>
          </cell>
          <cell r="BB31">
            <v>86728.39</v>
          </cell>
          <cell r="BC31">
            <v>21560</v>
          </cell>
          <cell r="BD31">
            <v>49398.07</v>
          </cell>
          <cell r="BE31">
            <v>30501.73</v>
          </cell>
          <cell r="BF31">
            <v>36676.82</v>
          </cell>
          <cell r="BG31">
            <v>282840.5</v>
          </cell>
          <cell r="BH31">
            <v>94652.3100000001</v>
          </cell>
          <cell r="BJ31">
            <v>47140.083333333299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273013.71999999997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3511047.76</v>
          </cell>
          <cell r="AZ32">
            <v>3048826.28</v>
          </cell>
          <cell r="BA32">
            <v>6</v>
          </cell>
          <cell r="BB32">
            <v>365186.68</v>
          </cell>
          <cell r="BC32">
            <v>220273.69</v>
          </cell>
          <cell r="BD32">
            <v>406314.03</v>
          </cell>
          <cell r="BE32">
            <v>308833.87</v>
          </cell>
          <cell r="BF32">
            <v>345337.35</v>
          </cell>
          <cell r="BG32">
            <v>1762829.75</v>
          </cell>
          <cell r="BH32">
            <v>462221.48</v>
          </cell>
          <cell r="BJ32">
            <v>293804.95833333302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465206.3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  <cell r="AW33">
            <v>0</v>
          </cell>
          <cell r="AX33">
            <v>0</v>
          </cell>
          <cell r="AY33">
            <v>1582743.68</v>
          </cell>
          <cell r="AZ33">
            <v>1582743.68</v>
          </cell>
          <cell r="BA33">
            <v>5</v>
          </cell>
          <cell r="BB33">
            <v>0</v>
          </cell>
          <cell r="BC33">
            <v>0</v>
          </cell>
          <cell r="BD33">
            <v>0</v>
          </cell>
          <cell r="BE33">
            <v>132500</v>
          </cell>
          <cell r="BF33">
            <v>208897.43</v>
          </cell>
          <cell r="BG33">
            <v>341397.43</v>
          </cell>
          <cell r="BH33">
            <v>0</v>
          </cell>
          <cell r="BJ33">
            <v>56899.571666666699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G34">
            <v>31584.89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77137.289999999994</v>
          </cell>
          <cell r="AR34">
            <v>67357.009999999995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135262.51999999999</v>
          </cell>
          <cell r="AW34">
            <v>0</v>
          </cell>
          <cell r="AX34">
            <v>140963.25</v>
          </cell>
          <cell r="AY34">
            <v>1375384.53</v>
          </cell>
          <cell r="AZ34">
            <v>1099158.76</v>
          </cell>
          <cell r="BA34">
            <v>6</v>
          </cell>
          <cell r="BB34">
            <v>161997.79</v>
          </cell>
          <cell r="BC34">
            <v>52526.87</v>
          </cell>
          <cell r="BD34">
            <v>0</v>
          </cell>
          <cell r="BE34">
            <v>67357.009999999995</v>
          </cell>
          <cell r="BF34">
            <v>77137.289999999994</v>
          </cell>
          <cell r="BG34">
            <v>490750.43</v>
          </cell>
          <cell r="BH34">
            <v>276225.77</v>
          </cell>
          <cell r="BJ34">
            <v>81791.738333333298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  <cell r="AC35">
            <v>0</v>
          </cell>
          <cell r="AD35">
            <v>0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123982.5</v>
          </cell>
          <cell r="AW35">
            <v>1289390.93</v>
          </cell>
          <cell r="AX35">
            <v>450619.81</v>
          </cell>
          <cell r="AY35">
            <v>1863993.24</v>
          </cell>
          <cell r="AZ35">
            <v>1863993.24</v>
          </cell>
          <cell r="BA35">
            <v>5</v>
          </cell>
          <cell r="BB35">
            <v>450619.81</v>
          </cell>
          <cell r="BC35">
            <v>1289390.93</v>
          </cell>
          <cell r="BD35">
            <v>0</v>
          </cell>
          <cell r="BE35">
            <v>123982.5</v>
          </cell>
          <cell r="BF35">
            <v>0</v>
          </cell>
          <cell r="BG35">
            <v>1863993.24</v>
          </cell>
          <cell r="BH35">
            <v>0</v>
          </cell>
          <cell r="BJ35">
            <v>310665.53999999998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  <cell r="AW36">
            <v>107884.53</v>
          </cell>
          <cell r="AX36">
            <v>109933.63</v>
          </cell>
          <cell r="AY36">
            <v>217818.16</v>
          </cell>
          <cell r="AZ36">
            <v>0</v>
          </cell>
          <cell r="BA36">
            <v>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217818.16</v>
          </cell>
          <cell r="BH36">
            <v>217818.16</v>
          </cell>
          <cell r="BJ36">
            <v>36303.026666666701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D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343724.4</v>
          </cell>
          <cell r="AM37">
            <v>0</v>
          </cell>
          <cell r="AN37">
            <v>555471.84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201989.76000000001</v>
          </cell>
          <cell r="AY37">
            <v>1808150.16</v>
          </cell>
          <cell r="AZ37">
            <v>1101186</v>
          </cell>
          <cell r="BA37">
            <v>6</v>
          </cell>
          <cell r="BB37">
            <v>100994.88</v>
          </cell>
          <cell r="BC37">
            <v>0</v>
          </cell>
          <cell r="BD37">
            <v>0</v>
          </cell>
          <cell r="BE37">
            <v>100994.88</v>
          </cell>
          <cell r="BF37">
            <v>0</v>
          </cell>
          <cell r="BG37">
            <v>908953.92</v>
          </cell>
          <cell r="BH37">
            <v>706964.16</v>
          </cell>
          <cell r="BJ37">
            <v>151492.32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140435.82</v>
          </cell>
          <cell r="AL38">
            <v>0</v>
          </cell>
          <cell r="AM38">
            <v>311154.09000000003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1643671.3</v>
          </cell>
          <cell r="AZ38">
            <v>1491898.43</v>
          </cell>
          <cell r="BA38">
            <v>6</v>
          </cell>
          <cell r="BB38">
            <v>144815.85</v>
          </cell>
          <cell r="BC38">
            <v>0</v>
          </cell>
          <cell r="BD38">
            <v>0</v>
          </cell>
          <cell r="BE38">
            <v>386548.67</v>
          </cell>
          <cell r="BF38">
            <v>0</v>
          </cell>
          <cell r="BG38">
            <v>296588.71999999997</v>
          </cell>
          <cell r="BH38">
            <v>151772.87</v>
          </cell>
          <cell r="BJ38">
            <v>49431.453333333302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I39">
            <v>0</v>
          </cell>
          <cell r="AN39">
            <v>0</v>
          </cell>
          <cell r="AP39">
            <v>6243.12</v>
          </cell>
          <cell r="AQ39">
            <v>359530.55</v>
          </cell>
          <cell r="AR39">
            <v>269749.08</v>
          </cell>
          <cell r="AS39">
            <v>422823.47</v>
          </cell>
          <cell r="AT39">
            <v>0</v>
          </cell>
          <cell r="AU39">
            <v>285452.59999999998</v>
          </cell>
          <cell r="AW39">
            <v>32420.83</v>
          </cell>
          <cell r="AX39">
            <v>349766.64</v>
          </cell>
          <cell r="AY39">
            <v>1725986.29</v>
          </cell>
          <cell r="AZ39">
            <v>1343798.82</v>
          </cell>
          <cell r="BA39">
            <v>5</v>
          </cell>
          <cell r="BB39">
            <v>285452.59999999998</v>
          </cell>
          <cell r="BC39">
            <v>0</v>
          </cell>
          <cell r="BD39">
            <v>422823.47</v>
          </cell>
          <cell r="BE39">
            <v>269749.08</v>
          </cell>
          <cell r="BF39">
            <v>359530.55</v>
          </cell>
          <cell r="BG39">
            <v>1090463.54</v>
          </cell>
          <cell r="BH39">
            <v>382187.47</v>
          </cell>
          <cell r="BJ39">
            <v>181743.92333333299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152666.63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836630.84</v>
          </cell>
          <cell r="AZ40">
            <v>836630.84</v>
          </cell>
          <cell r="BA40">
            <v>5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J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>
            <v>203514.6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1390654.76</v>
          </cell>
          <cell r="AZ41">
            <v>1170595.17</v>
          </cell>
          <cell r="BA41">
            <v>6</v>
          </cell>
          <cell r="BB41">
            <v>213981.32</v>
          </cell>
          <cell r="BC41">
            <v>171745.31</v>
          </cell>
          <cell r="BD41">
            <v>206975.89</v>
          </cell>
          <cell r="BE41">
            <v>216321.56</v>
          </cell>
          <cell r="BF41">
            <v>158056.49</v>
          </cell>
          <cell r="BG41">
            <v>1029083.67</v>
          </cell>
          <cell r="BH41">
            <v>220059.59</v>
          </cell>
          <cell r="BJ41">
            <v>171513.94500000001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Q42">
            <v>128312.95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2217659.38</v>
          </cell>
          <cell r="AZ42">
            <v>1783642.15</v>
          </cell>
          <cell r="BA42">
            <v>6</v>
          </cell>
          <cell r="BB42">
            <v>520798.5</v>
          </cell>
          <cell r="BC42">
            <v>234670.04</v>
          </cell>
          <cell r="BD42">
            <v>600916.49</v>
          </cell>
          <cell r="BE42">
            <v>128935.26</v>
          </cell>
          <cell r="BF42">
            <v>170008.91</v>
          </cell>
          <cell r="BG42">
            <v>1919337.52</v>
          </cell>
          <cell r="BH42">
            <v>434017.23</v>
          </cell>
          <cell r="BJ42">
            <v>319889.58666666702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149198.92000000001</v>
          </cell>
          <cell r="Z43">
            <v>0</v>
          </cell>
          <cell r="AA43">
            <v>0</v>
          </cell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527338.56000000006</v>
          </cell>
          <cell r="AZ43">
            <v>527338.56000000006</v>
          </cell>
          <cell r="BA43">
            <v>5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J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604732.59</v>
          </cell>
          <cell r="AZ44">
            <v>604732.59</v>
          </cell>
          <cell r="BA44">
            <v>5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J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P45">
            <v>216658.56</v>
          </cell>
          <cell r="AQ45">
            <v>194883.01</v>
          </cell>
          <cell r="AR45">
            <v>255354.44</v>
          </cell>
          <cell r="AS45">
            <v>0</v>
          </cell>
          <cell r="AT45">
            <v>302273.52</v>
          </cell>
          <cell r="AU45">
            <v>158299.70000000001</v>
          </cell>
          <cell r="AV45">
            <v>437642.97</v>
          </cell>
          <cell r="AW45">
            <v>278504.71999999997</v>
          </cell>
          <cell r="AX45">
            <v>0</v>
          </cell>
          <cell r="AY45">
            <v>1843616.92</v>
          </cell>
          <cell r="AZ45">
            <v>1127469.23</v>
          </cell>
          <cell r="BA45">
            <v>6</v>
          </cell>
          <cell r="BB45">
            <v>158299.70000000001</v>
          </cell>
          <cell r="BC45">
            <v>302273.52</v>
          </cell>
          <cell r="BD45">
            <v>0</v>
          </cell>
          <cell r="BE45">
            <v>255354.44</v>
          </cell>
          <cell r="BF45">
            <v>194883.01</v>
          </cell>
          <cell r="BG45">
            <v>1176720.9099999999</v>
          </cell>
          <cell r="BH45">
            <v>716147.69</v>
          </cell>
          <cell r="BJ45">
            <v>196120.15166666699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121209.49</v>
          </cell>
          <cell r="AK46">
            <v>45180.06</v>
          </cell>
          <cell r="AL46">
            <v>102833.86</v>
          </cell>
          <cell r="AM46">
            <v>74741.320000000007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39953.839999999997</v>
          </cell>
          <cell r="AY46">
            <v>1063495.57</v>
          </cell>
          <cell r="AZ46">
            <v>919090.89</v>
          </cell>
          <cell r="BA46">
            <v>6</v>
          </cell>
          <cell r="BB46">
            <v>131554.62</v>
          </cell>
          <cell r="BC46">
            <v>0</v>
          </cell>
          <cell r="BD46">
            <v>12685.55</v>
          </cell>
          <cell r="BE46">
            <v>28025.03</v>
          </cell>
          <cell r="BF46">
            <v>86878.44</v>
          </cell>
          <cell r="BG46">
            <v>316669.88</v>
          </cell>
          <cell r="BH46">
            <v>144404.68</v>
          </cell>
          <cell r="BJ46">
            <v>52778.313333333303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J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177300</v>
          </cell>
          <cell r="AZ48">
            <v>177300</v>
          </cell>
          <cell r="BA48">
            <v>5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J48">
            <v>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1941760.23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6104366.4299999997</v>
          </cell>
          <cell r="AZ49">
            <v>4645072.63</v>
          </cell>
          <cell r="BA49">
            <v>6</v>
          </cell>
          <cell r="BB49">
            <v>1943731.72</v>
          </cell>
          <cell r="BC49">
            <v>0</v>
          </cell>
          <cell r="BD49">
            <v>0</v>
          </cell>
          <cell r="BE49">
            <v>759580.68</v>
          </cell>
          <cell r="BF49">
            <v>1941760.23</v>
          </cell>
          <cell r="BG49">
            <v>3403025.52</v>
          </cell>
          <cell r="BH49">
            <v>1459293.8</v>
          </cell>
          <cell r="BJ49">
            <v>567170.92000000004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170686.65</v>
          </cell>
          <cell r="AZ50">
            <v>170686.65</v>
          </cell>
          <cell r="BA50">
            <v>5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J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32145.67</v>
          </cell>
          <cell r="AS51">
            <v>485505.14</v>
          </cell>
          <cell r="AT51">
            <v>900590.92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3265329.35</v>
          </cell>
          <cell r="AZ51">
            <v>2399194.19</v>
          </cell>
          <cell r="BA51">
            <v>6</v>
          </cell>
          <cell r="BB51">
            <v>689636.32</v>
          </cell>
          <cell r="BC51">
            <v>291316.14</v>
          </cell>
          <cell r="BD51">
            <v>900590.92</v>
          </cell>
          <cell r="BE51">
            <v>485505.14</v>
          </cell>
          <cell r="BF51">
            <v>32145.67</v>
          </cell>
          <cell r="BG51">
            <v>3233183.68</v>
          </cell>
          <cell r="BH51">
            <v>866135.16</v>
          </cell>
          <cell r="BJ51">
            <v>538863.94666666701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T52">
            <v>27521.08</v>
          </cell>
          <cell r="U52">
            <v>101074.44</v>
          </cell>
          <cell r="V52">
            <v>0</v>
          </cell>
          <cell r="W52">
            <v>101074.44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229669.96</v>
          </cell>
          <cell r="AZ52">
            <v>229669.96</v>
          </cell>
          <cell r="BA52">
            <v>5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J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470027</v>
          </cell>
          <cell r="AZ53">
            <v>470027</v>
          </cell>
          <cell r="BA53">
            <v>5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J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58156.28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139274.43</v>
          </cell>
          <cell r="AX54">
            <v>111466.48</v>
          </cell>
          <cell r="AY54">
            <v>308897.19</v>
          </cell>
          <cell r="AZ54">
            <v>58156.28</v>
          </cell>
          <cell r="BA54">
            <v>5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250740.91</v>
          </cell>
          <cell r="BH54">
            <v>250740.91</v>
          </cell>
          <cell r="BJ54">
            <v>41790.151666666701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R55">
            <v>563020.9</v>
          </cell>
          <cell r="AS55">
            <v>973535.12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6658535.96</v>
          </cell>
          <cell r="AZ55">
            <v>5426612.8200000003</v>
          </cell>
          <cell r="BA55">
            <v>6</v>
          </cell>
          <cell r="BB55">
            <v>1127828</v>
          </cell>
          <cell r="BC55">
            <v>871702.16</v>
          </cell>
          <cell r="BD55">
            <v>1890526.64</v>
          </cell>
          <cell r="BE55">
            <v>973535.12</v>
          </cell>
          <cell r="BF55">
            <v>563020.9</v>
          </cell>
          <cell r="BG55">
            <v>6095515.0599999996</v>
          </cell>
          <cell r="BH55">
            <v>1231923.1399999999</v>
          </cell>
          <cell r="BJ55">
            <v>1015919.17666667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526700</v>
          </cell>
          <cell r="AZ56">
            <v>526700</v>
          </cell>
          <cell r="BA56">
            <v>5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J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236900</v>
          </cell>
          <cell r="AZ57">
            <v>236900</v>
          </cell>
          <cell r="BA57">
            <v>5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J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264354.28000000003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632354.28</v>
          </cell>
          <cell r="AZ58">
            <v>632354.28</v>
          </cell>
          <cell r="BA58">
            <v>5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J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123925.31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74722.740000000005</v>
          </cell>
          <cell r="AJ59">
            <v>0</v>
          </cell>
          <cell r="AK59">
            <v>0</v>
          </cell>
          <cell r="AL59">
            <v>0</v>
          </cell>
          <cell r="AM59">
            <v>133483.42000000001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74609.929999999993</v>
          </cell>
          <cell r="AV59">
            <v>40908.050000000003</v>
          </cell>
          <cell r="AW59">
            <v>43787.68</v>
          </cell>
          <cell r="AX59">
            <v>32137.45</v>
          </cell>
          <cell r="AY59">
            <v>913690.49</v>
          </cell>
          <cell r="AZ59">
            <v>837765.36</v>
          </cell>
          <cell r="BA59">
            <v>6</v>
          </cell>
          <cell r="BB59">
            <v>40908.050000000003</v>
          </cell>
          <cell r="BC59">
            <v>74609.929999999993</v>
          </cell>
          <cell r="BD59">
            <v>0</v>
          </cell>
          <cell r="BE59">
            <v>23283.37</v>
          </cell>
          <cell r="BF59">
            <v>76633.02</v>
          </cell>
          <cell r="BG59">
            <v>214726.48</v>
          </cell>
          <cell r="BH59">
            <v>75925.13</v>
          </cell>
          <cell r="BJ59">
            <v>35787.746666666702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21213.59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67923.960000000006</v>
          </cell>
          <cell r="AK60">
            <v>56994.879999999997</v>
          </cell>
          <cell r="AL60">
            <v>56144.639999999999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25666.080000000002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807552.29</v>
          </cell>
          <cell r="AZ60">
            <v>716700.09</v>
          </cell>
          <cell r="BA60">
            <v>6</v>
          </cell>
          <cell r="BB60">
            <v>42989.99</v>
          </cell>
          <cell r="BC60">
            <v>0</v>
          </cell>
          <cell r="BD60">
            <v>25666.080000000002</v>
          </cell>
          <cell r="BE60">
            <v>35027.19</v>
          </cell>
          <cell r="BF60">
            <v>43591.48</v>
          </cell>
          <cell r="BG60">
            <v>159508.26999999999</v>
          </cell>
          <cell r="BH60">
            <v>90852.2</v>
          </cell>
          <cell r="BJ60">
            <v>26584.711666666699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57150.95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2480526.36</v>
          </cell>
          <cell r="AZ61">
            <v>1804429.28</v>
          </cell>
          <cell r="BA61">
            <v>6</v>
          </cell>
          <cell r="BB61">
            <v>679356</v>
          </cell>
          <cell r="BC61">
            <v>885251.05</v>
          </cell>
          <cell r="BD61">
            <v>0</v>
          </cell>
          <cell r="BE61">
            <v>0</v>
          </cell>
          <cell r="BF61">
            <v>182671.28</v>
          </cell>
          <cell r="BG61">
            <v>2240704.13</v>
          </cell>
          <cell r="BH61">
            <v>676097.08</v>
          </cell>
          <cell r="BJ61">
            <v>373450.688333333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68229.77</v>
          </cell>
          <cell r="AF62">
            <v>0</v>
          </cell>
          <cell r="AG62">
            <v>156100.04999999999</v>
          </cell>
          <cell r="AH62">
            <v>26790.04</v>
          </cell>
          <cell r="AI62">
            <v>60885.41</v>
          </cell>
          <cell r="AJ62">
            <v>165910.82999999999</v>
          </cell>
          <cell r="AK62">
            <v>33628.800000000003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1390561.9</v>
          </cell>
          <cell r="AZ62">
            <v>1176691.6100000001</v>
          </cell>
          <cell r="BA62">
            <v>6</v>
          </cell>
          <cell r="BB62">
            <v>0</v>
          </cell>
          <cell r="BC62">
            <v>97168.7</v>
          </cell>
          <cell r="BD62">
            <v>364412.38</v>
          </cell>
          <cell r="BE62">
            <v>0</v>
          </cell>
          <cell r="BF62">
            <v>0</v>
          </cell>
          <cell r="BG62">
            <v>675451.37</v>
          </cell>
          <cell r="BH62">
            <v>213870.29</v>
          </cell>
          <cell r="BJ62">
            <v>112575.228333333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10809.99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89909.99</v>
          </cell>
          <cell r="AZ63">
            <v>89909.99</v>
          </cell>
          <cell r="BA63">
            <v>5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J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364282.5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  <cell r="AW64">
            <v>0</v>
          </cell>
          <cell r="AX64">
            <v>0</v>
          </cell>
          <cell r="AY64">
            <v>600726</v>
          </cell>
          <cell r="AZ64">
            <v>600726</v>
          </cell>
          <cell r="BA64">
            <v>5</v>
          </cell>
          <cell r="BB64">
            <v>0</v>
          </cell>
          <cell r="BC64">
            <v>0</v>
          </cell>
          <cell r="BD64">
            <v>0</v>
          </cell>
          <cell r="BE64">
            <v>3905</v>
          </cell>
          <cell r="BF64">
            <v>0</v>
          </cell>
          <cell r="BG64">
            <v>3905</v>
          </cell>
          <cell r="BH64">
            <v>0</v>
          </cell>
          <cell r="BJ64">
            <v>650.83333333333303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R65">
            <v>392209.82</v>
          </cell>
          <cell r="AS65">
            <v>1019760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4908769.82</v>
          </cell>
          <cell r="AZ65">
            <v>3922609.82</v>
          </cell>
          <cell r="BA65">
            <v>6</v>
          </cell>
          <cell r="BB65">
            <v>869760</v>
          </cell>
          <cell r="BC65">
            <v>962640</v>
          </cell>
          <cell r="BD65">
            <v>678240</v>
          </cell>
          <cell r="BE65">
            <v>1019760</v>
          </cell>
          <cell r="BF65">
            <v>392209.82</v>
          </cell>
          <cell r="BG65">
            <v>4516560</v>
          </cell>
          <cell r="BH65">
            <v>986160</v>
          </cell>
          <cell r="BJ65">
            <v>752760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17059.310000000001</v>
          </cell>
          <cell r="AS66">
            <v>46536.05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370897.93</v>
          </cell>
          <cell r="AZ66">
            <v>245228</v>
          </cell>
          <cell r="BA66">
            <v>6</v>
          </cell>
          <cell r="BB66">
            <v>87002.92</v>
          </cell>
          <cell r="BC66">
            <v>28145.33</v>
          </cell>
          <cell r="BD66">
            <v>66484.39</v>
          </cell>
          <cell r="BE66">
            <v>46536.05</v>
          </cell>
          <cell r="BF66">
            <v>17059.310000000001</v>
          </cell>
          <cell r="BG66">
            <v>353838.62</v>
          </cell>
          <cell r="BH66">
            <v>125669.93</v>
          </cell>
          <cell r="BJ66">
            <v>58973.103333333303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294000</v>
          </cell>
          <cell r="AZ67">
            <v>294000</v>
          </cell>
          <cell r="BA67">
            <v>5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J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811996.06</v>
          </cell>
          <cell r="AS68">
            <v>281423.25</v>
          </cell>
          <cell r="AT68">
            <v>991550.26</v>
          </cell>
          <cell r="AU68">
            <v>156597.75</v>
          </cell>
          <cell r="AV68">
            <v>855585.49</v>
          </cell>
          <cell r="AW68">
            <v>560550.06000000006</v>
          </cell>
          <cell r="AX68">
            <v>57743.57</v>
          </cell>
          <cell r="AY68">
            <v>3715446.44</v>
          </cell>
          <cell r="AZ68">
            <v>3097152.81</v>
          </cell>
          <cell r="BA68">
            <v>6</v>
          </cell>
          <cell r="BB68">
            <v>855585.49</v>
          </cell>
          <cell r="BC68">
            <v>156597.75</v>
          </cell>
          <cell r="BD68">
            <v>991550.26</v>
          </cell>
          <cell r="BE68">
            <v>281423.25</v>
          </cell>
          <cell r="BF68">
            <v>811996.06</v>
          </cell>
          <cell r="BG68">
            <v>2903450.38</v>
          </cell>
          <cell r="BH68">
            <v>618293.63</v>
          </cell>
          <cell r="BJ68">
            <v>483908.39666666702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X69">
            <v>0</v>
          </cell>
          <cell r="AJ69">
            <v>0</v>
          </cell>
          <cell r="AK69">
            <v>0</v>
          </cell>
          <cell r="AL69">
            <v>56101.19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16414.490000000002</v>
          </cell>
          <cell r="AT69">
            <v>0</v>
          </cell>
          <cell r="AU69">
            <v>0</v>
          </cell>
          <cell r="AW69">
            <v>4096.37</v>
          </cell>
          <cell r="AX69">
            <v>1885.35</v>
          </cell>
          <cell r="AY69">
            <v>298103.05</v>
          </cell>
          <cell r="AZ69">
            <v>292121.33</v>
          </cell>
          <cell r="BA69">
            <v>5</v>
          </cell>
          <cell r="BB69">
            <v>0</v>
          </cell>
          <cell r="BC69">
            <v>0</v>
          </cell>
          <cell r="BD69">
            <v>0</v>
          </cell>
          <cell r="BE69">
            <v>16414.490000000002</v>
          </cell>
          <cell r="BF69">
            <v>673.35</v>
          </cell>
          <cell r="BG69">
            <v>22396.21</v>
          </cell>
          <cell r="BH69">
            <v>5981.7199999999702</v>
          </cell>
          <cell r="BJ69">
            <v>3732.70166666667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28633.119999999999</v>
          </cell>
          <cell r="AT70">
            <v>20920.740000000002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458209.85</v>
          </cell>
          <cell r="AZ70">
            <v>277443.14</v>
          </cell>
          <cell r="BA70">
            <v>6</v>
          </cell>
          <cell r="BB70">
            <v>0</v>
          </cell>
          <cell r="BC70">
            <v>20920.740000000002</v>
          </cell>
          <cell r="BD70">
            <v>28633.119999999999</v>
          </cell>
          <cell r="BE70">
            <v>31266.25</v>
          </cell>
          <cell r="BF70">
            <v>24286.2</v>
          </cell>
          <cell r="BG70">
            <v>230320.57</v>
          </cell>
          <cell r="BH70">
            <v>180766.71</v>
          </cell>
          <cell r="BJ70">
            <v>38386.761666666702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26705.599999999999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26705.599999999999</v>
          </cell>
          <cell r="AZ71">
            <v>26705.599999999999</v>
          </cell>
          <cell r="BA71">
            <v>5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J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V72">
            <v>141746.47</v>
          </cell>
          <cell r="AW72">
            <v>350004.35</v>
          </cell>
          <cell r="AX72">
            <v>195821.52</v>
          </cell>
          <cell r="AY72">
            <v>687572.34</v>
          </cell>
          <cell r="AZ72">
            <v>687572.34</v>
          </cell>
          <cell r="BA72">
            <v>3</v>
          </cell>
          <cell r="BB72">
            <v>195821.52</v>
          </cell>
          <cell r="BC72">
            <v>350004.35</v>
          </cell>
          <cell r="BD72">
            <v>141746.47</v>
          </cell>
          <cell r="BE72">
            <v>0</v>
          </cell>
          <cell r="BF72">
            <v>0</v>
          </cell>
          <cell r="BG72">
            <v>687572.34</v>
          </cell>
          <cell r="BH72">
            <v>0</v>
          </cell>
          <cell r="BJ72">
            <v>114595.39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Y73">
            <v>0</v>
          </cell>
          <cell r="Z73">
            <v>0</v>
          </cell>
          <cell r="AC73">
            <v>0</v>
          </cell>
          <cell r="AD73">
            <v>4174.33</v>
          </cell>
          <cell r="AE73">
            <v>0</v>
          </cell>
          <cell r="AF73">
            <v>56615.9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36863.949999999997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659133.29</v>
          </cell>
          <cell r="AZ73">
            <v>616581.36</v>
          </cell>
          <cell r="BA73">
            <v>6</v>
          </cell>
          <cell r="BB73">
            <v>17255.97</v>
          </cell>
          <cell r="BC73">
            <v>36719.93</v>
          </cell>
          <cell r="BD73">
            <v>50999.9</v>
          </cell>
          <cell r="BE73">
            <v>28175.95</v>
          </cell>
          <cell r="BF73">
            <v>42527.94</v>
          </cell>
          <cell r="BG73">
            <v>175703.67999999999</v>
          </cell>
          <cell r="BH73">
            <v>42551.929999999898</v>
          </cell>
          <cell r="BJ73">
            <v>29283.946666666699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20459.990000000002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  <cell r="AY74">
            <v>20459.990000000002</v>
          </cell>
          <cell r="AZ74">
            <v>20459.990000000002</v>
          </cell>
          <cell r="BA74">
            <v>5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J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30608.19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117158.39999999999</v>
          </cell>
          <cell r="AV75">
            <v>460969.94</v>
          </cell>
          <cell r="AW75">
            <v>0</v>
          </cell>
          <cell r="AX75">
            <v>262494.48</v>
          </cell>
          <cell r="AY75">
            <v>1493991.55</v>
          </cell>
          <cell r="AZ75">
            <v>770527.13</v>
          </cell>
          <cell r="BA75">
            <v>6</v>
          </cell>
          <cell r="BB75">
            <v>117158.39999999999</v>
          </cell>
          <cell r="BC75">
            <v>57024.32</v>
          </cell>
          <cell r="BD75">
            <v>0</v>
          </cell>
          <cell r="BE75">
            <v>129850.56</v>
          </cell>
          <cell r="BF75">
            <v>109169.3</v>
          </cell>
          <cell r="BG75">
            <v>897647.14</v>
          </cell>
          <cell r="BH75">
            <v>723464.42</v>
          </cell>
          <cell r="BJ75">
            <v>149607.85666666701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I76">
            <v>232592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  <cell r="AY76">
            <v>232592</v>
          </cell>
          <cell r="AZ76">
            <v>232592</v>
          </cell>
          <cell r="BA76">
            <v>5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J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52720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25425</v>
          </cell>
          <cell r="AY77">
            <v>78145</v>
          </cell>
          <cell r="AZ77">
            <v>52720</v>
          </cell>
          <cell r="BA77">
            <v>5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25425</v>
          </cell>
          <cell r="BH77">
            <v>25425</v>
          </cell>
          <cell r="BJ77">
            <v>4237.5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C78">
            <v>0</v>
          </cell>
          <cell r="AD78">
            <v>0</v>
          </cell>
          <cell r="AE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4688.1400000000003</v>
          </cell>
          <cell r="AV78">
            <v>14056.84</v>
          </cell>
          <cell r="AW78">
            <v>84607.95</v>
          </cell>
          <cell r="AX78">
            <v>35636.019999999997</v>
          </cell>
          <cell r="AY78">
            <v>138988.95000000001</v>
          </cell>
          <cell r="AZ78">
            <v>4688.1400000000003</v>
          </cell>
          <cell r="BA78">
            <v>6</v>
          </cell>
          <cell r="BB78">
            <v>4688.1400000000003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138988.95000000001</v>
          </cell>
          <cell r="BH78">
            <v>134300.81</v>
          </cell>
          <cell r="BJ78">
            <v>23164.825000000001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0</v>
          </cell>
          <cell r="X79">
            <v>0</v>
          </cell>
          <cell r="Y79">
            <v>22403.21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E79">
            <v>9282.9599999999991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  <cell r="AW79">
            <v>0</v>
          </cell>
          <cell r="AX79">
            <v>16135.92</v>
          </cell>
          <cell r="AY79">
            <v>256914.84</v>
          </cell>
          <cell r="AZ79">
            <v>240778.92</v>
          </cell>
          <cell r="BA79">
            <v>5</v>
          </cell>
          <cell r="BB79">
            <v>0</v>
          </cell>
          <cell r="BC79">
            <v>6458.4</v>
          </cell>
          <cell r="BD79">
            <v>0</v>
          </cell>
          <cell r="BE79">
            <v>8752.09</v>
          </cell>
          <cell r="BF79">
            <v>36477.82</v>
          </cell>
          <cell r="BG79">
            <v>31346.41</v>
          </cell>
          <cell r="BH79">
            <v>16135.92</v>
          </cell>
          <cell r="BJ79">
            <v>5224.4016666666703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97094.38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147635.45000000001</v>
          </cell>
          <cell r="AT80">
            <v>175374.06</v>
          </cell>
          <cell r="AU80">
            <v>0</v>
          </cell>
          <cell r="AW80">
            <v>0</v>
          </cell>
          <cell r="AX80">
            <v>29063.41</v>
          </cell>
          <cell r="AY80">
            <v>776830.26</v>
          </cell>
          <cell r="AZ80">
            <v>747766.85</v>
          </cell>
          <cell r="BA80">
            <v>5</v>
          </cell>
          <cell r="BB80">
            <v>0</v>
          </cell>
          <cell r="BC80">
            <v>175374.06</v>
          </cell>
          <cell r="BD80">
            <v>147635.45000000001</v>
          </cell>
          <cell r="BE80">
            <v>0</v>
          </cell>
          <cell r="BF80">
            <v>119714.71</v>
          </cell>
          <cell r="BG80">
            <v>352072.92</v>
          </cell>
          <cell r="BH80">
            <v>29063.41</v>
          </cell>
          <cell r="BJ80">
            <v>58678.82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是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13285.3</v>
          </cell>
          <cell r="AO81">
            <v>8000</v>
          </cell>
          <cell r="AP81">
            <v>21300</v>
          </cell>
          <cell r="AQ81">
            <v>34175.29</v>
          </cell>
          <cell r="AR81">
            <v>40827.839999999997</v>
          </cell>
          <cell r="AS81">
            <v>37579.050000000003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288511.03000000003</v>
          </cell>
          <cell r="AZ81">
            <v>215789.24</v>
          </cell>
          <cell r="BA81">
            <v>6</v>
          </cell>
          <cell r="BB81">
            <v>21651.16</v>
          </cell>
          <cell r="BC81">
            <v>8419.33</v>
          </cell>
          <cell r="BD81">
            <v>30551.27</v>
          </cell>
          <cell r="BE81">
            <v>37579.050000000003</v>
          </cell>
          <cell r="BF81">
            <v>40827.839999999997</v>
          </cell>
          <cell r="BG81">
            <v>170922.6</v>
          </cell>
          <cell r="BH81">
            <v>72721.789999999994</v>
          </cell>
          <cell r="BJ81">
            <v>28487.1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  <cell r="AC82">
            <v>17490.12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8542.7999999999993</v>
          </cell>
          <cell r="AH82">
            <v>0</v>
          </cell>
          <cell r="AI82">
            <v>0</v>
          </cell>
          <cell r="AJ82">
            <v>83088.899999999994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  <cell r="AY82">
            <v>256738.24</v>
          </cell>
          <cell r="AZ82">
            <v>256738.24</v>
          </cell>
          <cell r="BA82">
            <v>5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J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207755.81</v>
          </cell>
          <cell r="AZ83">
            <v>207755.81</v>
          </cell>
          <cell r="BA83">
            <v>6</v>
          </cell>
          <cell r="BB83">
            <v>98798.16</v>
          </cell>
          <cell r="BC83">
            <v>0</v>
          </cell>
          <cell r="BD83">
            <v>108957.65</v>
          </cell>
          <cell r="BE83">
            <v>0</v>
          </cell>
          <cell r="BF83">
            <v>0</v>
          </cell>
          <cell r="BG83">
            <v>207755.81</v>
          </cell>
          <cell r="BH83">
            <v>0</v>
          </cell>
          <cell r="BJ83">
            <v>34625.968333333301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4251.0600000000004</v>
          </cell>
          <cell r="AX84">
            <v>0</v>
          </cell>
          <cell r="AY84">
            <v>132000</v>
          </cell>
          <cell r="AZ84">
            <v>127748.94</v>
          </cell>
          <cell r="BA84">
            <v>5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4251.0600000000004</v>
          </cell>
          <cell r="BH84">
            <v>4251.0600000000004</v>
          </cell>
          <cell r="BJ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8383.6</v>
          </cell>
          <cell r="Q85">
            <v>6784.0900000000101</v>
          </cell>
          <cell r="R85">
            <v>8528.5700000000106</v>
          </cell>
          <cell r="S85">
            <v>9497.4500000000098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8333.5300000000007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16400.310000000001</v>
          </cell>
          <cell r="AV85">
            <v>20258.849999999999</v>
          </cell>
          <cell r="AW85">
            <v>12390.03</v>
          </cell>
          <cell r="AX85">
            <v>16626.259999999998</v>
          </cell>
          <cell r="AY85">
            <v>447521.15</v>
          </cell>
          <cell r="AZ85">
            <v>418504.86</v>
          </cell>
          <cell r="BA85">
            <v>6</v>
          </cell>
          <cell r="BB85">
            <v>20258.849999999999</v>
          </cell>
          <cell r="BC85">
            <v>16400.310000000001</v>
          </cell>
          <cell r="BD85">
            <v>16941.96</v>
          </cell>
          <cell r="BE85">
            <v>10799.45</v>
          </cell>
          <cell r="BF85">
            <v>20626.8</v>
          </cell>
          <cell r="BG85">
            <v>93416.86</v>
          </cell>
          <cell r="BH85">
            <v>29016.29</v>
          </cell>
          <cell r="BJ85">
            <v>15569.4766666667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5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J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5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J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358521.59999999998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598067.43999999994</v>
          </cell>
          <cell r="AZ88">
            <v>598067.43999999994</v>
          </cell>
          <cell r="BA88">
            <v>5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358521.59999999998</v>
          </cell>
          <cell r="BG88">
            <v>0</v>
          </cell>
          <cell r="BH88">
            <v>0</v>
          </cell>
          <cell r="BJ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  <cell r="AY89">
            <v>48042.77</v>
          </cell>
          <cell r="AZ89">
            <v>48042.77</v>
          </cell>
          <cell r="BA89">
            <v>5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J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3625.92</v>
          </cell>
          <cell r="AZ90">
            <v>3625.92</v>
          </cell>
          <cell r="BA90">
            <v>5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J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246020.38</v>
          </cell>
          <cell r="AZ91">
            <v>246020.38</v>
          </cell>
          <cell r="BA91">
            <v>5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J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80545.009999999995</v>
          </cell>
          <cell r="AR92">
            <v>0</v>
          </cell>
          <cell r="AS92">
            <v>312232.90000000002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899535.66</v>
          </cell>
          <cell r="AZ92">
            <v>821382.33</v>
          </cell>
          <cell r="BA92">
            <v>6</v>
          </cell>
          <cell r="BB92">
            <v>85509.77</v>
          </cell>
          <cell r="BC92">
            <v>130768.59</v>
          </cell>
          <cell r="BD92">
            <v>212326.06</v>
          </cell>
          <cell r="BE92">
            <v>0</v>
          </cell>
          <cell r="BF92">
            <v>312232.90000000002</v>
          </cell>
          <cell r="BG92">
            <v>818990.65</v>
          </cell>
          <cell r="BH92">
            <v>78153.33</v>
          </cell>
          <cell r="BJ92">
            <v>136498.441666667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52140.57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54540.57</v>
          </cell>
          <cell r="AZ93">
            <v>54540.57</v>
          </cell>
          <cell r="BA93">
            <v>5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139448.35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  <cell r="AY94">
            <v>139448.35</v>
          </cell>
          <cell r="AZ94">
            <v>139448.35</v>
          </cell>
          <cell r="BA94">
            <v>5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J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2082.13</v>
          </cell>
          <cell r="AC95">
            <v>28574.47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20538.689999999999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222374.42</v>
          </cell>
          <cell r="AZ95">
            <v>210025.61</v>
          </cell>
          <cell r="BA95">
            <v>6</v>
          </cell>
          <cell r="BB95">
            <v>11919.23</v>
          </cell>
          <cell r="BC95">
            <v>7247.58</v>
          </cell>
          <cell r="BD95">
            <v>12318.44</v>
          </cell>
          <cell r="BE95">
            <v>1683.48</v>
          </cell>
          <cell r="BF95">
            <v>4386.99</v>
          </cell>
          <cell r="BG95">
            <v>45517.54</v>
          </cell>
          <cell r="BH95">
            <v>12348.81</v>
          </cell>
          <cell r="BJ95">
            <v>7586.2566666666698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215008.44</v>
          </cell>
          <cell r="AZ96">
            <v>215008.44</v>
          </cell>
          <cell r="BA96">
            <v>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J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41534.019999999997</v>
          </cell>
          <cell r="AK97">
            <v>0</v>
          </cell>
          <cell r="AL97">
            <v>61593.82</v>
          </cell>
          <cell r="AM97">
            <v>134237.70000000001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696441.1</v>
          </cell>
          <cell r="AZ97">
            <v>647149.69999999995</v>
          </cell>
          <cell r="BA97">
            <v>6</v>
          </cell>
          <cell r="BB97">
            <v>0</v>
          </cell>
          <cell r="BC97">
            <v>39472.26</v>
          </cell>
          <cell r="BD97">
            <v>0</v>
          </cell>
          <cell r="BE97">
            <v>109636.93</v>
          </cell>
          <cell r="BF97">
            <v>144574.97</v>
          </cell>
          <cell r="BG97">
            <v>88763.66</v>
          </cell>
          <cell r="BH97">
            <v>49291.4</v>
          </cell>
          <cell r="BJ97">
            <v>14793.9433333333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  <cell r="I98">
            <v>6192.3999999999896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  <cell r="AY98">
            <v>212083.65</v>
          </cell>
          <cell r="AZ98">
            <v>212083.65</v>
          </cell>
          <cell r="BA98">
            <v>5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J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82185.440000000002</v>
          </cell>
          <cell r="AX99">
            <v>163646.39999999999</v>
          </cell>
          <cell r="AY99">
            <v>245831.84</v>
          </cell>
          <cell r="AZ99">
            <v>245831.84</v>
          </cell>
          <cell r="BA99">
            <v>4</v>
          </cell>
          <cell r="BB99">
            <v>163646.39999999999</v>
          </cell>
          <cell r="BC99">
            <v>82185.440000000002</v>
          </cell>
          <cell r="BD99">
            <v>0</v>
          </cell>
          <cell r="BE99">
            <v>0</v>
          </cell>
          <cell r="BF99">
            <v>0</v>
          </cell>
          <cell r="BG99">
            <v>245831.84</v>
          </cell>
          <cell r="BH99">
            <v>0</v>
          </cell>
          <cell r="BJ99">
            <v>40971.973333333299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  <cell r="AY100">
            <v>-21480</v>
          </cell>
          <cell r="AZ100">
            <v>-21480</v>
          </cell>
          <cell r="BA100">
            <v>5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J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F102">
            <v>0</v>
          </cell>
          <cell r="AG102">
            <v>47164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431478.5</v>
          </cell>
          <cell r="AZ102">
            <v>390267.01</v>
          </cell>
          <cell r="BA102">
            <v>6</v>
          </cell>
          <cell r="BB102">
            <v>42122.16</v>
          </cell>
          <cell r="BC102">
            <v>0</v>
          </cell>
          <cell r="BD102">
            <v>83881.7</v>
          </cell>
          <cell r="BE102">
            <v>65665.3</v>
          </cell>
          <cell r="BF102">
            <v>52461.19</v>
          </cell>
          <cell r="BG102">
            <v>232880.65</v>
          </cell>
          <cell r="BH102">
            <v>41211.49</v>
          </cell>
          <cell r="BJ102">
            <v>38813.441666666702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4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J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80414.820000000007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371183.95</v>
          </cell>
          <cell r="AZ104">
            <v>290708.12</v>
          </cell>
          <cell r="BA104">
            <v>6</v>
          </cell>
          <cell r="BB104">
            <v>15820</v>
          </cell>
          <cell r="BC104">
            <v>80414.820000000007</v>
          </cell>
          <cell r="BD104">
            <v>0</v>
          </cell>
          <cell r="BE104">
            <v>16842.77</v>
          </cell>
          <cell r="BF104">
            <v>75334.81</v>
          </cell>
          <cell r="BG104">
            <v>176710.65</v>
          </cell>
          <cell r="BH104">
            <v>80475.83</v>
          </cell>
          <cell r="BJ104">
            <v>29451.775000000001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69887.929999999993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  <cell r="AY105">
            <v>156704.41</v>
          </cell>
          <cell r="AZ105">
            <v>156704.41</v>
          </cell>
          <cell r="BA105">
            <v>5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J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33416.480000000003</v>
          </cell>
          <cell r="AY106">
            <v>175164.43</v>
          </cell>
          <cell r="AZ106">
            <v>30887.74</v>
          </cell>
          <cell r="BA106">
            <v>6</v>
          </cell>
          <cell r="BB106">
            <v>10815.62</v>
          </cell>
          <cell r="BC106">
            <v>20072.12</v>
          </cell>
          <cell r="BD106">
            <v>0</v>
          </cell>
          <cell r="BE106">
            <v>0</v>
          </cell>
          <cell r="BF106">
            <v>0</v>
          </cell>
          <cell r="BG106">
            <v>175164.43</v>
          </cell>
          <cell r="BH106">
            <v>144276.69</v>
          </cell>
          <cell r="BJ106">
            <v>29194.071666666699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15061.4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2550</v>
          </cell>
          <cell r="AE107">
            <v>0</v>
          </cell>
          <cell r="AF107">
            <v>78000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236650.3</v>
          </cell>
          <cell r="AZ107">
            <v>236650.3</v>
          </cell>
          <cell r="BA107">
            <v>6</v>
          </cell>
          <cell r="BB107">
            <v>1700</v>
          </cell>
          <cell r="BC107">
            <v>0</v>
          </cell>
          <cell r="BD107">
            <v>5400</v>
          </cell>
          <cell r="BE107">
            <v>0</v>
          </cell>
          <cell r="BF107">
            <v>0</v>
          </cell>
          <cell r="BG107">
            <v>8511</v>
          </cell>
          <cell r="BH107">
            <v>0</v>
          </cell>
          <cell r="BJ107">
            <v>1418.5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  <cell r="AY108">
            <v>160732.6</v>
          </cell>
          <cell r="AZ108">
            <v>160732.6</v>
          </cell>
          <cell r="BA108">
            <v>5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J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48762.06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170876.64</v>
          </cell>
          <cell r="AZ109">
            <v>170876.64</v>
          </cell>
          <cell r="BA109">
            <v>6</v>
          </cell>
          <cell r="BB109">
            <v>42334.32</v>
          </cell>
          <cell r="BC109">
            <v>32842.32</v>
          </cell>
          <cell r="BD109">
            <v>0</v>
          </cell>
          <cell r="BE109">
            <v>0</v>
          </cell>
          <cell r="BF109">
            <v>0</v>
          </cell>
          <cell r="BG109">
            <v>75176.639999999999</v>
          </cell>
          <cell r="BH109">
            <v>0</v>
          </cell>
          <cell r="BJ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O110">
            <v>0</v>
          </cell>
          <cell r="AP110">
            <v>93987.77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74387.990000000005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850905.59</v>
          </cell>
          <cell r="AZ110">
            <v>716697.05</v>
          </cell>
          <cell r="BA110">
            <v>6</v>
          </cell>
          <cell r="BB110">
            <v>91730.83</v>
          </cell>
          <cell r="BC110">
            <v>74387.990000000005</v>
          </cell>
          <cell r="BD110">
            <v>99977.49</v>
          </cell>
          <cell r="BE110">
            <v>135618.25</v>
          </cell>
          <cell r="BF110">
            <v>82142.48</v>
          </cell>
          <cell r="BG110">
            <v>535923.1</v>
          </cell>
          <cell r="BH110">
            <v>134208.54</v>
          </cell>
          <cell r="BJ110">
            <v>89320.516666666706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5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J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  <cell r="AY112">
            <v>216103.89</v>
          </cell>
          <cell r="AZ112">
            <v>216103.89</v>
          </cell>
          <cell r="BA112">
            <v>5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J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5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J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  <cell r="AY114">
            <v>65562.5</v>
          </cell>
          <cell r="AZ114">
            <v>65562.5</v>
          </cell>
          <cell r="BA114">
            <v>5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J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4683.9799999999996</v>
          </cell>
          <cell r="AU115">
            <v>7861.64</v>
          </cell>
          <cell r="AV115">
            <v>16006.29</v>
          </cell>
          <cell r="AW115">
            <v>64030.98</v>
          </cell>
          <cell r="AX115">
            <v>7424.1</v>
          </cell>
          <cell r="AY115">
            <v>100006.99</v>
          </cell>
          <cell r="AZ115">
            <v>28551.91</v>
          </cell>
          <cell r="BA115">
            <v>6</v>
          </cell>
          <cell r="BB115">
            <v>16006.29</v>
          </cell>
          <cell r="BC115">
            <v>7861.64</v>
          </cell>
          <cell r="BD115">
            <v>4683.9799999999996</v>
          </cell>
          <cell r="BE115">
            <v>0</v>
          </cell>
          <cell r="BF115">
            <v>0</v>
          </cell>
          <cell r="BG115">
            <v>100006.99</v>
          </cell>
          <cell r="BH115">
            <v>71455.08</v>
          </cell>
          <cell r="BJ115">
            <v>16667.831666666701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  <cell r="AY116">
            <v>116683.93</v>
          </cell>
          <cell r="AZ116">
            <v>116683.93</v>
          </cell>
          <cell r="BA116">
            <v>5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J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3076.02</v>
          </cell>
          <cell r="AG117">
            <v>0</v>
          </cell>
          <cell r="AH117">
            <v>17251.650000000001</v>
          </cell>
          <cell r="AI117">
            <v>32420.55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9721.0499999999993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278960.73</v>
          </cell>
          <cell r="AZ117">
            <v>243632.15</v>
          </cell>
          <cell r="BA117">
            <v>6</v>
          </cell>
          <cell r="BB117">
            <v>18879.89</v>
          </cell>
          <cell r="BC117">
            <v>28653.91</v>
          </cell>
          <cell r="BD117">
            <v>0</v>
          </cell>
          <cell r="BE117">
            <v>16023.13</v>
          </cell>
          <cell r="BF117">
            <v>33869.4</v>
          </cell>
          <cell r="BG117">
            <v>98885.51</v>
          </cell>
          <cell r="BH117">
            <v>35328.58</v>
          </cell>
          <cell r="BJ117">
            <v>16480.918333333299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AL118">
            <v>0</v>
          </cell>
          <cell r="AM118">
            <v>0</v>
          </cell>
          <cell r="AP118">
            <v>0</v>
          </cell>
          <cell r="AS118">
            <v>134947.43</v>
          </cell>
          <cell r="AT118">
            <v>0</v>
          </cell>
          <cell r="AU118">
            <v>157960.44</v>
          </cell>
          <cell r="AV118">
            <v>136345.79999999999</v>
          </cell>
          <cell r="AW118">
            <v>68172.899999999994</v>
          </cell>
          <cell r="AX118">
            <v>90897.2</v>
          </cell>
          <cell r="AY118">
            <v>588323.77</v>
          </cell>
          <cell r="AZ118">
            <v>429253.67</v>
          </cell>
          <cell r="BA118">
            <v>6</v>
          </cell>
          <cell r="BB118">
            <v>136345.79999999999</v>
          </cell>
          <cell r="BC118">
            <v>157960.44</v>
          </cell>
          <cell r="BD118">
            <v>0</v>
          </cell>
          <cell r="BE118">
            <v>134947.43</v>
          </cell>
          <cell r="BF118">
            <v>0</v>
          </cell>
          <cell r="BG118">
            <v>588323.77</v>
          </cell>
          <cell r="BH118">
            <v>159070.1</v>
          </cell>
          <cell r="BJ118">
            <v>98053.961666666699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AE119">
            <v>0</v>
          </cell>
          <cell r="AI119">
            <v>0</v>
          </cell>
          <cell r="AJ119">
            <v>0</v>
          </cell>
          <cell r="AL119">
            <v>1250.0899999999999</v>
          </cell>
          <cell r="AM119">
            <v>17035.88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222307.05</v>
          </cell>
          <cell r="AZ119">
            <v>137119.19</v>
          </cell>
          <cell r="BA119">
            <v>6</v>
          </cell>
          <cell r="BB119">
            <v>0</v>
          </cell>
          <cell r="BC119">
            <v>25553.82</v>
          </cell>
          <cell r="BD119">
            <v>18739.46</v>
          </cell>
          <cell r="BE119">
            <v>17887.68</v>
          </cell>
          <cell r="BF119">
            <v>33219.96</v>
          </cell>
          <cell r="BG119">
            <v>129481.14</v>
          </cell>
          <cell r="BH119">
            <v>85187.86</v>
          </cell>
          <cell r="BJ119">
            <v>21580.19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28801.439999999999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18000.900000000001</v>
          </cell>
          <cell r="AS120">
            <v>6915.6</v>
          </cell>
          <cell r="AT120">
            <v>24204.6</v>
          </cell>
          <cell r="AU120">
            <v>27662.400000000001</v>
          </cell>
          <cell r="AV120">
            <v>34578</v>
          </cell>
          <cell r="AW120">
            <v>0</v>
          </cell>
          <cell r="AX120">
            <v>0</v>
          </cell>
          <cell r="AY120">
            <v>218188.19</v>
          </cell>
          <cell r="AZ120">
            <v>218188.19</v>
          </cell>
          <cell r="BA120">
            <v>6</v>
          </cell>
          <cell r="BB120">
            <v>34578</v>
          </cell>
          <cell r="BC120">
            <v>27662.400000000001</v>
          </cell>
          <cell r="BD120">
            <v>24204.6</v>
          </cell>
          <cell r="BE120">
            <v>6915.6</v>
          </cell>
          <cell r="BF120">
            <v>18000.900000000001</v>
          </cell>
          <cell r="BG120">
            <v>93360.6</v>
          </cell>
          <cell r="BH120">
            <v>0</v>
          </cell>
          <cell r="BJ120">
            <v>15560.1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J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20621.810000000001</v>
          </cell>
          <cell r="AW122">
            <v>14443.71</v>
          </cell>
          <cell r="AX122">
            <v>0</v>
          </cell>
          <cell r="AY122">
            <v>124600.61</v>
          </cell>
          <cell r="AZ122">
            <v>110156.9</v>
          </cell>
          <cell r="BA122">
            <v>6</v>
          </cell>
          <cell r="BB122">
            <v>20621.810000000001</v>
          </cell>
          <cell r="BC122">
            <v>18392.86</v>
          </cell>
          <cell r="BD122">
            <v>0</v>
          </cell>
          <cell r="BE122">
            <v>0</v>
          </cell>
          <cell r="BF122">
            <v>23019.55</v>
          </cell>
          <cell r="BG122">
            <v>53458.38</v>
          </cell>
          <cell r="BH122">
            <v>14443.71</v>
          </cell>
          <cell r="BJ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AE123">
            <v>0</v>
          </cell>
          <cell r="AF123">
            <v>0</v>
          </cell>
          <cell r="AG123">
            <v>0</v>
          </cell>
          <cell r="AJ123">
            <v>0</v>
          </cell>
          <cell r="AO123">
            <v>4048.48</v>
          </cell>
          <cell r="AP123">
            <v>14900</v>
          </cell>
          <cell r="AQ123">
            <v>20461.330000000002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175910</v>
          </cell>
          <cell r="AZ123">
            <v>142389.5</v>
          </cell>
          <cell r="BA123">
            <v>6</v>
          </cell>
          <cell r="BB123">
            <v>28009.35</v>
          </cell>
          <cell r="BC123">
            <v>6938.45</v>
          </cell>
          <cell r="BD123">
            <v>25284.73</v>
          </cell>
          <cell r="BE123">
            <v>22250.82</v>
          </cell>
          <cell r="BF123">
            <v>20496.34</v>
          </cell>
          <cell r="BG123">
            <v>116003.85</v>
          </cell>
          <cell r="BH123">
            <v>33520.5</v>
          </cell>
          <cell r="BJ123">
            <v>19333.974999999999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40800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  <cell r="AY124">
            <v>40800</v>
          </cell>
          <cell r="AZ124">
            <v>40800</v>
          </cell>
          <cell r="BA124">
            <v>5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J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  <cell r="AY125">
            <v>5856.78</v>
          </cell>
          <cell r="AZ125">
            <v>5856.78</v>
          </cell>
          <cell r="BA125">
            <v>5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5856.75</v>
          </cell>
          <cell r="BG125">
            <v>0</v>
          </cell>
          <cell r="BH125">
            <v>0</v>
          </cell>
          <cell r="BJ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  <cell r="AY126">
            <v>44000</v>
          </cell>
          <cell r="AZ126">
            <v>44000</v>
          </cell>
          <cell r="BA126">
            <v>5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44000</v>
          </cell>
          <cell r="BH126">
            <v>0</v>
          </cell>
          <cell r="BJ126">
            <v>7333.3333333333303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571023.06000000006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3307619.2</v>
          </cell>
          <cell r="AZ128">
            <v>2757611.96</v>
          </cell>
          <cell r="BA128">
            <v>6</v>
          </cell>
          <cell r="BB128">
            <v>241111.92</v>
          </cell>
          <cell r="BC128">
            <v>446772.98</v>
          </cell>
          <cell r="BD128">
            <v>0</v>
          </cell>
          <cell r="BE128">
            <v>382108.15</v>
          </cell>
          <cell r="BF128">
            <v>563602.74</v>
          </cell>
          <cell r="BG128">
            <v>1620000.29</v>
          </cell>
          <cell r="BH128">
            <v>550007.24</v>
          </cell>
          <cell r="BJ128">
            <v>270000.04833333299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K129">
            <v>6876.86</v>
          </cell>
          <cell r="AL129">
            <v>8507.44</v>
          </cell>
          <cell r="AM129">
            <v>8180.91</v>
          </cell>
          <cell r="AN129">
            <v>9885.0300000000007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9200.7099999999991</v>
          </cell>
          <cell r="AU129">
            <v>7985.05</v>
          </cell>
          <cell r="AW129">
            <v>25863.4</v>
          </cell>
          <cell r="AX129">
            <v>4531.87</v>
          </cell>
          <cell r="AY129">
            <v>121168.35</v>
          </cell>
          <cell r="AZ129">
            <v>90773.08</v>
          </cell>
          <cell r="BA129">
            <v>5</v>
          </cell>
          <cell r="BB129">
            <v>0</v>
          </cell>
          <cell r="BC129">
            <v>7985.05</v>
          </cell>
          <cell r="BD129">
            <v>9200.7099999999991</v>
          </cell>
          <cell r="BE129">
            <v>4720.2</v>
          </cell>
          <cell r="BF129">
            <v>6659.9</v>
          </cell>
          <cell r="BG129">
            <v>52301.23</v>
          </cell>
          <cell r="BH129">
            <v>30395.27</v>
          </cell>
          <cell r="BJ129">
            <v>8716.8716666666696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  <cell r="AW130">
            <v>69941.100000000006</v>
          </cell>
          <cell r="AX130">
            <v>0</v>
          </cell>
          <cell r="AY130">
            <v>89838.97</v>
          </cell>
          <cell r="AZ130">
            <v>89838.97</v>
          </cell>
          <cell r="BA130">
            <v>5</v>
          </cell>
          <cell r="BB130">
            <v>0</v>
          </cell>
          <cell r="BC130">
            <v>69941.100000000006</v>
          </cell>
          <cell r="BD130">
            <v>0</v>
          </cell>
          <cell r="BE130">
            <v>0</v>
          </cell>
          <cell r="BF130">
            <v>0</v>
          </cell>
          <cell r="BG130">
            <v>89838.97</v>
          </cell>
          <cell r="BH130">
            <v>0</v>
          </cell>
          <cell r="BJ130">
            <v>14973.1616666667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86500</v>
          </cell>
          <cell r="AZ131">
            <v>86500</v>
          </cell>
          <cell r="BA131">
            <v>6</v>
          </cell>
          <cell r="BB131">
            <v>0</v>
          </cell>
          <cell r="BC131">
            <v>0</v>
          </cell>
          <cell r="BD131">
            <v>35000</v>
          </cell>
          <cell r="BE131">
            <v>0</v>
          </cell>
          <cell r="BF131">
            <v>0</v>
          </cell>
          <cell r="BG131">
            <v>35000</v>
          </cell>
          <cell r="BH131">
            <v>0</v>
          </cell>
          <cell r="BJ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82192</v>
          </cell>
          <cell r="AZ133">
            <v>82192</v>
          </cell>
          <cell r="BA133">
            <v>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J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104706.31</v>
          </cell>
          <cell r="AU134">
            <v>137198.71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474580.66</v>
          </cell>
          <cell r="AZ134">
            <v>381666.31</v>
          </cell>
          <cell r="BA134">
            <v>6</v>
          </cell>
          <cell r="BB134">
            <v>92914.35</v>
          </cell>
          <cell r="BC134">
            <v>46846.94</v>
          </cell>
          <cell r="BD134">
            <v>137198.71</v>
          </cell>
          <cell r="BE134">
            <v>104706.31</v>
          </cell>
          <cell r="BF134">
            <v>0</v>
          </cell>
          <cell r="BG134">
            <v>474580.66</v>
          </cell>
          <cell r="BH134">
            <v>92914.35</v>
          </cell>
          <cell r="BJ134">
            <v>79096.776666666701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0</v>
          </cell>
          <cell r="AF135">
            <v>14582.59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10757.6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25340.19</v>
          </cell>
          <cell r="AZ135">
            <v>25340.19</v>
          </cell>
          <cell r="BA135">
            <v>5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J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  <cell r="AY136">
            <v>44064.5</v>
          </cell>
          <cell r="AZ136">
            <v>44064.5</v>
          </cell>
          <cell r="BA136">
            <v>5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J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  <cell r="AY137">
            <v>75884.62</v>
          </cell>
          <cell r="AZ137">
            <v>75884.62</v>
          </cell>
          <cell r="BA137">
            <v>5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J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M138">
            <v>13554.58</v>
          </cell>
          <cell r="AN138">
            <v>17900.400000000001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163105.85</v>
          </cell>
          <cell r="AZ138">
            <v>151169.54</v>
          </cell>
          <cell r="BA138">
            <v>6</v>
          </cell>
          <cell r="BB138">
            <v>22857.48</v>
          </cell>
          <cell r="BC138">
            <v>2964.38</v>
          </cell>
          <cell r="BD138">
            <v>30920.47</v>
          </cell>
          <cell r="BE138">
            <v>12222.53</v>
          </cell>
          <cell r="BF138">
            <v>0</v>
          </cell>
          <cell r="BG138">
            <v>80901.17</v>
          </cell>
          <cell r="BH138">
            <v>11936.31</v>
          </cell>
          <cell r="BJ138">
            <v>13483.528333333301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128771.23</v>
          </cell>
          <cell r="AZ139">
            <v>34799.49</v>
          </cell>
          <cell r="BA139">
            <v>6</v>
          </cell>
          <cell r="BB139">
            <v>20679</v>
          </cell>
          <cell r="BC139">
            <v>13786</v>
          </cell>
          <cell r="BD139">
            <v>334.49</v>
          </cell>
          <cell r="BE139">
            <v>0</v>
          </cell>
          <cell r="BF139">
            <v>0</v>
          </cell>
          <cell r="BG139">
            <v>128771.23</v>
          </cell>
          <cell r="BH139">
            <v>93971.74</v>
          </cell>
          <cell r="BJ139">
            <v>21461.871666666699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9130</v>
          </cell>
          <cell r="T140">
            <v>0</v>
          </cell>
          <cell r="U140">
            <v>33660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  <cell r="AY140">
            <v>89130</v>
          </cell>
          <cell r="AZ140">
            <v>89130</v>
          </cell>
          <cell r="BA140">
            <v>5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J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58272</v>
          </cell>
          <cell r="AZ141">
            <v>58272</v>
          </cell>
          <cell r="BA141">
            <v>6</v>
          </cell>
          <cell r="BB141">
            <v>0</v>
          </cell>
          <cell r="BC141">
            <v>41136</v>
          </cell>
          <cell r="BD141">
            <v>17136</v>
          </cell>
          <cell r="BE141">
            <v>0</v>
          </cell>
          <cell r="BF141">
            <v>0</v>
          </cell>
          <cell r="BG141">
            <v>58272</v>
          </cell>
          <cell r="BH141">
            <v>0</v>
          </cell>
          <cell r="BJ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是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4399.9399999999996</v>
          </cell>
          <cell r="AO142">
            <v>0</v>
          </cell>
          <cell r="AP142">
            <v>33100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158199.79999999999</v>
          </cell>
          <cell r="AZ142">
            <v>158199.79999999999</v>
          </cell>
          <cell r="BA142">
            <v>6</v>
          </cell>
          <cell r="BB142">
            <v>0</v>
          </cell>
          <cell r="BC142">
            <v>41309.26</v>
          </cell>
          <cell r="BD142">
            <v>54340.73</v>
          </cell>
          <cell r="BE142">
            <v>0</v>
          </cell>
          <cell r="BF142">
            <v>0</v>
          </cell>
          <cell r="BG142">
            <v>95649.99</v>
          </cell>
          <cell r="BH142">
            <v>0</v>
          </cell>
          <cell r="BJ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99499.67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147379.10999999999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268000.53999999998</v>
          </cell>
          <cell r="AW143">
            <v>199166.89</v>
          </cell>
          <cell r="AX143">
            <v>141020.24</v>
          </cell>
          <cell r="AY143">
            <v>1810916.27</v>
          </cell>
          <cell r="AZ143">
            <v>1470729.14</v>
          </cell>
          <cell r="BA143">
            <v>6</v>
          </cell>
          <cell r="BB143">
            <v>268000.53999999998</v>
          </cell>
          <cell r="BC143">
            <v>50311.82</v>
          </cell>
          <cell r="BD143">
            <v>155432.99</v>
          </cell>
          <cell r="BE143">
            <v>193970.62</v>
          </cell>
          <cell r="BF143">
            <v>171391.02</v>
          </cell>
          <cell r="BG143">
            <v>1007903.1</v>
          </cell>
          <cell r="BH143">
            <v>340187.13</v>
          </cell>
          <cell r="BJ143">
            <v>167983.85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136237.21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863174.84</v>
          </cell>
          <cell r="AZ144">
            <v>763148.63</v>
          </cell>
          <cell r="BA144">
            <v>6</v>
          </cell>
          <cell r="BB144">
            <v>191335.1</v>
          </cell>
          <cell r="BC144">
            <v>100329.43</v>
          </cell>
          <cell r="BD144">
            <v>176570.65</v>
          </cell>
          <cell r="BE144">
            <v>42905.08</v>
          </cell>
          <cell r="BF144">
            <v>115771.16</v>
          </cell>
          <cell r="BG144">
            <v>611166.47</v>
          </cell>
          <cell r="BH144">
            <v>100026.21</v>
          </cell>
          <cell r="BJ144">
            <v>101861.078333333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348416.98</v>
          </cell>
          <cell r="AS145">
            <v>0</v>
          </cell>
          <cell r="AT145">
            <v>548873.91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1746888.3</v>
          </cell>
          <cell r="AZ145">
            <v>1746888.3</v>
          </cell>
          <cell r="BA145">
            <v>6</v>
          </cell>
          <cell r="BB145">
            <v>1854.99</v>
          </cell>
          <cell r="BC145">
            <v>33798.26</v>
          </cell>
          <cell r="BD145">
            <v>43529.17</v>
          </cell>
          <cell r="BE145">
            <v>770414.99</v>
          </cell>
          <cell r="BF145">
            <v>548873.91</v>
          </cell>
          <cell r="BG145">
            <v>1398471.32</v>
          </cell>
          <cell r="BH145">
            <v>0</v>
          </cell>
          <cell r="BJ145">
            <v>233078.55333333299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AK146">
            <v>0</v>
          </cell>
          <cell r="AL146">
            <v>0</v>
          </cell>
          <cell r="AM146">
            <v>0</v>
          </cell>
          <cell r="AP146">
            <v>140723.01999999999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1624732.16</v>
          </cell>
          <cell r="AZ146">
            <v>1398871.46</v>
          </cell>
          <cell r="BA146">
            <v>6</v>
          </cell>
          <cell r="BB146">
            <v>178344.26</v>
          </cell>
          <cell r="BC146">
            <v>191333.54</v>
          </cell>
          <cell r="BD146">
            <v>472764.2</v>
          </cell>
          <cell r="BE146">
            <v>0</v>
          </cell>
          <cell r="BF146">
            <v>199642.43</v>
          </cell>
          <cell r="BG146">
            <v>1068302.7</v>
          </cell>
          <cell r="BH146">
            <v>225860.7</v>
          </cell>
          <cell r="BJ146">
            <v>178050.45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  <cell r="AW147">
            <v>0</v>
          </cell>
          <cell r="AX147">
            <v>0</v>
          </cell>
          <cell r="AY147">
            <v>458630.26</v>
          </cell>
          <cell r="AZ147">
            <v>458630.26</v>
          </cell>
          <cell r="BA147">
            <v>5</v>
          </cell>
          <cell r="BB147">
            <v>0</v>
          </cell>
          <cell r="BC147">
            <v>0</v>
          </cell>
          <cell r="BD147">
            <v>0</v>
          </cell>
          <cell r="BE147">
            <v>101826.56</v>
          </cell>
          <cell r="BF147">
            <v>169952</v>
          </cell>
          <cell r="BG147">
            <v>101826.56</v>
          </cell>
          <cell r="BH147">
            <v>0</v>
          </cell>
          <cell r="BJ147">
            <v>16971.093333333301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  <cell r="AY148">
            <v>62319</v>
          </cell>
          <cell r="AZ148">
            <v>62319</v>
          </cell>
          <cell r="BA148">
            <v>5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J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是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N149">
            <v>300</v>
          </cell>
          <cell r="AO149">
            <v>4200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42300</v>
          </cell>
          <cell r="AZ149">
            <v>42300</v>
          </cell>
          <cell r="BA149">
            <v>6</v>
          </cell>
          <cell r="BB149">
            <v>8400</v>
          </cell>
          <cell r="BC149">
            <v>4200</v>
          </cell>
          <cell r="BD149">
            <v>4200</v>
          </cell>
          <cell r="BE149">
            <v>0</v>
          </cell>
          <cell r="BF149">
            <v>4200</v>
          </cell>
          <cell r="BG149">
            <v>25200</v>
          </cell>
          <cell r="BH149">
            <v>0</v>
          </cell>
          <cell r="BJ149">
            <v>4200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  <cell r="AY150">
            <v>40450</v>
          </cell>
          <cell r="AZ150">
            <v>40450</v>
          </cell>
          <cell r="BA150">
            <v>5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J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F151">
            <v>0</v>
          </cell>
          <cell r="AG151">
            <v>0</v>
          </cell>
          <cell r="AH151">
            <v>0</v>
          </cell>
          <cell r="AL151">
            <v>3616.35</v>
          </cell>
          <cell r="AM151">
            <v>8032.58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17989.599999999999</v>
          </cell>
          <cell r="AX151">
            <v>29315.200000000001</v>
          </cell>
          <cell r="AY151">
            <v>173139.01</v>
          </cell>
          <cell r="AZ151">
            <v>121120.04</v>
          </cell>
          <cell r="BA151">
            <v>6</v>
          </cell>
          <cell r="BB151">
            <v>26868.01</v>
          </cell>
          <cell r="BC151">
            <v>0</v>
          </cell>
          <cell r="BD151">
            <v>23647.08</v>
          </cell>
          <cell r="BE151">
            <v>16699.75</v>
          </cell>
          <cell r="BF151">
            <v>15417.79</v>
          </cell>
          <cell r="BG151">
            <v>102534.06</v>
          </cell>
          <cell r="BH151">
            <v>52018.97</v>
          </cell>
          <cell r="BJ151">
            <v>17089.009999999998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  <cell r="AY152">
            <v>58519.74</v>
          </cell>
          <cell r="AZ152">
            <v>58519.74</v>
          </cell>
          <cell r="BA152">
            <v>5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J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5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J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  <cell r="AW154">
            <v>14355.52</v>
          </cell>
          <cell r="AX154">
            <v>5505.36</v>
          </cell>
          <cell r="AY154">
            <v>188190.52</v>
          </cell>
          <cell r="AZ154">
            <v>168329.64</v>
          </cell>
          <cell r="BA154">
            <v>5</v>
          </cell>
          <cell r="BB154">
            <v>0</v>
          </cell>
          <cell r="BC154">
            <v>0</v>
          </cell>
          <cell r="BD154">
            <v>0</v>
          </cell>
          <cell r="BE154">
            <v>35333.97</v>
          </cell>
          <cell r="BF154">
            <v>59747.21</v>
          </cell>
          <cell r="BG154">
            <v>55194.85</v>
          </cell>
          <cell r="BH154">
            <v>19860.88</v>
          </cell>
          <cell r="BJ154">
            <v>9199.1416666666701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>
            <v>0</v>
          </cell>
          <cell r="AC155">
            <v>0</v>
          </cell>
          <cell r="AD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5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AI156">
            <v>0</v>
          </cell>
          <cell r="AJ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51876.35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992840.44</v>
          </cell>
          <cell r="AZ156">
            <v>861356.03</v>
          </cell>
          <cell r="BA156">
            <v>6</v>
          </cell>
          <cell r="BB156">
            <v>197045.51</v>
          </cell>
          <cell r="BC156">
            <v>108143.16</v>
          </cell>
          <cell r="BD156">
            <v>131768.06</v>
          </cell>
          <cell r="BE156">
            <v>105829.2</v>
          </cell>
          <cell r="BF156">
            <v>134744.84</v>
          </cell>
          <cell r="BG156">
            <v>674270.34</v>
          </cell>
          <cell r="BH156">
            <v>131484.41</v>
          </cell>
          <cell r="BJ156">
            <v>112378.39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9000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  <cell r="AY157">
            <v>9000</v>
          </cell>
          <cell r="AZ157">
            <v>9000</v>
          </cell>
          <cell r="BA157">
            <v>5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  <cell r="AY158">
            <v>13740</v>
          </cell>
          <cell r="AZ158">
            <v>13740</v>
          </cell>
          <cell r="BA158">
            <v>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  <cell r="AH159">
            <v>0</v>
          </cell>
          <cell r="AJ159">
            <v>161330.89000000001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0</v>
          </cell>
          <cell r="AX159">
            <v>0</v>
          </cell>
          <cell r="AY159">
            <v>161330.89000000001</v>
          </cell>
          <cell r="AZ159">
            <v>161330.89000000001</v>
          </cell>
          <cell r="BA159">
            <v>5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5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F161">
            <v>0</v>
          </cell>
          <cell r="G161" t="str">
            <v>否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1176.6600000000001</v>
          </cell>
          <cell r="AW161">
            <v>0</v>
          </cell>
          <cell r="AX161">
            <v>0</v>
          </cell>
          <cell r="AY161">
            <v>1176.6600000000001</v>
          </cell>
          <cell r="AZ161">
            <v>1176.6600000000001</v>
          </cell>
          <cell r="BA161">
            <v>6</v>
          </cell>
          <cell r="BB161">
            <v>0</v>
          </cell>
          <cell r="BC161">
            <v>0</v>
          </cell>
          <cell r="BD161">
            <v>1176.6600000000001</v>
          </cell>
          <cell r="BE161">
            <v>0</v>
          </cell>
          <cell r="BF161">
            <v>0</v>
          </cell>
          <cell r="BG161">
            <v>1176.6600000000001</v>
          </cell>
          <cell r="BH161">
            <v>0</v>
          </cell>
          <cell r="BJ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  <cell r="AY162">
            <v>51725.38</v>
          </cell>
          <cell r="AZ162">
            <v>51725.38</v>
          </cell>
          <cell r="BA162">
            <v>5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M163">
            <v>2535.5500000000002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9303.9699999999993</v>
          </cell>
          <cell r="AW163">
            <v>17492.400000000001</v>
          </cell>
          <cell r="AX163">
            <v>5247.72</v>
          </cell>
          <cell r="AY163">
            <v>53820.68</v>
          </cell>
          <cell r="AZ163">
            <v>31080.560000000001</v>
          </cell>
          <cell r="BA163">
            <v>6</v>
          </cell>
          <cell r="BB163">
            <v>9303.9699999999993</v>
          </cell>
          <cell r="BC163">
            <v>0</v>
          </cell>
          <cell r="BD163">
            <v>1749.24</v>
          </cell>
          <cell r="BE163">
            <v>3572.95</v>
          </cell>
          <cell r="BF163">
            <v>3498.48</v>
          </cell>
          <cell r="BG163">
            <v>37366.28</v>
          </cell>
          <cell r="BH163">
            <v>22740.12</v>
          </cell>
          <cell r="BJ163">
            <v>6227.7133333333304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48800</v>
          </cell>
          <cell r="AZ164">
            <v>48800</v>
          </cell>
          <cell r="BA164">
            <v>5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D165">
            <v>0</v>
          </cell>
          <cell r="AF165">
            <v>0</v>
          </cell>
          <cell r="AI165">
            <v>0</v>
          </cell>
          <cell r="AM165">
            <v>0</v>
          </cell>
          <cell r="AP165">
            <v>54077.41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39048.050000000003</v>
          </cell>
          <cell r="AY165">
            <v>578529.04</v>
          </cell>
          <cell r="AZ165">
            <v>529208.99</v>
          </cell>
          <cell r="BA165">
            <v>6</v>
          </cell>
          <cell r="BB165">
            <v>197842.34</v>
          </cell>
          <cell r="BC165">
            <v>63921.61</v>
          </cell>
          <cell r="BD165">
            <v>57767.1</v>
          </cell>
          <cell r="BE165">
            <v>32842.53</v>
          </cell>
          <cell r="BF165">
            <v>42312.73</v>
          </cell>
          <cell r="BG165">
            <v>401693.63</v>
          </cell>
          <cell r="BH165">
            <v>49320.05</v>
          </cell>
          <cell r="BJ165">
            <v>66948.938333333295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M166">
            <v>0</v>
          </cell>
          <cell r="AN166">
            <v>0</v>
          </cell>
          <cell r="AO166">
            <v>20734.189999999999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145095.57</v>
          </cell>
          <cell r="AZ166">
            <v>145095.57</v>
          </cell>
          <cell r="BA166">
            <v>6</v>
          </cell>
          <cell r="BB166">
            <v>15000</v>
          </cell>
          <cell r="BC166">
            <v>4576.5</v>
          </cell>
          <cell r="BD166">
            <v>18000</v>
          </cell>
          <cell r="BE166">
            <v>18000</v>
          </cell>
          <cell r="BF166">
            <v>1819.3</v>
          </cell>
          <cell r="BG166">
            <v>75395.679999999993</v>
          </cell>
          <cell r="BH166">
            <v>0</v>
          </cell>
          <cell r="BJ166">
            <v>12565.946666666699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9858.82</v>
          </cell>
          <cell r="O167">
            <v>8207.3700000000008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18066.189999999999</v>
          </cell>
          <cell r="AZ167">
            <v>18066.189999999999</v>
          </cell>
          <cell r="BA167">
            <v>5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J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AF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5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J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46895.05</v>
          </cell>
          <cell r="AZ169">
            <v>46895.05</v>
          </cell>
          <cell r="BA169">
            <v>5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J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  <cell r="AG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8891.8799999999992</v>
          </cell>
          <cell r="AX170">
            <v>0</v>
          </cell>
          <cell r="AY170">
            <v>8891.8799999999992</v>
          </cell>
          <cell r="AZ170">
            <v>8891.8799999999992</v>
          </cell>
          <cell r="BA170">
            <v>6</v>
          </cell>
          <cell r="BB170">
            <v>0</v>
          </cell>
          <cell r="BC170">
            <v>8891.8799999999992</v>
          </cell>
          <cell r="BD170">
            <v>0</v>
          </cell>
          <cell r="BE170">
            <v>0</v>
          </cell>
          <cell r="BF170">
            <v>0</v>
          </cell>
          <cell r="BG170">
            <v>8891.8799999999992</v>
          </cell>
          <cell r="BH170">
            <v>0</v>
          </cell>
          <cell r="BJ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AF171">
            <v>0</v>
          </cell>
          <cell r="AH171">
            <v>0</v>
          </cell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165027.4</v>
          </cell>
          <cell r="AZ171">
            <v>165027.4</v>
          </cell>
          <cell r="BA171">
            <v>6</v>
          </cell>
          <cell r="BB171">
            <v>6418</v>
          </cell>
          <cell r="BC171">
            <v>52729</v>
          </cell>
          <cell r="BD171">
            <v>0</v>
          </cell>
          <cell r="BE171">
            <v>0</v>
          </cell>
          <cell r="BF171">
            <v>0</v>
          </cell>
          <cell r="BG171">
            <v>59147</v>
          </cell>
          <cell r="BH171">
            <v>0</v>
          </cell>
          <cell r="BJ171">
            <v>9857.8333333333303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5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J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1953.86</v>
          </cell>
          <cell r="AK173">
            <v>16347.71</v>
          </cell>
          <cell r="AL173">
            <v>12113.31</v>
          </cell>
          <cell r="AM173">
            <v>6056.67</v>
          </cell>
          <cell r="AN173">
            <v>1058.5999999999999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  <cell r="AW173">
            <v>1058.5999999999999</v>
          </cell>
          <cell r="AX173">
            <v>0</v>
          </cell>
          <cell r="AY173">
            <v>45595.360000000001</v>
          </cell>
          <cell r="AZ173">
            <v>44536.76</v>
          </cell>
          <cell r="BA173">
            <v>5</v>
          </cell>
          <cell r="BB173">
            <v>0</v>
          </cell>
          <cell r="BC173">
            <v>2876.2</v>
          </cell>
          <cell r="BD173">
            <v>0</v>
          </cell>
          <cell r="BE173">
            <v>0</v>
          </cell>
          <cell r="BF173">
            <v>2130.41</v>
          </cell>
          <cell r="BG173">
            <v>3934.8</v>
          </cell>
          <cell r="BH173">
            <v>1058.5999999999999</v>
          </cell>
          <cell r="BJ173">
            <v>655.8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10541.76</v>
          </cell>
          <cell r="AS174">
            <v>5230</v>
          </cell>
          <cell r="AT174">
            <v>0</v>
          </cell>
          <cell r="AU174">
            <v>0</v>
          </cell>
          <cell r="AW174">
            <v>0</v>
          </cell>
          <cell r="AX174">
            <v>4680</v>
          </cell>
          <cell r="AY174">
            <v>20451.759999999998</v>
          </cell>
          <cell r="AZ174">
            <v>15771.76</v>
          </cell>
          <cell r="BA174">
            <v>5</v>
          </cell>
          <cell r="BB174">
            <v>0</v>
          </cell>
          <cell r="BC174">
            <v>0</v>
          </cell>
          <cell r="BD174">
            <v>0</v>
          </cell>
          <cell r="BE174">
            <v>5230</v>
          </cell>
          <cell r="BF174">
            <v>10541.76</v>
          </cell>
          <cell r="BG174">
            <v>9910</v>
          </cell>
          <cell r="BH174">
            <v>4680</v>
          </cell>
          <cell r="BJ174">
            <v>1651.6666666666699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26000</v>
          </cell>
          <cell r="AZ175">
            <v>26000</v>
          </cell>
          <cell r="BA175">
            <v>5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J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W176">
            <v>0</v>
          </cell>
          <cell r="AX176">
            <v>0</v>
          </cell>
          <cell r="AY176">
            <v>32000</v>
          </cell>
          <cell r="AZ176">
            <v>32000</v>
          </cell>
          <cell r="BA176">
            <v>5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J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  <cell r="AG177">
            <v>41630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  <cell r="AY177">
            <v>41630</v>
          </cell>
          <cell r="AZ177">
            <v>41630</v>
          </cell>
          <cell r="BA177">
            <v>5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J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5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J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5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J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F180">
            <v>0</v>
          </cell>
          <cell r="G180" t="str">
            <v>否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5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J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AI181">
            <v>0</v>
          </cell>
          <cell r="AJ181">
            <v>7242.89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  <cell r="AW181">
            <v>0</v>
          </cell>
          <cell r="AX181">
            <v>0</v>
          </cell>
          <cell r="AY181">
            <v>166943.17000000001</v>
          </cell>
          <cell r="AZ181">
            <v>166943.17000000001</v>
          </cell>
          <cell r="BA181">
            <v>5</v>
          </cell>
          <cell r="BB181">
            <v>0</v>
          </cell>
          <cell r="BC181">
            <v>7856.19</v>
          </cell>
          <cell r="BD181">
            <v>24028.93</v>
          </cell>
          <cell r="BE181">
            <v>0</v>
          </cell>
          <cell r="BF181">
            <v>11897.61</v>
          </cell>
          <cell r="BG181">
            <v>31885.119999999999</v>
          </cell>
          <cell r="BH181">
            <v>0</v>
          </cell>
          <cell r="BJ181">
            <v>5314.1866666666701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35451.040000000001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  <cell r="AY182">
            <v>35451.040000000001</v>
          </cell>
          <cell r="AZ182">
            <v>35451.040000000001</v>
          </cell>
          <cell r="BA182">
            <v>5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J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0</v>
          </cell>
          <cell r="AX183">
            <v>0</v>
          </cell>
          <cell r="AY183">
            <v>55300.45</v>
          </cell>
          <cell r="AZ183">
            <v>55300.45</v>
          </cell>
          <cell r="BA183">
            <v>5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J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F184">
            <v>90</v>
          </cell>
          <cell r="G184" t="str">
            <v>否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5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J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148990.5</v>
          </cell>
          <cell r="AZ185">
            <v>0</v>
          </cell>
          <cell r="BA185">
            <v>6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148990.5</v>
          </cell>
          <cell r="BH185">
            <v>148990.5</v>
          </cell>
          <cell r="BJ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5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J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R187">
            <v>0</v>
          </cell>
          <cell r="AS187">
            <v>20094.21</v>
          </cell>
          <cell r="AT187">
            <v>92474.9</v>
          </cell>
          <cell r="AU187">
            <v>43491.71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496287.76</v>
          </cell>
          <cell r="AZ187">
            <v>259959.78</v>
          </cell>
          <cell r="BA187">
            <v>6</v>
          </cell>
          <cell r="BB187">
            <v>103898.96</v>
          </cell>
          <cell r="BC187">
            <v>43491.71</v>
          </cell>
          <cell r="BD187">
            <v>92474.9</v>
          </cell>
          <cell r="BE187">
            <v>20094.21</v>
          </cell>
          <cell r="BF187">
            <v>0</v>
          </cell>
          <cell r="BG187">
            <v>496287.76</v>
          </cell>
          <cell r="BH187">
            <v>236327.98</v>
          </cell>
          <cell r="BJ187">
            <v>82714.626666666707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Z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3602.76</v>
          </cell>
          <cell r="AT188">
            <v>0</v>
          </cell>
          <cell r="AU188">
            <v>95995.6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421167.98</v>
          </cell>
          <cell r="AZ188">
            <v>259188.95</v>
          </cell>
          <cell r="BA188">
            <v>6</v>
          </cell>
          <cell r="BB188">
            <v>95995.6</v>
          </cell>
          <cell r="BC188">
            <v>0</v>
          </cell>
          <cell r="BD188">
            <v>3602.76</v>
          </cell>
          <cell r="BE188">
            <v>0</v>
          </cell>
          <cell r="BF188">
            <v>0</v>
          </cell>
          <cell r="BG188">
            <v>421167.98</v>
          </cell>
          <cell r="BH188">
            <v>161979.03</v>
          </cell>
          <cell r="BJ188">
            <v>70194.663333333301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8235.6200000000008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18737.27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  <cell r="AY189">
            <v>43699.8</v>
          </cell>
          <cell r="AZ189">
            <v>43699.8</v>
          </cell>
          <cell r="BA189">
            <v>5</v>
          </cell>
          <cell r="BB189">
            <v>0</v>
          </cell>
          <cell r="BC189">
            <v>0</v>
          </cell>
          <cell r="BD189">
            <v>0</v>
          </cell>
          <cell r="BE189">
            <v>16726.91</v>
          </cell>
          <cell r="BF189">
            <v>0</v>
          </cell>
          <cell r="BG189">
            <v>16726.91</v>
          </cell>
          <cell r="BH189">
            <v>0</v>
          </cell>
          <cell r="BJ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5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J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N191">
            <v>0</v>
          </cell>
          <cell r="AO191">
            <v>55264.88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70373.429999999993</v>
          </cell>
          <cell r="AV191">
            <v>110744.22</v>
          </cell>
          <cell r="AW191">
            <v>25437.68</v>
          </cell>
          <cell r="AX191">
            <v>30538.240000000002</v>
          </cell>
          <cell r="AY191">
            <v>839820.36</v>
          </cell>
          <cell r="AZ191">
            <v>783844.44</v>
          </cell>
          <cell r="BA191">
            <v>6</v>
          </cell>
          <cell r="BB191">
            <v>110744.22</v>
          </cell>
          <cell r="BC191">
            <v>70373.429999999993</v>
          </cell>
          <cell r="BD191">
            <v>131837.91</v>
          </cell>
          <cell r="BE191">
            <v>93732.32</v>
          </cell>
          <cell r="BF191">
            <v>101240.17</v>
          </cell>
          <cell r="BG191">
            <v>462663.8</v>
          </cell>
          <cell r="BH191">
            <v>55975.92</v>
          </cell>
          <cell r="BJ191">
            <v>77110.633333333302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W192">
            <v>0</v>
          </cell>
          <cell r="AX192">
            <v>0</v>
          </cell>
          <cell r="AY192">
            <v>29924.39</v>
          </cell>
          <cell r="AZ192">
            <v>29924.39</v>
          </cell>
          <cell r="BA192">
            <v>5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J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W193">
            <v>0</v>
          </cell>
          <cell r="AX193">
            <v>0</v>
          </cell>
          <cell r="AY193">
            <v>28888.81</v>
          </cell>
          <cell r="AZ193">
            <v>28888.81</v>
          </cell>
          <cell r="BA193">
            <v>5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J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  <cell r="AW194">
            <v>15785</v>
          </cell>
          <cell r="AX194">
            <v>0</v>
          </cell>
          <cell r="AY194">
            <v>45759.95</v>
          </cell>
          <cell r="AZ194">
            <v>45759.95</v>
          </cell>
          <cell r="BA194">
            <v>5</v>
          </cell>
          <cell r="BB194">
            <v>0</v>
          </cell>
          <cell r="BC194">
            <v>15785</v>
          </cell>
          <cell r="BD194">
            <v>0</v>
          </cell>
          <cell r="BE194">
            <v>0</v>
          </cell>
          <cell r="BF194">
            <v>0</v>
          </cell>
          <cell r="BG194">
            <v>15785</v>
          </cell>
          <cell r="BH194">
            <v>0</v>
          </cell>
          <cell r="BJ194">
            <v>2630.8333333333298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  <cell r="AY195">
            <v>82560</v>
          </cell>
          <cell r="AZ195">
            <v>82560</v>
          </cell>
          <cell r="BA195">
            <v>5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82560</v>
          </cell>
          <cell r="BH195">
            <v>0</v>
          </cell>
          <cell r="BJ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是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5550.86</v>
          </cell>
          <cell r="AO196">
            <v>243300</v>
          </cell>
          <cell r="AP196">
            <v>78100</v>
          </cell>
          <cell r="AQ196">
            <v>39195.440000000002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707752.31</v>
          </cell>
          <cell r="AZ196">
            <v>530408.13</v>
          </cell>
          <cell r="BA196">
            <v>6</v>
          </cell>
          <cell r="BB196">
            <v>54528.87</v>
          </cell>
          <cell r="BC196">
            <v>46289.2</v>
          </cell>
          <cell r="BD196">
            <v>39148.76</v>
          </cell>
          <cell r="BE196">
            <v>24295</v>
          </cell>
          <cell r="BF196">
            <v>39195.440000000002</v>
          </cell>
          <cell r="BG196">
            <v>317311.01</v>
          </cell>
          <cell r="BH196">
            <v>177344.18</v>
          </cell>
          <cell r="BJ196">
            <v>52885.168333333299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5184</v>
          </cell>
          <cell r="AY197">
            <v>5184</v>
          </cell>
          <cell r="AZ197">
            <v>5184</v>
          </cell>
          <cell r="BA197">
            <v>6</v>
          </cell>
          <cell r="BB197">
            <v>5184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5184</v>
          </cell>
          <cell r="BH197">
            <v>0</v>
          </cell>
          <cell r="BJ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G198">
            <v>148520.95999999999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279959.78000000003</v>
          </cell>
          <cell r="AL198">
            <v>9328.8700000000008</v>
          </cell>
          <cell r="AM198">
            <v>10302.209999999999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  <cell r="AY198">
            <v>1219055.76</v>
          </cell>
          <cell r="AZ198">
            <v>1219055.76</v>
          </cell>
          <cell r="BA198">
            <v>5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64801.71</v>
          </cell>
          <cell r="BG198">
            <v>0</v>
          </cell>
          <cell r="BH198">
            <v>0</v>
          </cell>
          <cell r="BJ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5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F200">
            <v>90</v>
          </cell>
          <cell r="G200" t="str">
            <v>否</v>
          </cell>
          <cell r="I200">
            <v>0</v>
          </cell>
          <cell r="J200">
            <v>0</v>
          </cell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5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F201">
            <v>30</v>
          </cell>
          <cell r="G201" t="str">
            <v>否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23937.599999999999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23937.599999999999</v>
          </cell>
          <cell r="AZ201">
            <v>23937.599999999999</v>
          </cell>
          <cell r="BA201">
            <v>5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21800</v>
          </cell>
          <cell r="AZ202">
            <v>21800</v>
          </cell>
          <cell r="BA202">
            <v>5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5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W204">
            <v>0</v>
          </cell>
          <cell r="AX204">
            <v>0</v>
          </cell>
          <cell r="AY204">
            <v>22760</v>
          </cell>
          <cell r="AZ204">
            <v>22760</v>
          </cell>
          <cell r="BA204">
            <v>5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F205">
            <v>0</v>
          </cell>
          <cell r="G205" t="str">
            <v>否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1420</v>
          </cell>
          <cell r="AZ205">
            <v>1420</v>
          </cell>
          <cell r="BA205">
            <v>6</v>
          </cell>
          <cell r="BB205">
            <v>0</v>
          </cell>
          <cell r="BC205">
            <v>0</v>
          </cell>
          <cell r="BD205">
            <v>1420</v>
          </cell>
          <cell r="BE205">
            <v>0</v>
          </cell>
          <cell r="BF205">
            <v>0</v>
          </cell>
          <cell r="BG205">
            <v>1420</v>
          </cell>
          <cell r="BH205">
            <v>0</v>
          </cell>
          <cell r="BJ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W206">
            <v>0</v>
          </cell>
          <cell r="AX206">
            <v>0</v>
          </cell>
          <cell r="AY206">
            <v>19500</v>
          </cell>
          <cell r="AZ206">
            <v>19500</v>
          </cell>
          <cell r="BA206">
            <v>5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J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5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J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W208">
            <v>0</v>
          </cell>
          <cell r="AX208">
            <v>0</v>
          </cell>
          <cell r="AY208">
            <v>19045</v>
          </cell>
          <cell r="AZ208">
            <v>19045</v>
          </cell>
          <cell r="BA208">
            <v>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J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W209">
            <v>0</v>
          </cell>
          <cell r="AX209">
            <v>0</v>
          </cell>
          <cell r="AY209">
            <v>19000</v>
          </cell>
          <cell r="AZ209">
            <v>19000</v>
          </cell>
          <cell r="BA209">
            <v>5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J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W210">
            <v>0</v>
          </cell>
          <cell r="AX210">
            <v>0</v>
          </cell>
          <cell r="AY210">
            <v>18714.75</v>
          </cell>
          <cell r="AZ210">
            <v>18714.75</v>
          </cell>
          <cell r="BA210">
            <v>5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J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18488.18</v>
          </cell>
          <cell r="AZ211">
            <v>18488.18</v>
          </cell>
          <cell r="BA211">
            <v>5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J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W212">
            <v>0</v>
          </cell>
          <cell r="AX212">
            <v>0</v>
          </cell>
          <cell r="AY212">
            <v>101605.35</v>
          </cell>
          <cell r="AZ212">
            <v>101605.35</v>
          </cell>
          <cell r="BA212">
            <v>5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J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6328</v>
          </cell>
          <cell r="AY213">
            <v>6328</v>
          </cell>
          <cell r="AZ213">
            <v>0</v>
          </cell>
          <cell r="BA213">
            <v>5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6328</v>
          </cell>
          <cell r="BH213">
            <v>6328</v>
          </cell>
          <cell r="BJ213">
            <v>1054.6666666666699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  <cell r="AY214">
            <v>17456.5</v>
          </cell>
          <cell r="AZ214">
            <v>17456.5</v>
          </cell>
          <cell r="BA214">
            <v>5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J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5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J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W216">
            <v>0</v>
          </cell>
          <cell r="AX216">
            <v>0</v>
          </cell>
          <cell r="AY216">
            <v>6531</v>
          </cell>
          <cell r="AZ216">
            <v>6531</v>
          </cell>
          <cell r="BA216">
            <v>5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J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  <cell r="I217">
            <v>17243.919999999998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W217">
            <v>0</v>
          </cell>
          <cell r="AX217">
            <v>0</v>
          </cell>
          <cell r="AY217">
            <v>17243.919999999998</v>
          </cell>
          <cell r="AZ217">
            <v>17243.919999999998</v>
          </cell>
          <cell r="BA217">
            <v>5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J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5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J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31114.68</v>
          </cell>
          <cell r="AZ219">
            <v>20819.93</v>
          </cell>
          <cell r="BA219">
            <v>6</v>
          </cell>
          <cell r="BB219">
            <v>10294.76</v>
          </cell>
          <cell r="BC219">
            <v>10294.76</v>
          </cell>
          <cell r="BD219">
            <v>0</v>
          </cell>
          <cell r="BE219">
            <v>230.41</v>
          </cell>
          <cell r="BF219">
            <v>0</v>
          </cell>
          <cell r="BG219">
            <v>31114.68</v>
          </cell>
          <cell r="BH219">
            <v>10294.75</v>
          </cell>
          <cell r="BJ219">
            <v>5185.78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5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J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W221">
            <v>0</v>
          </cell>
          <cell r="AX221">
            <v>0</v>
          </cell>
          <cell r="AY221">
            <v>16470.66</v>
          </cell>
          <cell r="AZ221">
            <v>16470.66</v>
          </cell>
          <cell r="BA221">
            <v>5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J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5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J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W223">
            <v>0</v>
          </cell>
          <cell r="AX223">
            <v>0</v>
          </cell>
          <cell r="AY223">
            <v>14336</v>
          </cell>
          <cell r="AZ223">
            <v>14336</v>
          </cell>
          <cell r="BA223">
            <v>5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J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5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J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8797.81</v>
          </cell>
          <cell r="AH225">
            <v>0</v>
          </cell>
          <cell r="AI225">
            <v>80889.87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  <cell r="AY225">
            <v>89687.679999999993</v>
          </cell>
          <cell r="AZ225">
            <v>89687.679999999993</v>
          </cell>
          <cell r="BA225">
            <v>5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J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4340</v>
          </cell>
          <cell r="AW226">
            <v>21922</v>
          </cell>
          <cell r="AX226">
            <v>0</v>
          </cell>
          <cell r="AY226">
            <v>26262</v>
          </cell>
          <cell r="AZ226">
            <v>26262</v>
          </cell>
          <cell r="BA226">
            <v>6</v>
          </cell>
          <cell r="BB226">
            <v>21922</v>
          </cell>
          <cell r="BC226">
            <v>4340</v>
          </cell>
          <cell r="BD226">
            <v>0</v>
          </cell>
          <cell r="BE226">
            <v>0</v>
          </cell>
          <cell r="BF226">
            <v>0</v>
          </cell>
          <cell r="BG226">
            <v>26262</v>
          </cell>
          <cell r="BH226">
            <v>0</v>
          </cell>
          <cell r="BJ226">
            <v>4377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  <cell r="AW227">
            <v>0</v>
          </cell>
          <cell r="AX227">
            <v>0</v>
          </cell>
          <cell r="AY227">
            <v>6975.89</v>
          </cell>
          <cell r="AZ227">
            <v>6975.89</v>
          </cell>
          <cell r="BA227">
            <v>5</v>
          </cell>
          <cell r="BB227">
            <v>0</v>
          </cell>
          <cell r="BC227">
            <v>4712.16</v>
          </cell>
          <cell r="BD227">
            <v>0</v>
          </cell>
          <cell r="BE227">
            <v>0</v>
          </cell>
          <cell r="BF227">
            <v>0</v>
          </cell>
          <cell r="BG227">
            <v>4712.16</v>
          </cell>
          <cell r="BH227">
            <v>0</v>
          </cell>
          <cell r="BJ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W228">
            <v>0</v>
          </cell>
          <cell r="AX228">
            <v>0</v>
          </cell>
          <cell r="AY228">
            <v>11220.07</v>
          </cell>
          <cell r="AZ228">
            <v>11220.07</v>
          </cell>
          <cell r="BA228">
            <v>5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J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W229">
            <v>0</v>
          </cell>
          <cell r="AX229">
            <v>0</v>
          </cell>
          <cell r="AY229">
            <v>11050</v>
          </cell>
          <cell r="AZ229">
            <v>11050</v>
          </cell>
          <cell r="BA229">
            <v>5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J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  <cell r="AW230">
            <v>0</v>
          </cell>
          <cell r="AX230">
            <v>0</v>
          </cell>
          <cell r="AY230">
            <v>5451.2</v>
          </cell>
          <cell r="AZ230">
            <v>5451.2</v>
          </cell>
          <cell r="BA230">
            <v>5</v>
          </cell>
          <cell r="BB230">
            <v>0</v>
          </cell>
          <cell r="BC230">
            <v>0</v>
          </cell>
          <cell r="BD230">
            <v>0</v>
          </cell>
          <cell r="BE230">
            <v>5451.2</v>
          </cell>
          <cell r="BF230">
            <v>0</v>
          </cell>
          <cell r="BG230">
            <v>5451.2</v>
          </cell>
          <cell r="BH230">
            <v>0</v>
          </cell>
          <cell r="BJ230">
            <v>908.53333333333296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  <cell r="AY231">
            <v>10976</v>
          </cell>
          <cell r="AZ231">
            <v>10976</v>
          </cell>
          <cell r="BA231">
            <v>5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J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  <cell r="AY232">
            <v>9435.25</v>
          </cell>
          <cell r="AZ232">
            <v>9435.25</v>
          </cell>
          <cell r="BA232">
            <v>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J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  <cell r="AY233">
            <v>9178.84</v>
          </cell>
          <cell r="AZ233">
            <v>9178.84</v>
          </cell>
          <cell r="BA233">
            <v>5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J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  <cell r="AW234">
            <v>0</v>
          </cell>
          <cell r="AX234">
            <v>0</v>
          </cell>
          <cell r="AY234">
            <v>24645</v>
          </cell>
          <cell r="AZ234">
            <v>24645</v>
          </cell>
          <cell r="BA234">
            <v>5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2500</v>
          </cell>
          <cell r="BH234">
            <v>0</v>
          </cell>
          <cell r="BJ234">
            <v>416.66666666666703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8536.41</v>
          </cell>
          <cell r="AZ235">
            <v>8536.41</v>
          </cell>
          <cell r="BA235">
            <v>5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J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458</v>
          </cell>
          <cell r="AX236">
            <v>0</v>
          </cell>
          <cell r="AY236">
            <v>458</v>
          </cell>
          <cell r="AZ236">
            <v>458</v>
          </cell>
          <cell r="BA236">
            <v>5</v>
          </cell>
          <cell r="BB236">
            <v>0</v>
          </cell>
          <cell r="BC236">
            <v>458</v>
          </cell>
          <cell r="BD236">
            <v>0</v>
          </cell>
          <cell r="BE236">
            <v>0</v>
          </cell>
          <cell r="BF236">
            <v>0</v>
          </cell>
          <cell r="BG236">
            <v>458</v>
          </cell>
          <cell r="BH236">
            <v>0</v>
          </cell>
          <cell r="BJ236">
            <v>76.3333333333333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  <cell r="AW237">
            <v>0</v>
          </cell>
          <cell r="AX237">
            <v>0</v>
          </cell>
          <cell r="AY237">
            <v>11121.07</v>
          </cell>
          <cell r="AZ237">
            <v>11121.07</v>
          </cell>
          <cell r="BA237">
            <v>5</v>
          </cell>
          <cell r="BB237">
            <v>0</v>
          </cell>
          <cell r="BC237">
            <v>0</v>
          </cell>
          <cell r="BD237">
            <v>0</v>
          </cell>
          <cell r="BE237">
            <v>7335.33</v>
          </cell>
          <cell r="BF237">
            <v>0</v>
          </cell>
          <cell r="BG237">
            <v>11121.07</v>
          </cell>
          <cell r="BH237">
            <v>0</v>
          </cell>
          <cell r="BJ237">
            <v>1853.51166666667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5100</v>
          </cell>
          <cell r="AZ238">
            <v>5100</v>
          </cell>
          <cell r="BA238">
            <v>5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J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1525.47</v>
          </cell>
          <cell r="AZ239">
            <v>1525.47</v>
          </cell>
          <cell r="BA239">
            <v>5</v>
          </cell>
          <cell r="BB239">
            <v>0</v>
          </cell>
          <cell r="BC239">
            <v>0</v>
          </cell>
          <cell r="BD239">
            <v>0</v>
          </cell>
          <cell r="BE239">
            <v>22.66</v>
          </cell>
          <cell r="BF239">
            <v>0</v>
          </cell>
          <cell r="BG239">
            <v>0</v>
          </cell>
          <cell r="BH239">
            <v>0</v>
          </cell>
          <cell r="BJ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5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J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F241">
            <v>0</v>
          </cell>
          <cell r="G241" t="str">
            <v>否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5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J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W242">
            <v>0</v>
          </cell>
          <cell r="AX242">
            <v>0</v>
          </cell>
          <cell r="AY242">
            <v>6350</v>
          </cell>
          <cell r="AZ242">
            <v>6350</v>
          </cell>
          <cell r="BA242">
            <v>5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J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W243">
            <v>0</v>
          </cell>
          <cell r="AX243">
            <v>0</v>
          </cell>
          <cell r="AY243">
            <v>6048.4</v>
          </cell>
          <cell r="AZ243">
            <v>6048.4</v>
          </cell>
          <cell r="BA243">
            <v>5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J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W244">
            <v>0</v>
          </cell>
          <cell r="AX244">
            <v>0</v>
          </cell>
          <cell r="AY244">
            <v>5600</v>
          </cell>
          <cell r="AZ244">
            <v>5600</v>
          </cell>
          <cell r="BA244">
            <v>5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J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W245">
            <v>0</v>
          </cell>
          <cell r="AX245">
            <v>0</v>
          </cell>
          <cell r="AY245">
            <v>5579.03</v>
          </cell>
          <cell r="AZ245">
            <v>5579.03</v>
          </cell>
          <cell r="BA245">
            <v>5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J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9591.68</v>
          </cell>
          <cell r="AZ246">
            <v>9591.68</v>
          </cell>
          <cell r="BA246">
            <v>6</v>
          </cell>
          <cell r="BB246">
            <v>0</v>
          </cell>
          <cell r="BC246">
            <v>0</v>
          </cell>
          <cell r="BD246">
            <v>6503.77</v>
          </cell>
          <cell r="BE246">
            <v>0</v>
          </cell>
          <cell r="BF246">
            <v>0</v>
          </cell>
          <cell r="BG246">
            <v>6503.77</v>
          </cell>
          <cell r="BH246">
            <v>0</v>
          </cell>
          <cell r="BJ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5134</v>
          </cell>
          <cell r="AZ247">
            <v>5134</v>
          </cell>
          <cell r="BA247">
            <v>5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J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  <cell r="AW248">
            <v>0</v>
          </cell>
          <cell r="AX248">
            <v>0</v>
          </cell>
          <cell r="AY248">
            <v>233149.1</v>
          </cell>
          <cell r="AZ248">
            <v>233149.1</v>
          </cell>
          <cell r="BA248">
            <v>5</v>
          </cell>
          <cell r="BB248">
            <v>0</v>
          </cell>
          <cell r="BC248">
            <v>0</v>
          </cell>
          <cell r="BD248">
            <v>0</v>
          </cell>
          <cell r="BE248">
            <v>740</v>
          </cell>
          <cell r="BF248">
            <v>0</v>
          </cell>
          <cell r="BG248">
            <v>740</v>
          </cell>
          <cell r="BH248">
            <v>0</v>
          </cell>
          <cell r="BJ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2714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W249">
            <v>0</v>
          </cell>
          <cell r="AX249">
            <v>10170</v>
          </cell>
          <cell r="AY249">
            <v>12884</v>
          </cell>
          <cell r="AZ249">
            <v>2714</v>
          </cell>
          <cell r="BA249">
            <v>5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10170</v>
          </cell>
          <cell r="BH249">
            <v>10170</v>
          </cell>
          <cell r="BJ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W250">
            <v>0</v>
          </cell>
          <cell r="AX250">
            <v>0</v>
          </cell>
          <cell r="AY250">
            <v>5000</v>
          </cell>
          <cell r="AZ250">
            <v>5000</v>
          </cell>
          <cell r="BA250">
            <v>5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J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5000</v>
          </cell>
          <cell r="AZ251">
            <v>5000</v>
          </cell>
          <cell r="BA251">
            <v>5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J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W252">
            <v>0</v>
          </cell>
          <cell r="AX252">
            <v>0</v>
          </cell>
          <cell r="AY252">
            <v>465.94</v>
          </cell>
          <cell r="AZ252">
            <v>465.94</v>
          </cell>
          <cell r="BA252">
            <v>5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J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  <cell r="AY253">
            <v>4500</v>
          </cell>
          <cell r="AZ253">
            <v>4500</v>
          </cell>
          <cell r="BA253">
            <v>5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J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  <cell r="AY254">
            <v>4352</v>
          </cell>
          <cell r="AZ254">
            <v>4352</v>
          </cell>
          <cell r="BA254">
            <v>5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J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4067.2600000000102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0</v>
          </cell>
          <cell r="AX255">
            <v>0</v>
          </cell>
          <cell r="AY255">
            <v>4067.2600000000102</v>
          </cell>
          <cell r="AZ255">
            <v>4067.2600000000102</v>
          </cell>
          <cell r="BA255">
            <v>5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J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W256">
            <v>0</v>
          </cell>
          <cell r="AX256">
            <v>0</v>
          </cell>
          <cell r="AY256">
            <v>4053.14</v>
          </cell>
          <cell r="AZ256">
            <v>4053.14</v>
          </cell>
          <cell r="BA256">
            <v>5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J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F257">
            <v>0</v>
          </cell>
          <cell r="G257" t="str">
            <v>否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W257">
            <v>0</v>
          </cell>
          <cell r="AX257">
            <v>0</v>
          </cell>
          <cell r="AY257">
            <v>37850</v>
          </cell>
          <cell r="AZ257">
            <v>37850</v>
          </cell>
          <cell r="BA257">
            <v>5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J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W258">
            <v>0</v>
          </cell>
          <cell r="AX258">
            <v>0</v>
          </cell>
          <cell r="AY258">
            <v>3826</v>
          </cell>
          <cell r="AZ258">
            <v>3826</v>
          </cell>
          <cell r="BA258">
            <v>5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J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W259">
            <v>0</v>
          </cell>
          <cell r="AX259">
            <v>0</v>
          </cell>
          <cell r="AY259">
            <v>3646.55</v>
          </cell>
          <cell r="AZ259">
            <v>3646.55</v>
          </cell>
          <cell r="BA259">
            <v>5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J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W260">
            <v>0</v>
          </cell>
          <cell r="AX260">
            <v>0</v>
          </cell>
          <cell r="AY260">
            <v>3606.64</v>
          </cell>
          <cell r="AZ260">
            <v>3606.64</v>
          </cell>
          <cell r="BA260">
            <v>5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J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W261">
            <v>0</v>
          </cell>
          <cell r="AX261">
            <v>0</v>
          </cell>
          <cell r="AY261">
            <v>3374.75</v>
          </cell>
          <cell r="AZ261">
            <v>3374.75</v>
          </cell>
          <cell r="BA261">
            <v>5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J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F262">
            <v>30</v>
          </cell>
          <cell r="G262" t="str">
            <v>否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5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J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W263">
            <v>0</v>
          </cell>
          <cell r="AX263">
            <v>0</v>
          </cell>
          <cell r="AY263">
            <v>3200</v>
          </cell>
          <cell r="AZ263">
            <v>3200</v>
          </cell>
          <cell r="BA263">
            <v>5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J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W264">
            <v>0</v>
          </cell>
          <cell r="AX264">
            <v>0</v>
          </cell>
          <cell r="AY264">
            <v>3000</v>
          </cell>
          <cell r="AZ264">
            <v>3000</v>
          </cell>
          <cell r="BA264">
            <v>5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J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W265">
            <v>0</v>
          </cell>
          <cell r="AX265">
            <v>0</v>
          </cell>
          <cell r="AY265">
            <v>2727.36</v>
          </cell>
          <cell r="AZ265">
            <v>2727.36</v>
          </cell>
          <cell r="BA265">
            <v>5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J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W266">
            <v>0</v>
          </cell>
          <cell r="AX266">
            <v>0</v>
          </cell>
          <cell r="AY266">
            <v>2450</v>
          </cell>
          <cell r="AZ266">
            <v>2450</v>
          </cell>
          <cell r="BA266">
            <v>5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J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W267">
            <v>0</v>
          </cell>
          <cell r="AX267">
            <v>0</v>
          </cell>
          <cell r="AY267">
            <v>2369.86</v>
          </cell>
          <cell r="AZ267">
            <v>2369.86</v>
          </cell>
          <cell r="BA267">
            <v>5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J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J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5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J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  <cell r="AY270">
            <v>2000</v>
          </cell>
          <cell r="AZ270">
            <v>2000</v>
          </cell>
          <cell r="BA270">
            <v>5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J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1980</v>
          </cell>
          <cell r="AZ271">
            <v>1980</v>
          </cell>
          <cell r="BA271">
            <v>5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J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1950</v>
          </cell>
          <cell r="AZ272">
            <v>1950</v>
          </cell>
          <cell r="BA272">
            <v>5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J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1700</v>
          </cell>
          <cell r="AZ273">
            <v>1700</v>
          </cell>
          <cell r="BA273">
            <v>5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J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1615.32</v>
          </cell>
          <cell r="AZ274">
            <v>1615.32</v>
          </cell>
          <cell r="BA274">
            <v>5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J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1497.75</v>
          </cell>
          <cell r="AZ275">
            <v>1497.75</v>
          </cell>
          <cell r="BA275">
            <v>5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J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W276">
            <v>0</v>
          </cell>
          <cell r="AX276">
            <v>0</v>
          </cell>
          <cell r="AY276">
            <v>1386.48</v>
          </cell>
          <cell r="AZ276">
            <v>1386.48</v>
          </cell>
          <cell r="BA276">
            <v>5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J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1163</v>
          </cell>
          <cell r="AZ277">
            <v>1163</v>
          </cell>
          <cell r="BA277">
            <v>5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J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F278">
            <v>60</v>
          </cell>
          <cell r="G278" t="str">
            <v>否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5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J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  <cell r="AY279">
            <v>1000</v>
          </cell>
          <cell r="AZ279">
            <v>1000</v>
          </cell>
          <cell r="BA279">
            <v>5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J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W280">
            <v>0</v>
          </cell>
          <cell r="AX280">
            <v>0</v>
          </cell>
          <cell r="AY280">
            <v>900</v>
          </cell>
          <cell r="AZ280">
            <v>900</v>
          </cell>
          <cell r="BA280">
            <v>5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J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  <cell r="AY281">
            <v>900</v>
          </cell>
          <cell r="AZ281">
            <v>900</v>
          </cell>
          <cell r="BA281">
            <v>5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J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  <cell r="AY282">
            <v>720</v>
          </cell>
          <cell r="AZ282">
            <v>720</v>
          </cell>
          <cell r="BA282">
            <v>5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J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12942.13</v>
          </cell>
          <cell r="AS283">
            <v>206512.33</v>
          </cell>
          <cell r="AT283">
            <v>312738.65999999997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922501.56</v>
          </cell>
          <cell r="AZ283">
            <v>922501.56</v>
          </cell>
          <cell r="BA283">
            <v>6</v>
          </cell>
          <cell r="BB283">
            <v>185206.84</v>
          </cell>
          <cell r="BC283">
            <v>205101.6</v>
          </cell>
          <cell r="BD283">
            <v>312738.65999999997</v>
          </cell>
          <cell r="BE283">
            <v>206512.33</v>
          </cell>
          <cell r="BF283">
            <v>12942.13</v>
          </cell>
          <cell r="BG283">
            <v>909559.43</v>
          </cell>
          <cell r="BH283">
            <v>0</v>
          </cell>
          <cell r="BJ283">
            <v>151593.23833333299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  <cell r="AY284">
            <v>426</v>
          </cell>
          <cell r="AZ284">
            <v>426</v>
          </cell>
          <cell r="BA284">
            <v>5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J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  <cell r="AY285">
            <v>400</v>
          </cell>
          <cell r="AZ285">
            <v>400</v>
          </cell>
          <cell r="BA285">
            <v>5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J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W286">
            <v>0</v>
          </cell>
          <cell r="AX286">
            <v>0</v>
          </cell>
          <cell r="AY286">
            <v>360</v>
          </cell>
          <cell r="AZ286">
            <v>360</v>
          </cell>
          <cell r="BA286">
            <v>5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J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  <cell r="I287">
            <v>314.60000000000002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314.60000000000002</v>
          </cell>
          <cell r="AZ287">
            <v>314.60000000000002</v>
          </cell>
          <cell r="BA287">
            <v>5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J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W288">
            <v>0</v>
          </cell>
          <cell r="AX288">
            <v>0</v>
          </cell>
          <cell r="AY288">
            <v>312</v>
          </cell>
          <cell r="AZ288">
            <v>312</v>
          </cell>
          <cell r="BA288">
            <v>5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J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W289">
            <v>0</v>
          </cell>
          <cell r="AX289">
            <v>0</v>
          </cell>
          <cell r="AY289">
            <v>214</v>
          </cell>
          <cell r="AZ289">
            <v>214</v>
          </cell>
          <cell r="BA289">
            <v>5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J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0</v>
          </cell>
          <cell r="AX290">
            <v>0</v>
          </cell>
          <cell r="AY290">
            <v>202.36</v>
          </cell>
          <cell r="AZ290">
            <v>202.36</v>
          </cell>
          <cell r="BA290">
            <v>5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J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>
            <v>0</v>
          </cell>
          <cell r="AY291">
            <v>65.09</v>
          </cell>
          <cell r="AZ291">
            <v>65.09</v>
          </cell>
          <cell r="BA291">
            <v>5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J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是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2628.11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W292">
            <v>0</v>
          </cell>
          <cell r="AX292">
            <v>33900</v>
          </cell>
          <cell r="AY292">
            <v>36528.11</v>
          </cell>
          <cell r="AZ292">
            <v>2628.11</v>
          </cell>
          <cell r="BA292">
            <v>5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33900</v>
          </cell>
          <cell r="BH292">
            <v>33900</v>
          </cell>
          <cell r="BJ292">
            <v>5650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F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W293">
            <v>2.09</v>
          </cell>
          <cell r="AX293">
            <v>6802.78</v>
          </cell>
          <cell r="AY293">
            <v>6804.87</v>
          </cell>
          <cell r="AZ293">
            <v>2.09000000000015</v>
          </cell>
          <cell r="BA293">
            <v>5</v>
          </cell>
          <cell r="BB293">
            <v>2.09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6804.87</v>
          </cell>
          <cell r="BH293">
            <v>6802.78</v>
          </cell>
          <cell r="BJ293">
            <v>1134.145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1</v>
          </cell>
          <cell r="AW294">
            <v>0</v>
          </cell>
          <cell r="AX294">
            <v>0</v>
          </cell>
          <cell r="AY294">
            <v>1</v>
          </cell>
          <cell r="AZ294">
            <v>1</v>
          </cell>
          <cell r="BA294">
            <v>6</v>
          </cell>
          <cell r="BB294">
            <v>0</v>
          </cell>
          <cell r="BC294">
            <v>1</v>
          </cell>
          <cell r="BD294">
            <v>0</v>
          </cell>
          <cell r="BE294">
            <v>0</v>
          </cell>
          <cell r="BF294">
            <v>0</v>
          </cell>
          <cell r="BG294">
            <v>1</v>
          </cell>
          <cell r="BH294">
            <v>0</v>
          </cell>
          <cell r="BJ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0.8</v>
          </cell>
          <cell r="AZ295">
            <v>0</v>
          </cell>
          <cell r="BA295">
            <v>6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0.8</v>
          </cell>
          <cell r="BH295">
            <v>0.8</v>
          </cell>
          <cell r="BJ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W296">
            <v>0</v>
          </cell>
          <cell r="AX296">
            <v>0</v>
          </cell>
          <cell r="AY296">
            <v>0.02</v>
          </cell>
          <cell r="AZ296">
            <v>0.02</v>
          </cell>
          <cell r="BA296">
            <v>5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J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3.6379788070917097E-11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147638.18</v>
          </cell>
          <cell r="AW297">
            <v>0</v>
          </cell>
          <cell r="AX297">
            <v>35688.230000000003</v>
          </cell>
          <cell r="AY297">
            <v>183326.41</v>
          </cell>
          <cell r="AZ297">
            <v>147638.18</v>
          </cell>
          <cell r="BA297">
            <v>5</v>
          </cell>
          <cell r="BB297">
            <v>0</v>
          </cell>
          <cell r="BC297">
            <v>0</v>
          </cell>
          <cell r="BD297">
            <v>147638.18</v>
          </cell>
          <cell r="BE297">
            <v>0</v>
          </cell>
          <cell r="BF297">
            <v>0</v>
          </cell>
          <cell r="BG297">
            <v>183326.41</v>
          </cell>
          <cell r="BH297">
            <v>35688.230000000003</v>
          </cell>
          <cell r="BJ297">
            <v>30554.401666666701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41380</v>
          </cell>
          <cell r="AW298">
            <v>0</v>
          </cell>
          <cell r="AX298">
            <v>0</v>
          </cell>
          <cell r="AY298">
            <v>41380</v>
          </cell>
          <cell r="AZ298">
            <v>41380</v>
          </cell>
          <cell r="BA298">
            <v>6</v>
          </cell>
          <cell r="BB298">
            <v>0</v>
          </cell>
          <cell r="BC298">
            <v>0</v>
          </cell>
          <cell r="BD298">
            <v>41380</v>
          </cell>
          <cell r="BE298">
            <v>0</v>
          </cell>
          <cell r="BF298">
            <v>0</v>
          </cell>
          <cell r="BG298">
            <v>41380</v>
          </cell>
          <cell r="BH298">
            <v>0</v>
          </cell>
          <cell r="BJ298">
            <v>6896.6666666666697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F299">
            <v>0</v>
          </cell>
          <cell r="G299" t="str">
            <v>否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J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  <cell r="I300">
            <v>0</v>
          </cell>
          <cell r="J300">
            <v>0</v>
          </cell>
          <cell r="K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H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490.7</v>
          </cell>
          <cell r="AY300">
            <v>490.7</v>
          </cell>
          <cell r="AZ300">
            <v>490.7</v>
          </cell>
          <cell r="BA300">
            <v>6</v>
          </cell>
          <cell r="BB300">
            <v>490.7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490.7</v>
          </cell>
          <cell r="BH300">
            <v>0</v>
          </cell>
          <cell r="BJ300">
            <v>81.783333333333303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F301">
            <v>0</v>
          </cell>
          <cell r="G301" t="str">
            <v>否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5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J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W302">
            <v>16908.5</v>
          </cell>
          <cell r="AX302">
            <v>0</v>
          </cell>
          <cell r="AY302">
            <v>16908.5</v>
          </cell>
          <cell r="AZ302">
            <v>16908.5</v>
          </cell>
          <cell r="BA302">
            <v>5</v>
          </cell>
          <cell r="BB302">
            <v>0</v>
          </cell>
          <cell r="BC302">
            <v>16908.5</v>
          </cell>
          <cell r="BD302">
            <v>0</v>
          </cell>
          <cell r="BE302">
            <v>0</v>
          </cell>
          <cell r="BF302">
            <v>0</v>
          </cell>
          <cell r="BG302">
            <v>16908.5</v>
          </cell>
          <cell r="BH302">
            <v>0</v>
          </cell>
          <cell r="BJ302">
            <v>2818.0833333333298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F303">
            <v>0</v>
          </cell>
          <cell r="G303" t="str">
            <v>否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AY303">
            <v>1662170</v>
          </cell>
          <cell r="AZ303">
            <v>1662170</v>
          </cell>
          <cell r="BA303">
            <v>5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J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F304">
            <v>0</v>
          </cell>
          <cell r="G304" t="str">
            <v>否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5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J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5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J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1.28</v>
          </cell>
          <cell r="AT306">
            <v>19774.05</v>
          </cell>
          <cell r="AU306">
            <v>0</v>
          </cell>
          <cell r="AW306">
            <v>9859.2000000000007</v>
          </cell>
          <cell r="AX306">
            <v>6527.4</v>
          </cell>
          <cell r="AY306">
            <v>36161.93</v>
          </cell>
          <cell r="AZ306">
            <v>29634.53</v>
          </cell>
          <cell r="BA306">
            <v>5</v>
          </cell>
          <cell r="BB306">
            <v>9859.2000000000007</v>
          </cell>
          <cell r="BC306">
            <v>0</v>
          </cell>
          <cell r="BD306">
            <v>0</v>
          </cell>
          <cell r="BE306">
            <v>19774.05</v>
          </cell>
          <cell r="BF306">
            <v>1.28</v>
          </cell>
          <cell r="BG306">
            <v>36161.93</v>
          </cell>
          <cell r="BH306">
            <v>6527.4</v>
          </cell>
          <cell r="BJ306">
            <v>6026.98833333333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J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F308">
            <v>60</v>
          </cell>
          <cell r="G308" t="str">
            <v>否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5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J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F309">
            <v>0</v>
          </cell>
          <cell r="G309" t="str">
            <v>否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5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J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92780.23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  <cell r="AW310">
            <v>0</v>
          </cell>
          <cell r="AX310">
            <v>60823.02</v>
          </cell>
          <cell r="AY310">
            <v>581396.39</v>
          </cell>
          <cell r="AZ310">
            <v>520573.37</v>
          </cell>
          <cell r="BA310">
            <v>5</v>
          </cell>
          <cell r="BB310">
            <v>0</v>
          </cell>
          <cell r="BC310">
            <v>96331.37</v>
          </cell>
          <cell r="BD310">
            <v>55443.45</v>
          </cell>
          <cell r="BE310">
            <v>186822.11</v>
          </cell>
          <cell r="BF310">
            <v>89196.21</v>
          </cell>
          <cell r="BG310">
            <v>399419.95</v>
          </cell>
          <cell r="BH310">
            <v>60823.02</v>
          </cell>
          <cell r="BJ310">
            <v>66569.991666666698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F311">
            <v>0</v>
          </cell>
          <cell r="G311" t="str">
            <v>否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5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J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  <cell r="I312">
            <v>0</v>
          </cell>
          <cell r="J312">
            <v>0</v>
          </cell>
          <cell r="K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H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6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J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AH313">
            <v>0</v>
          </cell>
          <cell r="AJ313">
            <v>0</v>
          </cell>
          <cell r="AK313">
            <v>0</v>
          </cell>
          <cell r="AN313">
            <v>0</v>
          </cell>
          <cell r="AQ313">
            <v>86283.77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  <cell r="AW313">
            <v>357332.64</v>
          </cell>
          <cell r="AX313">
            <v>0</v>
          </cell>
          <cell r="AY313">
            <v>580799.56999999995</v>
          </cell>
          <cell r="AZ313">
            <v>223466.93</v>
          </cell>
          <cell r="BA313">
            <v>5</v>
          </cell>
          <cell r="BB313">
            <v>0</v>
          </cell>
          <cell r="BC313">
            <v>0</v>
          </cell>
          <cell r="BD313">
            <v>0</v>
          </cell>
          <cell r="BE313">
            <v>71329.5</v>
          </cell>
          <cell r="BF313">
            <v>65853.66</v>
          </cell>
          <cell r="BG313">
            <v>428662.14</v>
          </cell>
          <cell r="BH313">
            <v>357332.64</v>
          </cell>
          <cell r="BJ313">
            <v>71443.69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W314">
            <v>6500</v>
          </cell>
          <cell r="AX314">
            <v>6500</v>
          </cell>
          <cell r="AY314">
            <v>13000</v>
          </cell>
          <cell r="AZ314">
            <v>0</v>
          </cell>
          <cell r="BA314">
            <v>5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13000</v>
          </cell>
          <cell r="BH314">
            <v>13000</v>
          </cell>
          <cell r="BJ314">
            <v>2166.6666666666702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AE315">
            <v>0</v>
          </cell>
          <cell r="AK315">
            <v>0</v>
          </cell>
          <cell r="AL315">
            <v>0</v>
          </cell>
          <cell r="AO315">
            <v>0</v>
          </cell>
          <cell r="AP315">
            <v>0</v>
          </cell>
          <cell r="AS315">
            <v>4898.09</v>
          </cell>
          <cell r="AT315">
            <v>0</v>
          </cell>
          <cell r="AU315">
            <v>16159</v>
          </cell>
          <cell r="AV315">
            <v>26442</v>
          </cell>
          <cell r="AW315">
            <v>0</v>
          </cell>
          <cell r="AX315">
            <v>4618.54</v>
          </cell>
          <cell r="AY315">
            <v>52117.63</v>
          </cell>
          <cell r="AZ315">
            <v>47499.09</v>
          </cell>
          <cell r="BA315">
            <v>6</v>
          </cell>
          <cell r="BB315">
            <v>26442</v>
          </cell>
          <cell r="BC315">
            <v>16159</v>
          </cell>
          <cell r="BD315">
            <v>0</v>
          </cell>
          <cell r="BE315">
            <v>4898.09</v>
          </cell>
          <cell r="BF315">
            <v>0</v>
          </cell>
          <cell r="BG315">
            <v>52117.63</v>
          </cell>
          <cell r="BH315">
            <v>4618.54</v>
          </cell>
          <cell r="BJ315">
            <v>8686.2716666666693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F316">
            <v>0</v>
          </cell>
          <cell r="G316" t="str">
            <v>否</v>
          </cell>
          <cell r="I316">
            <v>0</v>
          </cell>
          <cell r="J316">
            <v>0</v>
          </cell>
          <cell r="K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H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4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J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F317">
            <v>0</v>
          </cell>
          <cell r="G317" t="str">
            <v>否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H317">
            <v>0</v>
          </cell>
          <cell r="AI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5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J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F318">
            <v>0</v>
          </cell>
          <cell r="G318" t="str">
            <v>否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J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F319">
            <v>0</v>
          </cell>
          <cell r="G319" t="str">
            <v>否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5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J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F320">
            <v>0</v>
          </cell>
          <cell r="G320" t="str">
            <v>否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  <cell r="AW320">
            <v>0</v>
          </cell>
          <cell r="AX320">
            <v>0</v>
          </cell>
          <cell r="AY320">
            <v>22500</v>
          </cell>
          <cell r="AZ320">
            <v>22500</v>
          </cell>
          <cell r="BA320">
            <v>5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22500</v>
          </cell>
          <cell r="BG320">
            <v>22500</v>
          </cell>
          <cell r="BH320">
            <v>0</v>
          </cell>
          <cell r="BJ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F321">
            <v>30</v>
          </cell>
          <cell r="G321" t="str">
            <v>否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5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J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F322">
            <v>0</v>
          </cell>
          <cell r="G322" t="str">
            <v>否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J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F323">
            <v>60</v>
          </cell>
          <cell r="G323" t="str">
            <v>否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6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J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F324">
            <v>30</v>
          </cell>
          <cell r="G324" t="str">
            <v>否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5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J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F325">
            <v>0</v>
          </cell>
          <cell r="G325" t="str">
            <v>否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H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5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J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F326">
            <v>0</v>
          </cell>
          <cell r="G326" t="str">
            <v>是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1968.78</v>
          </cell>
          <cell r="AG326">
            <v>1553.61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5108.47</v>
          </cell>
          <cell r="AX326">
            <v>0</v>
          </cell>
          <cell r="AY326">
            <v>8630.86</v>
          </cell>
          <cell r="AZ326">
            <v>8630.86</v>
          </cell>
          <cell r="BA326">
            <v>5</v>
          </cell>
          <cell r="BB326">
            <v>0</v>
          </cell>
          <cell r="BC326">
            <v>5108.47</v>
          </cell>
          <cell r="BD326">
            <v>0</v>
          </cell>
          <cell r="BE326">
            <v>0</v>
          </cell>
          <cell r="BF326">
            <v>0</v>
          </cell>
          <cell r="BG326">
            <v>5108.47</v>
          </cell>
          <cell r="BH326">
            <v>0</v>
          </cell>
          <cell r="BJ326">
            <v>851.41166666666697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2.0463630789890902E-12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19331.830000000002</v>
          </cell>
          <cell r="AZ327">
            <v>19331.830000000002</v>
          </cell>
          <cell r="BA327">
            <v>6</v>
          </cell>
          <cell r="BB327">
            <v>0</v>
          </cell>
          <cell r="BC327">
            <v>9172.93</v>
          </cell>
          <cell r="BD327">
            <v>0</v>
          </cell>
          <cell r="BE327">
            <v>10158.9</v>
          </cell>
          <cell r="BF327">
            <v>0</v>
          </cell>
          <cell r="BG327">
            <v>19331.830000000002</v>
          </cell>
          <cell r="BH327">
            <v>0</v>
          </cell>
          <cell r="BJ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F328">
            <v>0</v>
          </cell>
          <cell r="G328" t="str">
            <v>否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5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J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Q329">
            <v>62309.57</v>
          </cell>
          <cell r="AR329">
            <v>138308.9</v>
          </cell>
          <cell r="AS329">
            <v>0</v>
          </cell>
          <cell r="AT329">
            <v>0</v>
          </cell>
          <cell r="AU329">
            <v>244533.1</v>
          </cell>
          <cell r="AV329">
            <v>258541.23</v>
          </cell>
          <cell r="AW329">
            <v>323943.28000000003</v>
          </cell>
          <cell r="AX329">
            <v>137312.23000000001</v>
          </cell>
          <cell r="AY329">
            <v>1164948.31</v>
          </cell>
          <cell r="AZ329">
            <v>703692.80000000005</v>
          </cell>
          <cell r="BA329">
            <v>6</v>
          </cell>
          <cell r="BB329">
            <v>258541.23</v>
          </cell>
          <cell r="BC329">
            <v>244533.1</v>
          </cell>
          <cell r="BD329">
            <v>0</v>
          </cell>
          <cell r="BE329">
            <v>0</v>
          </cell>
          <cell r="BF329">
            <v>138308.9</v>
          </cell>
          <cell r="BG329">
            <v>964329.84</v>
          </cell>
          <cell r="BH329">
            <v>461255.51</v>
          </cell>
          <cell r="BJ329">
            <v>160721.64000000001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AF330">
            <v>36044.980000000003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  <cell r="AY330">
            <v>36044.980000000003</v>
          </cell>
          <cell r="AZ330">
            <v>36044.980000000003</v>
          </cell>
          <cell r="BA330">
            <v>5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J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24652.080000000002</v>
          </cell>
          <cell r="AW331">
            <v>23716.44</v>
          </cell>
          <cell r="AX331">
            <v>0</v>
          </cell>
          <cell r="AY331">
            <v>93150.55</v>
          </cell>
          <cell r="AZ331">
            <v>44782.03</v>
          </cell>
          <cell r="BA331">
            <v>6</v>
          </cell>
          <cell r="BB331">
            <v>16434.72</v>
          </cell>
          <cell r="BC331">
            <v>12364.92</v>
          </cell>
          <cell r="BD331">
            <v>0</v>
          </cell>
          <cell r="BE331">
            <v>12326.04</v>
          </cell>
          <cell r="BF331">
            <v>3656.35</v>
          </cell>
          <cell r="BG331">
            <v>77168.160000000003</v>
          </cell>
          <cell r="BH331">
            <v>48368.52</v>
          </cell>
          <cell r="BJ331">
            <v>12861.36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Q332">
            <v>102822.14</v>
          </cell>
          <cell r="AR332">
            <v>37000.160000000003</v>
          </cell>
          <cell r="AS332">
            <v>0</v>
          </cell>
          <cell r="AT332">
            <v>74000.31</v>
          </cell>
          <cell r="AU332">
            <v>0</v>
          </cell>
          <cell r="AW332">
            <v>0</v>
          </cell>
          <cell r="AX332">
            <v>40700.18</v>
          </cell>
          <cell r="AY332">
            <v>254522.79</v>
          </cell>
          <cell r="AZ332">
            <v>213822.61</v>
          </cell>
          <cell r="BA332">
            <v>5</v>
          </cell>
          <cell r="BB332">
            <v>0</v>
          </cell>
          <cell r="BC332">
            <v>0</v>
          </cell>
          <cell r="BD332">
            <v>0</v>
          </cell>
          <cell r="BE332">
            <v>74000.31</v>
          </cell>
          <cell r="BF332">
            <v>0</v>
          </cell>
          <cell r="BG332">
            <v>114700.49</v>
          </cell>
          <cell r="BH332">
            <v>40700.18</v>
          </cell>
          <cell r="BJ332">
            <v>19116.7483333333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F333">
            <v>90</v>
          </cell>
          <cell r="G333" t="str">
            <v>否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5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J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12266.19</v>
          </cell>
          <cell r="AP334">
            <v>294100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34137.300000000003</v>
          </cell>
          <cell r="AY334">
            <v>2408438.7599999998</v>
          </cell>
          <cell r="AZ334">
            <v>2032385.83</v>
          </cell>
          <cell r="BA334">
            <v>6</v>
          </cell>
          <cell r="BB334">
            <v>261100.06</v>
          </cell>
          <cell r="BC334">
            <v>133762.62</v>
          </cell>
          <cell r="BD334">
            <v>170399.99</v>
          </cell>
          <cell r="BE334">
            <v>748410.25</v>
          </cell>
          <cell r="BF334">
            <v>412346.72</v>
          </cell>
          <cell r="BG334">
            <v>941315.6</v>
          </cell>
          <cell r="BH334">
            <v>376052.93</v>
          </cell>
          <cell r="BJ334">
            <v>156885.933333333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5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J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F336">
            <v>0</v>
          </cell>
          <cell r="G336" t="str">
            <v>否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H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5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J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10488</v>
          </cell>
          <cell r="AY337">
            <v>10488</v>
          </cell>
          <cell r="AZ337">
            <v>10488</v>
          </cell>
          <cell r="BA337">
            <v>6</v>
          </cell>
          <cell r="BB337">
            <v>10488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10488</v>
          </cell>
          <cell r="BH337">
            <v>0</v>
          </cell>
          <cell r="BJ337">
            <v>1748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F338">
            <v>0</v>
          </cell>
          <cell r="G338" t="str">
            <v>否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5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J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F339" t="str">
            <v>预付</v>
          </cell>
          <cell r="G339" t="str">
            <v>否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5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J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F340">
            <v>0</v>
          </cell>
          <cell r="G340" t="str">
            <v>否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5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J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F341">
            <v>30</v>
          </cell>
          <cell r="G341" t="str">
            <v>否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5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J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25462.92</v>
          </cell>
          <cell r="AZ342">
            <v>25462.92</v>
          </cell>
          <cell r="BA342">
            <v>6</v>
          </cell>
          <cell r="BB342">
            <v>0</v>
          </cell>
          <cell r="BC342">
            <v>0</v>
          </cell>
          <cell r="BD342">
            <v>3832</v>
          </cell>
          <cell r="BE342">
            <v>0</v>
          </cell>
          <cell r="BF342">
            <v>915</v>
          </cell>
          <cell r="BG342">
            <v>8338</v>
          </cell>
          <cell r="BH342">
            <v>0</v>
          </cell>
          <cell r="BJ342">
            <v>1389.6666666666699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F343">
            <v>0</v>
          </cell>
          <cell r="G343" t="str">
            <v>否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6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J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F344">
            <v>0</v>
          </cell>
          <cell r="G344" t="str">
            <v>否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K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5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J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F345">
            <v>0</v>
          </cell>
          <cell r="G345" t="str">
            <v>否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K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5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J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F346">
            <v>0</v>
          </cell>
          <cell r="G346" t="str">
            <v>否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0</v>
          </cell>
          <cell r="AD346">
            <v>0</v>
          </cell>
          <cell r="AH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5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J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F347">
            <v>0</v>
          </cell>
          <cell r="G347" t="str">
            <v>否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5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J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F348">
            <v>0</v>
          </cell>
          <cell r="G348" t="str">
            <v>否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5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J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H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5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J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F350">
            <v>0</v>
          </cell>
          <cell r="G350" t="str">
            <v>否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5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J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F351">
            <v>0</v>
          </cell>
          <cell r="G351" t="str">
            <v>否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5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J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F352">
            <v>0</v>
          </cell>
          <cell r="G352" t="str">
            <v>否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5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J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F353">
            <v>30</v>
          </cell>
          <cell r="G353" t="str">
            <v>否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H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Q353">
            <v>0</v>
          </cell>
          <cell r="AT353">
            <v>0</v>
          </cell>
          <cell r="AU353">
            <v>0</v>
          </cell>
          <cell r="AV353">
            <v>67147.100000000006</v>
          </cell>
          <cell r="AW353">
            <v>116670.24</v>
          </cell>
          <cell r="AX353">
            <v>51256.800000000003</v>
          </cell>
          <cell r="AY353">
            <v>235074.14</v>
          </cell>
          <cell r="AZ353">
            <v>183817.34</v>
          </cell>
          <cell r="BA353">
            <v>5</v>
          </cell>
          <cell r="BB353">
            <v>116670.24</v>
          </cell>
          <cell r="BC353">
            <v>67147.100000000006</v>
          </cell>
          <cell r="BD353">
            <v>0</v>
          </cell>
          <cell r="BE353">
            <v>0</v>
          </cell>
          <cell r="BF353">
            <v>0</v>
          </cell>
          <cell r="BG353">
            <v>235074.14</v>
          </cell>
          <cell r="BH353">
            <v>51256.800000000003</v>
          </cell>
          <cell r="BJ353">
            <v>39179.023333333302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F354">
            <v>30</v>
          </cell>
          <cell r="G354" t="str">
            <v>否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H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5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J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F355">
            <v>0</v>
          </cell>
          <cell r="G355" t="str">
            <v>否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5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J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H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W356">
            <v>58850</v>
          </cell>
          <cell r="AX356">
            <v>0</v>
          </cell>
          <cell r="AY356">
            <v>58850</v>
          </cell>
          <cell r="AZ356">
            <v>58850</v>
          </cell>
          <cell r="BA356">
            <v>5</v>
          </cell>
          <cell r="BB356">
            <v>0</v>
          </cell>
          <cell r="BC356">
            <v>58850</v>
          </cell>
          <cell r="BD356">
            <v>0</v>
          </cell>
          <cell r="BE356">
            <v>0</v>
          </cell>
          <cell r="BF356">
            <v>0</v>
          </cell>
          <cell r="BG356">
            <v>58850</v>
          </cell>
          <cell r="BH356">
            <v>0</v>
          </cell>
          <cell r="BJ356">
            <v>9808.3333333333303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F357">
            <v>0</v>
          </cell>
          <cell r="G357" t="str">
            <v>否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11200</v>
          </cell>
          <cell r="AS357">
            <v>0</v>
          </cell>
          <cell r="AT357">
            <v>0</v>
          </cell>
          <cell r="AU357">
            <v>0</v>
          </cell>
          <cell r="AW357">
            <v>0</v>
          </cell>
          <cell r="AX357">
            <v>0</v>
          </cell>
          <cell r="AY357">
            <v>11200</v>
          </cell>
          <cell r="AZ357">
            <v>11200</v>
          </cell>
          <cell r="BA357">
            <v>5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J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D358">
            <v>0</v>
          </cell>
          <cell r="AE358">
            <v>0</v>
          </cell>
          <cell r="AF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5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J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F359">
            <v>0</v>
          </cell>
          <cell r="G359" t="str">
            <v>否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5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J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F360">
            <v>0</v>
          </cell>
          <cell r="G360" t="str">
            <v>否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5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J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F361">
            <v>0</v>
          </cell>
          <cell r="G361" t="str">
            <v>否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5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J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F362">
            <v>0</v>
          </cell>
          <cell r="G362" t="str">
            <v>否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5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J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F363">
            <v>0</v>
          </cell>
          <cell r="G363" t="str">
            <v>否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5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J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F364">
            <v>0</v>
          </cell>
          <cell r="G364" t="str">
            <v>否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H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5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J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H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5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J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F366">
            <v>0</v>
          </cell>
          <cell r="G366" t="str">
            <v>否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5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J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F367">
            <v>0</v>
          </cell>
          <cell r="G367" t="str">
            <v>否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K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5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J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F368">
            <v>0</v>
          </cell>
          <cell r="G368" t="str">
            <v>否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45810.77</v>
          </cell>
          <cell r="AY368">
            <v>45810.77</v>
          </cell>
          <cell r="AZ368">
            <v>45810.77</v>
          </cell>
          <cell r="BA368">
            <v>6</v>
          </cell>
          <cell r="BB368">
            <v>45810.77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45810.77</v>
          </cell>
          <cell r="BH368">
            <v>0</v>
          </cell>
          <cell r="BJ368">
            <v>7635.1283333333304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  <cell r="AW369">
            <v>0</v>
          </cell>
          <cell r="AX369">
            <v>0</v>
          </cell>
          <cell r="AY369">
            <v>96230.66</v>
          </cell>
          <cell r="AZ369">
            <v>96230.66</v>
          </cell>
          <cell r="BA369">
            <v>5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31333.43</v>
          </cell>
          <cell r="BG369">
            <v>0</v>
          </cell>
          <cell r="BH369">
            <v>0</v>
          </cell>
          <cell r="BJ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F370">
            <v>30</v>
          </cell>
          <cell r="G370" t="str">
            <v>否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5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J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F371">
            <v>0</v>
          </cell>
          <cell r="G371" t="str">
            <v>否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5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J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F372">
            <v>0</v>
          </cell>
          <cell r="G372" t="str">
            <v>否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5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J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F373">
            <v>0</v>
          </cell>
          <cell r="G373" t="str">
            <v>否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5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J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AY374">
            <v>8100</v>
          </cell>
          <cell r="AZ374">
            <v>8100</v>
          </cell>
          <cell r="BA374">
            <v>5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J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F375">
            <v>0</v>
          </cell>
          <cell r="G375" t="str">
            <v>否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5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J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4520</v>
          </cell>
          <cell r="AU376">
            <v>0</v>
          </cell>
          <cell r="AW376">
            <v>0</v>
          </cell>
          <cell r="AX376">
            <v>4520</v>
          </cell>
          <cell r="AY376">
            <v>9040</v>
          </cell>
          <cell r="AZ376">
            <v>4520</v>
          </cell>
          <cell r="BA376">
            <v>5</v>
          </cell>
          <cell r="BB376">
            <v>0</v>
          </cell>
          <cell r="BC376">
            <v>4520</v>
          </cell>
          <cell r="BD376">
            <v>0</v>
          </cell>
          <cell r="BE376">
            <v>0</v>
          </cell>
          <cell r="BF376">
            <v>0</v>
          </cell>
          <cell r="BG376">
            <v>9040</v>
          </cell>
          <cell r="BH376">
            <v>4520</v>
          </cell>
          <cell r="BJ376">
            <v>1506.6666666666699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F377">
            <v>0</v>
          </cell>
          <cell r="G377" t="str">
            <v>否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F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5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J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  <cell r="AW378">
            <v>0</v>
          </cell>
          <cell r="AX378">
            <v>0</v>
          </cell>
          <cell r="AY378">
            <v>4731.88</v>
          </cell>
          <cell r="AZ378">
            <v>4731.88</v>
          </cell>
          <cell r="BA378">
            <v>5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J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69695.58</v>
          </cell>
          <cell r="AZ379">
            <v>69695.58</v>
          </cell>
          <cell r="BA379">
            <v>6</v>
          </cell>
          <cell r="BB379">
            <v>0</v>
          </cell>
          <cell r="BC379">
            <v>17930.03</v>
          </cell>
          <cell r="BD379">
            <v>0</v>
          </cell>
          <cell r="BE379">
            <v>45372.12</v>
          </cell>
          <cell r="BF379">
            <v>0</v>
          </cell>
          <cell r="BG379">
            <v>63302.15</v>
          </cell>
          <cell r="BH379">
            <v>0</v>
          </cell>
          <cell r="BJ379">
            <v>10550.358333333301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F380">
            <v>0</v>
          </cell>
          <cell r="G380" t="str">
            <v>否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5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J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6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J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F382">
            <v>0</v>
          </cell>
          <cell r="G382" t="str">
            <v>否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6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J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F383">
            <v>0</v>
          </cell>
          <cell r="G383" t="str">
            <v>否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5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J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395933.38</v>
          </cell>
          <cell r="AV384">
            <v>897183.84</v>
          </cell>
          <cell r="AW384">
            <v>618173.28</v>
          </cell>
          <cell r="AX384">
            <v>197759.04</v>
          </cell>
          <cell r="AY384">
            <v>2109049.54</v>
          </cell>
          <cell r="AZ384">
            <v>1911290.5</v>
          </cell>
          <cell r="BA384">
            <v>6</v>
          </cell>
          <cell r="BB384">
            <v>897183.84</v>
          </cell>
          <cell r="BC384">
            <v>395933.38</v>
          </cell>
          <cell r="BD384">
            <v>0</v>
          </cell>
          <cell r="BE384">
            <v>0</v>
          </cell>
          <cell r="BF384">
            <v>0</v>
          </cell>
          <cell r="BG384">
            <v>2109049.54</v>
          </cell>
          <cell r="BH384">
            <v>197759.04</v>
          </cell>
          <cell r="BJ384">
            <v>351508.256666667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F385">
            <v>0</v>
          </cell>
          <cell r="G385" t="str">
            <v>否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5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J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F386">
            <v>0</v>
          </cell>
          <cell r="G386" t="str">
            <v>否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5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J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AY387">
            <v>0.46</v>
          </cell>
          <cell r="AZ387">
            <v>0.46</v>
          </cell>
          <cell r="BA387">
            <v>5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J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7018.88</v>
          </cell>
          <cell r="AY388">
            <v>7018.88</v>
          </cell>
          <cell r="AZ388">
            <v>7018.88</v>
          </cell>
          <cell r="BA388">
            <v>6</v>
          </cell>
          <cell r="BB388">
            <v>7018.88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7018.88</v>
          </cell>
          <cell r="BH388">
            <v>0</v>
          </cell>
          <cell r="BJ388">
            <v>1169.8133333333301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F389">
            <v>0</v>
          </cell>
          <cell r="G389" t="str">
            <v>否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5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J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F390">
            <v>30</v>
          </cell>
          <cell r="G390" t="str">
            <v>否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5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J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F391">
            <v>0</v>
          </cell>
          <cell r="G391" t="str">
            <v>否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5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J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12500</v>
          </cell>
          <cell r="AY392">
            <v>12500</v>
          </cell>
          <cell r="AZ392">
            <v>12500</v>
          </cell>
          <cell r="BA392">
            <v>6</v>
          </cell>
          <cell r="BB392">
            <v>12500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12500</v>
          </cell>
          <cell r="BH392">
            <v>0</v>
          </cell>
          <cell r="BJ392">
            <v>2083.3333333333298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F393">
            <v>0</v>
          </cell>
          <cell r="G393" t="str">
            <v>否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5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J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F394">
            <v>0</v>
          </cell>
          <cell r="G394" t="str">
            <v>否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5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J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E395">
            <v>0</v>
          </cell>
          <cell r="AF395">
            <v>0</v>
          </cell>
          <cell r="AI395">
            <v>0</v>
          </cell>
          <cell r="AJ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5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J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F396">
            <v>0</v>
          </cell>
          <cell r="G396" t="str">
            <v>否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24345</v>
          </cell>
          <cell r="AY396">
            <v>24345</v>
          </cell>
          <cell r="AZ396">
            <v>24345</v>
          </cell>
          <cell r="BA396">
            <v>6</v>
          </cell>
          <cell r="BB396">
            <v>24345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24345</v>
          </cell>
          <cell r="BH396">
            <v>0</v>
          </cell>
          <cell r="BJ396">
            <v>4057.5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F397">
            <v>0</v>
          </cell>
          <cell r="G397" t="str">
            <v>否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5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J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F398">
            <v>0</v>
          </cell>
          <cell r="G398" t="str">
            <v>否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5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J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F399">
            <v>0</v>
          </cell>
          <cell r="G399" t="str">
            <v>否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5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J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F400">
            <v>0</v>
          </cell>
          <cell r="G400" t="str">
            <v>否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5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J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F401">
            <v>0</v>
          </cell>
          <cell r="G401" t="str">
            <v>否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5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J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F402">
            <v>0</v>
          </cell>
          <cell r="G402" t="str">
            <v>否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5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J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F403">
            <v>0</v>
          </cell>
          <cell r="G403" t="str">
            <v>否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5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J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F404">
            <v>0</v>
          </cell>
          <cell r="G404" t="str">
            <v>否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5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J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F405">
            <v>0</v>
          </cell>
          <cell r="G405" t="str">
            <v>否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5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J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F406">
            <v>0</v>
          </cell>
          <cell r="G406" t="str">
            <v>否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5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J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F407">
            <v>0</v>
          </cell>
          <cell r="G407" t="str">
            <v>否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5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J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F408">
            <v>0</v>
          </cell>
          <cell r="G408" t="str">
            <v>否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6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J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F409">
            <v>0</v>
          </cell>
          <cell r="G409" t="str">
            <v>否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5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J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F410">
            <v>0</v>
          </cell>
          <cell r="G410" t="str">
            <v>否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5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J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F411">
            <v>0</v>
          </cell>
          <cell r="G411" t="str">
            <v>否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5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J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F412">
            <v>0</v>
          </cell>
          <cell r="G412" t="str">
            <v>否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5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J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F413">
            <v>0</v>
          </cell>
          <cell r="G413" t="str">
            <v>否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5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J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F414">
            <v>0</v>
          </cell>
          <cell r="G414" t="str">
            <v>否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5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J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F415">
            <v>0</v>
          </cell>
          <cell r="G415" t="str">
            <v>否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5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J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F416">
            <v>0</v>
          </cell>
          <cell r="G416" t="str">
            <v>否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5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J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F417">
            <v>0</v>
          </cell>
          <cell r="G417" t="str">
            <v>否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5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J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F418">
            <v>0</v>
          </cell>
          <cell r="G418" t="str">
            <v>否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5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J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F419">
            <v>0</v>
          </cell>
          <cell r="G419" t="str">
            <v>否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5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J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F420">
            <v>0</v>
          </cell>
          <cell r="G420" t="str">
            <v>否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5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J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F421">
            <v>0</v>
          </cell>
          <cell r="G421" t="str">
            <v>否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5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J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F422">
            <v>0</v>
          </cell>
          <cell r="G422" t="str">
            <v>否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5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J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F423">
            <v>0</v>
          </cell>
          <cell r="G423" t="str">
            <v>否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5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J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F424">
            <v>0</v>
          </cell>
          <cell r="G424" t="str">
            <v>否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5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J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F425">
            <v>0</v>
          </cell>
          <cell r="G425" t="str">
            <v>否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5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J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F426">
            <v>0</v>
          </cell>
          <cell r="G426" t="str">
            <v>否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5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J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F427">
            <v>0</v>
          </cell>
          <cell r="G427" t="str">
            <v>否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5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J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F428">
            <v>0</v>
          </cell>
          <cell r="G428" t="str">
            <v>否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5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J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F429">
            <v>0</v>
          </cell>
          <cell r="G429" t="str">
            <v>否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5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J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F430">
            <v>0</v>
          </cell>
          <cell r="G430" t="str">
            <v>否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5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J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F431">
            <v>0</v>
          </cell>
          <cell r="G431" t="str">
            <v>否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5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J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F432">
            <v>0</v>
          </cell>
          <cell r="G432" t="str">
            <v>否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5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J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F433">
            <v>0</v>
          </cell>
          <cell r="G433" t="str">
            <v>否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5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J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F434">
            <v>0</v>
          </cell>
          <cell r="G434" t="str">
            <v>否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5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J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F435">
            <v>0</v>
          </cell>
          <cell r="G435" t="str">
            <v>否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5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J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F436">
            <v>0</v>
          </cell>
          <cell r="G436" t="str">
            <v>否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5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J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F437">
            <v>0</v>
          </cell>
          <cell r="G437" t="str">
            <v>否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5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J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F438">
            <v>0</v>
          </cell>
          <cell r="G438" t="str">
            <v>否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5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J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F439">
            <v>0</v>
          </cell>
          <cell r="G439" t="str">
            <v>否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5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J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F440">
            <v>0</v>
          </cell>
          <cell r="G440" t="str">
            <v>否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5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J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F441">
            <v>0</v>
          </cell>
          <cell r="G441" t="str">
            <v>否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5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J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466.6</v>
          </cell>
          <cell r="AN442">
            <v>17727.84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247270.04</v>
          </cell>
          <cell r="AZ442">
            <v>216313.24</v>
          </cell>
          <cell r="BA442">
            <v>6</v>
          </cell>
          <cell r="BB442">
            <v>61089.79</v>
          </cell>
          <cell r="BC442">
            <v>0</v>
          </cell>
          <cell r="BD442">
            <v>10943.34</v>
          </cell>
          <cell r="BE442">
            <v>15318.49</v>
          </cell>
          <cell r="BF442">
            <v>29919.32</v>
          </cell>
          <cell r="BG442">
            <v>118308.42</v>
          </cell>
          <cell r="BH442">
            <v>30956.799999999999</v>
          </cell>
          <cell r="BJ442">
            <v>19718.07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F443">
            <v>0</v>
          </cell>
          <cell r="G443" t="str">
            <v>否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5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J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F444">
            <v>0</v>
          </cell>
          <cell r="G444" t="str">
            <v>否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5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J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F445">
            <v>0</v>
          </cell>
          <cell r="G445" t="str">
            <v>否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5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J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F446">
            <v>0</v>
          </cell>
          <cell r="G446" t="str">
            <v>否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5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J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F447">
            <v>0</v>
          </cell>
          <cell r="G447" t="str">
            <v>否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5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J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F448">
            <v>0</v>
          </cell>
          <cell r="G448" t="str">
            <v>否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5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J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F449">
            <v>0</v>
          </cell>
          <cell r="G449" t="str">
            <v>否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5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F450">
            <v>0</v>
          </cell>
          <cell r="G450" t="str">
            <v>否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5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J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F451">
            <v>0</v>
          </cell>
          <cell r="G451" t="str">
            <v>否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6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J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F452">
            <v>0</v>
          </cell>
          <cell r="G452" t="str">
            <v>否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5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J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F453">
            <v>0</v>
          </cell>
          <cell r="G453" t="str">
            <v>否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5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J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F454">
            <v>0</v>
          </cell>
          <cell r="G454" t="str">
            <v>否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5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J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F455">
            <v>0</v>
          </cell>
          <cell r="G455" t="str">
            <v>否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5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J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F456">
            <v>0</v>
          </cell>
          <cell r="G456" t="str">
            <v>否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5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J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F457">
            <v>0</v>
          </cell>
          <cell r="G457" t="str">
            <v>否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5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J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F458">
            <v>0</v>
          </cell>
          <cell r="G458" t="str">
            <v>否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5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J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F459">
            <v>0</v>
          </cell>
          <cell r="G459" t="str">
            <v>否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5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J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F460">
            <v>0</v>
          </cell>
          <cell r="G460" t="str">
            <v>否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5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J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F461">
            <v>0</v>
          </cell>
          <cell r="G461" t="str">
            <v>否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5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J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F462">
            <v>0</v>
          </cell>
          <cell r="G462" t="str">
            <v>否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5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J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F463">
            <v>0</v>
          </cell>
          <cell r="G463" t="str">
            <v>否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5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J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F464">
            <v>0</v>
          </cell>
          <cell r="G464" t="str">
            <v>否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5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J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F465">
            <v>0</v>
          </cell>
          <cell r="G465" t="str">
            <v>否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5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J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F466">
            <v>0</v>
          </cell>
          <cell r="G466" t="str">
            <v>否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5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J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F467">
            <v>0</v>
          </cell>
          <cell r="G467" t="str">
            <v>否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5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J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F468">
            <v>0</v>
          </cell>
          <cell r="G468" t="str">
            <v>否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5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J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F469">
            <v>0</v>
          </cell>
          <cell r="G469" t="str">
            <v>否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5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J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F470">
            <v>0</v>
          </cell>
          <cell r="G470" t="str">
            <v>否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5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J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F471">
            <v>0</v>
          </cell>
          <cell r="G471" t="str">
            <v>否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5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J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F472">
            <v>0</v>
          </cell>
          <cell r="G472" t="str">
            <v>否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5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J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F473">
            <v>0</v>
          </cell>
          <cell r="G473" t="str">
            <v>否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5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J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F474">
            <v>0</v>
          </cell>
          <cell r="G474" t="str">
            <v>否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5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J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F475">
            <v>0</v>
          </cell>
          <cell r="G475" t="str">
            <v>否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5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J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F476">
            <v>0</v>
          </cell>
          <cell r="G476" t="str">
            <v>否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5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J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F477">
            <v>0</v>
          </cell>
          <cell r="G477" t="str">
            <v>否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5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J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F478">
            <v>0</v>
          </cell>
          <cell r="G478" t="str">
            <v>否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5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J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F479">
            <v>0</v>
          </cell>
          <cell r="G479" t="str">
            <v>否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5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J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F480">
            <v>0</v>
          </cell>
          <cell r="G480" t="str">
            <v>否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5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J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F481">
            <v>0</v>
          </cell>
          <cell r="G481" t="str">
            <v>否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5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J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F482">
            <v>0</v>
          </cell>
          <cell r="G482" t="str">
            <v>否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5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J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F483">
            <v>0</v>
          </cell>
          <cell r="G483" t="str">
            <v>否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5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J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F484">
            <v>0</v>
          </cell>
          <cell r="G484" t="str">
            <v>否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5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J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F485">
            <v>0</v>
          </cell>
          <cell r="G485" t="str">
            <v>否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5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J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F486">
            <v>0</v>
          </cell>
          <cell r="G486" t="str">
            <v>否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5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J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F487">
            <v>0</v>
          </cell>
          <cell r="G487" t="str">
            <v>否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5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J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F488">
            <v>0</v>
          </cell>
          <cell r="G488" t="str">
            <v>否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D488">
            <v>0</v>
          </cell>
          <cell r="AE488">
            <v>0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5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J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F489">
            <v>0</v>
          </cell>
          <cell r="G489" t="str">
            <v>否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5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J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F490">
            <v>0</v>
          </cell>
          <cell r="G490" t="str">
            <v>否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D490">
            <v>0</v>
          </cell>
          <cell r="AE490">
            <v>0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5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J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F491">
            <v>0</v>
          </cell>
          <cell r="G491" t="str">
            <v>否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5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J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F492">
            <v>0</v>
          </cell>
          <cell r="G492" t="str">
            <v>否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5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J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F493">
            <v>0</v>
          </cell>
          <cell r="G493" t="str">
            <v>否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5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J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F494">
            <v>0</v>
          </cell>
          <cell r="G494" t="str">
            <v>否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6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J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F495">
            <v>0</v>
          </cell>
          <cell r="G495" t="str">
            <v>否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5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J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5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J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F497">
            <v>0</v>
          </cell>
          <cell r="G497" t="str">
            <v>否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5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J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F498">
            <v>0</v>
          </cell>
          <cell r="G498" t="str">
            <v>否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5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J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F499">
            <v>0</v>
          </cell>
          <cell r="G499" t="str">
            <v>否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5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J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F500">
            <v>0</v>
          </cell>
          <cell r="G500" t="str">
            <v>否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5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J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F501">
            <v>0</v>
          </cell>
          <cell r="G501" t="str">
            <v>否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5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J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F502">
            <v>0</v>
          </cell>
          <cell r="G502" t="str">
            <v>否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5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J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F503">
            <v>0</v>
          </cell>
          <cell r="G503" t="str">
            <v>否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5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J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F504">
            <v>0</v>
          </cell>
          <cell r="G504" t="str">
            <v>否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5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J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F505">
            <v>0</v>
          </cell>
          <cell r="G505" t="str">
            <v>否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5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J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F506">
            <v>0</v>
          </cell>
          <cell r="G506" t="str">
            <v>否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5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J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F507">
            <v>0</v>
          </cell>
          <cell r="G507" t="str">
            <v>否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5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J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F508">
            <v>0</v>
          </cell>
          <cell r="G508" t="str">
            <v>否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5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J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F509">
            <v>0</v>
          </cell>
          <cell r="G509" t="str">
            <v>否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5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J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F510">
            <v>0</v>
          </cell>
          <cell r="G510" t="str">
            <v>否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5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J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F511">
            <v>0</v>
          </cell>
          <cell r="G511" t="str">
            <v>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5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J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F512">
            <v>0</v>
          </cell>
          <cell r="G512" t="str">
            <v>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5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J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W513">
            <v>0</v>
          </cell>
          <cell r="AX513">
            <v>0</v>
          </cell>
          <cell r="AY513">
            <v>13980</v>
          </cell>
          <cell r="AZ513">
            <v>13980</v>
          </cell>
          <cell r="BA513">
            <v>5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J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F514">
            <v>0</v>
          </cell>
          <cell r="G514" t="str">
            <v>否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5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J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F515">
            <v>0</v>
          </cell>
          <cell r="G515" t="str">
            <v>否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5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J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F516">
            <v>0</v>
          </cell>
          <cell r="G516" t="str">
            <v>否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5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J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F517">
            <v>0</v>
          </cell>
          <cell r="G517" t="str">
            <v>否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5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J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F518">
            <v>0</v>
          </cell>
          <cell r="G518" t="str">
            <v>否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5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J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F519">
            <v>0</v>
          </cell>
          <cell r="G519" t="str">
            <v>否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5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J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F520">
            <v>0</v>
          </cell>
          <cell r="G520" t="str">
            <v>否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5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J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F521">
            <v>0</v>
          </cell>
          <cell r="G521" t="str">
            <v>否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5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J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F522">
            <v>0</v>
          </cell>
          <cell r="G522" t="str">
            <v>否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5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J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F523">
            <v>0</v>
          </cell>
          <cell r="G523" t="str">
            <v>否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5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J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F524">
            <v>0</v>
          </cell>
          <cell r="G524" t="str">
            <v>否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5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J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F525">
            <v>0</v>
          </cell>
          <cell r="G525" t="str">
            <v>否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5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J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F526">
            <v>0</v>
          </cell>
          <cell r="G526" t="str">
            <v>否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5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J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F527">
            <v>0</v>
          </cell>
          <cell r="G527" t="str">
            <v>否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5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J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F528">
            <v>0</v>
          </cell>
          <cell r="G528" t="str">
            <v>否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5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J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F529">
            <v>0</v>
          </cell>
          <cell r="G529" t="str">
            <v>否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5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J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5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J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F531">
            <v>0</v>
          </cell>
          <cell r="G531" t="str">
            <v>否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5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J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F532">
            <v>0</v>
          </cell>
          <cell r="G532" t="str">
            <v>否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H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5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J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F533">
            <v>0</v>
          </cell>
          <cell r="G533" t="str">
            <v>否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5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J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  <cell r="AH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5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J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F535">
            <v>0</v>
          </cell>
          <cell r="G535" t="str">
            <v>否</v>
          </cell>
          <cell r="AH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W535">
            <v>0</v>
          </cell>
          <cell r="AX535">
            <v>0.04</v>
          </cell>
          <cell r="AY535">
            <v>0.04</v>
          </cell>
          <cell r="AZ535">
            <v>0.04</v>
          </cell>
          <cell r="BA535">
            <v>5</v>
          </cell>
          <cell r="BB535">
            <v>0.04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0.04</v>
          </cell>
          <cell r="BH535">
            <v>0</v>
          </cell>
          <cell r="BJ535">
            <v>6.6666666666666697E-3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F536">
            <v>0</v>
          </cell>
          <cell r="G536" t="str">
            <v>否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140700</v>
          </cell>
          <cell r="AU536">
            <v>0</v>
          </cell>
          <cell r="AW536">
            <v>0</v>
          </cell>
          <cell r="AX536">
            <v>0</v>
          </cell>
          <cell r="AY536">
            <v>140700</v>
          </cell>
          <cell r="AZ536">
            <v>140700</v>
          </cell>
          <cell r="BA536">
            <v>5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140700</v>
          </cell>
          <cell r="BG536">
            <v>140700</v>
          </cell>
          <cell r="BH536">
            <v>0</v>
          </cell>
          <cell r="BJ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F537">
            <v>0</v>
          </cell>
          <cell r="G537" t="str">
            <v>否</v>
          </cell>
          <cell r="AH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5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J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  <cell r="AH538">
            <v>0</v>
          </cell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W538">
            <v>0</v>
          </cell>
          <cell r="AX538">
            <v>4736</v>
          </cell>
          <cell r="AY538">
            <v>23609</v>
          </cell>
          <cell r="AZ538">
            <v>23609</v>
          </cell>
          <cell r="BA538">
            <v>5</v>
          </cell>
          <cell r="BB538">
            <v>4736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4736</v>
          </cell>
          <cell r="BH538">
            <v>0</v>
          </cell>
          <cell r="BJ538">
            <v>789.33333333333303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F539">
            <v>0</v>
          </cell>
          <cell r="G539" t="str">
            <v>否</v>
          </cell>
          <cell r="AH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5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J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  <cell r="AG540">
            <v>0</v>
          </cell>
          <cell r="AH540">
            <v>0</v>
          </cell>
          <cell r="AI540">
            <v>0</v>
          </cell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W540">
            <v>0</v>
          </cell>
          <cell r="AX540">
            <v>0</v>
          </cell>
          <cell r="AY540">
            <v>122816.78</v>
          </cell>
          <cell r="AZ540">
            <v>122816.78</v>
          </cell>
          <cell r="BA540">
            <v>5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J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  <cell r="AG541">
            <v>117946.3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W541">
            <v>0</v>
          </cell>
          <cell r="AX541">
            <v>0</v>
          </cell>
          <cell r="AY541">
            <v>117946.3</v>
          </cell>
          <cell r="AZ541">
            <v>117946.3</v>
          </cell>
          <cell r="BA541">
            <v>5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J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116875.45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0</v>
          </cell>
          <cell r="AW542">
            <v>0</v>
          </cell>
          <cell r="AX542">
            <v>0</v>
          </cell>
          <cell r="AY542">
            <v>912503.79</v>
          </cell>
          <cell r="AZ542">
            <v>912503.79</v>
          </cell>
          <cell r="BA542">
            <v>5</v>
          </cell>
          <cell r="BB542">
            <v>0</v>
          </cell>
          <cell r="BC542">
            <v>0</v>
          </cell>
          <cell r="BD542">
            <v>226607.23</v>
          </cell>
          <cell r="BE542">
            <v>311568.13</v>
          </cell>
          <cell r="BF542">
            <v>257452.98</v>
          </cell>
          <cell r="BG542">
            <v>538175.36</v>
          </cell>
          <cell r="BH542">
            <v>0</v>
          </cell>
          <cell r="BJ542">
            <v>89695.893333333297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F543">
            <v>0</v>
          </cell>
          <cell r="G543" t="str">
            <v>否</v>
          </cell>
          <cell r="AH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35240</v>
          </cell>
          <cell r="AZ543">
            <v>35240</v>
          </cell>
          <cell r="BA543">
            <v>6</v>
          </cell>
          <cell r="BB543">
            <v>0</v>
          </cell>
          <cell r="BC543">
            <v>0</v>
          </cell>
          <cell r="BD543">
            <v>22370</v>
          </cell>
          <cell r="BE543">
            <v>0</v>
          </cell>
          <cell r="BF543">
            <v>0</v>
          </cell>
          <cell r="BG543">
            <v>22370</v>
          </cell>
          <cell r="BH543">
            <v>0</v>
          </cell>
          <cell r="BJ543">
            <v>3728.3333333333298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  <cell r="AI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  <cell r="AW544">
            <v>0</v>
          </cell>
          <cell r="AX544">
            <v>0</v>
          </cell>
          <cell r="AY544">
            <v>50935.51</v>
          </cell>
          <cell r="AZ544">
            <v>50935.51</v>
          </cell>
          <cell r="BA544">
            <v>5</v>
          </cell>
          <cell r="BB544">
            <v>0</v>
          </cell>
          <cell r="BC544">
            <v>50765.91</v>
          </cell>
          <cell r="BD544">
            <v>0</v>
          </cell>
          <cell r="BE544">
            <v>0</v>
          </cell>
          <cell r="BF544">
            <v>0</v>
          </cell>
          <cell r="BG544">
            <v>50765.91</v>
          </cell>
          <cell r="BH544">
            <v>0</v>
          </cell>
          <cell r="BJ544">
            <v>8460.9850000000006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15946.6</v>
          </cell>
          <cell r="AC545">
            <v>56016.21</v>
          </cell>
          <cell r="AD545">
            <v>24203.919999999998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36858.269999999997</v>
          </cell>
          <cell r="AL545">
            <v>5425.88</v>
          </cell>
          <cell r="AM545">
            <v>7573.38</v>
          </cell>
          <cell r="AN545">
            <v>8853.4599999999991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8261.7199999999993</v>
          </cell>
          <cell r="AY545">
            <v>298131.33</v>
          </cell>
          <cell r="AZ545">
            <v>298131.33</v>
          </cell>
          <cell r="BA545">
            <v>6</v>
          </cell>
          <cell r="BB545">
            <v>8261.7199999999993</v>
          </cell>
          <cell r="BC545">
            <v>0</v>
          </cell>
          <cell r="BD545">
            <v>12236.2</v>
          </cell>
          <cell r="BE545">
            <v>3522.21</v>
          </cell>
          <cell r="BF545">
            <v>13566.77</v>
          </cell>
          <cell r="BG545">
            <v>44217.81</v>
          </cell>
          <cell r="BH545">
            <v>0</v>
          </cell>
          <cell r="BJ545">
            <v>7369.6350000000002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5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J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5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J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40239.08</v>
          </cell>
          <cell r="AS548">
            <v>0</v>
          </cell>
          <cell r="AT548">
            <v>0</v>
          </cell>
          <cell r="AU548">
            <v>0</v>
          </cell>
          <cell r="AW548">
            <v>0</v>
          </cell>
          <cell r="AX548">
            <v>0</v>
          </cell>
          <cell r="AY548">
            <v>40239.08</v>
          </cell>
          <cell r="AZ548">
            <v>40239.08</v>
          </cell>
          <cell r="BA548">
            <v>5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J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180736.58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554545.22</v>
          </cell>
          <cell r="AZ549">
            <v>446559.03</v>
          </cell>
          <cell r="BA549">
            <v>6</v>
          </cell>
          <cell r="BB549">
            <v>0</v>
          </cell>
          <cell r="BC549">
            <v>215688.75</v>
          </cell>
          <cell r="BD549">
            <v>50133.7</v>
          </cell>
          <cell r="BE549">
            <v>180736.58</v>
          </cell>
          <cell r="BF549">
            <v>0</v>
          </cell>
          <cell r="BG549">
            <v>373808.64000000001</v>
          </cell>
          <cell r="BH549">
            <v>107986.19</v>
          </cell>
          <cell r="BJ549">
            <v>62301.440000000002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137504.17000000001</v>
          </cell>
          <cell r="AU550">
            <v>92519.32</v>
          </cell>
          <cell r="AV550">
            <v>183851.58</v>
          </cell>
          <cell r="AW550">
            <v>194850.16</v>
          </cell>
          <cell r="AX550">
            <v>171769.9</v>
          </cell>
          <cell r="AY550">
            <v>780495.13</v>
          </cell>
          <cell r="AZ550">
            <v>413875.07</v>
          </cell>
          <cell r="BA550">
            <v>6</v>
          </cell>
          <cell r="BB550">
            <v>183851.58</v>
          </cell>
          <cell r="BC550">
            <v>92519.32</v>
          </cell>
          <cell r="BD550">
            <v>137504.17000000001</v>
          </cell>
          <cell r="BE550">
            <v>0</v>
          </cell>
          <cell r="BF550">
            <v>0</v>
          </cell>
          <cell r="BG550">
            <v>780495.13</v>
          </cell>
          <cell r="BH550">
            <v>366620.06</v>
          </cell>
          <cell r="BJ550">
            <v>130082.521666667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5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J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  <cell r="F552">
            <v>30</v>
          </cell>
          <cell r="G552" t="str">
            <v>否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18604.32</v>
          </cell>
          <cell r="AX552">
            <v>32557.56</v>
          </cell>
          <cell r="AY552">
            <v>51161.88</v>
          </cell>
          <cell r="AZ552">
            <v>18604.32</v>
          </cell>
          <cell r="BA552">
            <v>6</v>
          </cell>
          <cell r="BB552">
            <v>18604.32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51161.88</v>
          </cell>
          <cell r="BH552">
            <v>32557.56</v>
          </cell>
          <cell r="BJ552">
            <v>8526.98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  <cell r="AJ553">
            <v>83950.98</v>
          </cell>
          <cell r="AK553">
            <v>0</v>
          </cell>
          <cell r="AL553">
            <v>66514.740000000005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W553">
            <v>0</v>
          </cell>
          <cell r="AX553">
            <v>0</v>
          </cell>
          <cell r="AY553">
            <v>1100174.44</v>
          </cell>
          <cell r="AZ553">
            <v>1100174.44</v>
          </cell>
          <cell r="BA553">
            <v>5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191406.93</v>
          </cell>
          <cell r="BG553">
            <v>0</v>
          </cell>
          <cell r="BH553">
            <v>0</v>
          </cell>
          <cell r="BJ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  <cell r="AJ554">
            <v>0</v>
          </cell>
          <cell r="AK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107302.99</v>
          </cell>
          <cell r="AW554">
            <v>52306.79</v>
          </cell>
          <cell r="AX554">
            <v>39086.93</v>
          </cell>
          <cell r="AY554">
            <v>198696.71</v>
          </cell>
          <cell r="AZ554">
            <v>107302.99</v>
          </cell>
          <cell r="BA554">
            <v>6</v>
          </cell>
          <cell r="BB554">
            <v>107302.99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198696.71</v>
          </cell>
          <cell r="BH554">
            <v>91393.72</v>
          </cell>
          <cell r="BJ554">
            <v>33116.118333333303</v>
          </cell>
        </row>
        <row r="555">
          <cell r="B555" t="str">
            <v>S413197</v>
          </cell>
          <cell r="C555" t="str">
            <v>保定市宏腾科技有限公司</v>
          </cell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5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J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  <cell r="AJ556">
            <v>0</v>
          </cell>
          <cell r="AK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U556">
            <v>0</v>
          </cell>
          <cell r="AV556">
            <v>97000</v>
          </cell>
          <cell r="AW556">
            <v>0</v>
          </cell>
          <cell r="AX556">
            <v>211950</v>
          </cell>
          <cell r="AY556">
            <v>308950</v>
          </cell>
          <cell r="AZ556">
            <v>97000</v>
          </cell>
          <cell r="BA556">
            <v>4</v>
          </cell>
          <cell r="BB556">
            <v>0</v>
          </cell>
          <cell r="BC556">
            <v>97000</v>
          </cell>
          <cell r="BD556">
            <v>0</v>
          </cell>
          <cell r="BE556">
            <v>0</v>
          </cell>
          <cell r="BF556">
            <v>0</v>
          </cell>
          <cell r="BG556">
            <v>308950</v>
          </cell>
          <cell r="BH556">
            <v>211950</v>
          </cell>
          <cell r="BJ556">
            <v>51491.666666666701</v>
          </cell>
        </row>
        <row r="557">
          <cell r="B557" t="str">
            <v>S444015</v>
          </cell>
          <cell r="C557" t="str">
            <v>欣瑞联电子（肇庆）有限公司</v>
          </cell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5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J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F558">
            <v>60</v>
          </cell>
          <cell r="G558" t="str">
            <v>是</v>
          </cell>
          <cell r="AL558">
            <v>0</v>
          </cell>
          <cell r="AM558">
            <v>0</v>
          </cell>
          <cell r="AN558">
            <v>6000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W558">
            <v>0</v>
          </cell>
          <cell r="AX558">
            <v>0</v>
          </cell>
          <cell r="AY558">
            <v>6000</v>
          </cell>
          <cell r="AZ558">
            <v>6000</v>
          </cell>
          <cell r="BA558">
            <v>5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J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 t="str">
            <v>零采</v>
          </cell>
          <cell r="F559" t="str">
            <v>预付</v>
          </cell>
          <cell r="G559" t="str">
            <v>是</v>
          </cell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W559">
            <v>0</v>
          </cell>
          <cell r="AX559">
            <v>0</v>
          </cell>
          <cell r="AY559">
            <v>1750</v>
          </cell>
          <cell r="AZ559">
            <v>1750</v>
          </cell>
          <cell r="BA559">
            <v>5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J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 t="str">
            <v>固定资产-要诉讼</v>
          </cell>
          <cell r="F560" t="str">
            <v>预付</v>
          </cell>
          <cell r="G560" t="str">
            <v>否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5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J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 t="str">
            <v>管理</v>
          </cell>
          <cell r="F561">
            <v>0</v>
          </cell>
          <cell r="G561" t="str">
            <v>是</v>
          </cell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W561">
            <v>0</v>
          </cell>
          <cell r="AX561">
            <v>0</v>
          </cell>
          <cell r="AY561">
            <v>1663.7</v>
          </cell>
          <cell r="AZ561">
            <v>1663.7</v>
          </cell>
          <cell r="BA561">
            <v>5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J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 t="str">
            <v>管理</v>
          </cell>
          <cell r="F562">
            <v>0</v>
          </cell>
          <cell r="G562" t="str">
            <v>否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5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J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F563">
            <v>0</v>
          </cell>
          <cell r="G563" t="str">
            <v>否</v>
          </cell>
          <cell r="AG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5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J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 t="str">
            <v>管理</v>
          </cell>
          <cell r="F564">
            <v>0</v>
          </cell>
          <cell r="G564" t="str">
            <v>否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5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J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F565">
            <v>0</v>
          </cell>
          <cell r="G565" t="str">
            <v>否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4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J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  <cell r="AW566">
            <v>0</v>
          </cell>
          <cell r="AX566">
            <v>0</v>
          </cell>
          <cell r="AY566">
            <v>36233.1</v>
          </cell>
          <cell r="AZ566">
            <v>36233.1</v>
          </cell>
          <cell r="BA566">
            <v>5</v>
          </cell>
          <cell r="BB566">
            <v>0</v>
          </cell>
          <cell r="BC566">
            <v>0</v>
          </cell>
          <cell r="BD566">
            <v>0</v>
          </cell>
          <cell r="BE566">
            <v>36233.1</v>
          </cell>
          <cell r="BF566">
            <v>0</v>
          </cell>
          <cell r="BG566">
            <v>36233.1</v>
          </cell>
          <cell r="BH566">
            <v>0</v>
          </cell>
          <cell r="BJ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39233.599999999999</v>
          </cell>
          <cell r="AT567">
            <v>22068.9</v>
          </cell>
          <cell r="AU567">
            <v>13609.16</v>
          </cell>
          <cell r="AW567">
            <v>0</v>
          </cell>
          <cell r="AX567">
            <v>0</v>
          </cell>
          <cell r="AY567">
            <v>96823.94</v>
          </cell>
          <cell r="AZ567">
            <v>96823.94</v>
          </cell>
          <cell r="BA567">
            <v>5</v>
          </cell>
          <cell r="BB567">
            <v>13609.16</v>
          </cell>
          <cell r="BC567">
            <v>22068.9</v>
          </cell>
          <cell r="BD567">
            <v>39233.599999999999</v>
          </cell>
          <cell r="BE567">
            <v>0</v>
          </cell>
          <cell r="BF567">
            <v>0</v>
          </cell>
          <cell r="BG567">
            <v>74911.66</v>
          </cell>
          <cell r="BH567">
            <v>0</v>
          </cell>
          <cell r="BJ567">
            <v>12485.276666666699</v>
          </cell>
        </row>
        <row r="568">
          <cell r="B568" t="str">
            <v>S413139</v>
          </cell>
          <cell r="C568" t="str">
            <v>河北定国紧固件制造有限公司</v>
          </cell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5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J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5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J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  <cell r="AK570">
            <v>0</v>
          </cell>
          <cell r="AL570">
            <v>0</v>
          </cell>
          <cell r="AO570">
            <v>0</v>
          </cell>
          <cell r="AS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3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J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>
            <v>20525.91</v>
          </cell>
          <cell r="AS571">
            <v>248116.29</v>
          </cell>
          <cell r="AT571">
            <v>0</v>
          </cell>
          <cell r="AU571">
            <v>1082349.1399999999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3100730.2</v>
          </cell>
          <cell r="AZ571">
            <v>1082991.3400000001</v>
          </cell>
          <cell r="BA571">
            <v>6</v>
          </cell>
          <cell r="BB571">
            <v>1082349.1399999999</v>
          </cell>
          <cell r="BC571">
            <v>0</v>
          </cell>
          <cell r="BD571">
            <v>248116.29</v>
          </cell>
          <cell r="BE571">
            <v>20525.91</v>
          </cell>
          <cell r="BF571">
            <v>0</v>
          </cell>
          <cell r="BG571">
            <v>3080204.29</v>
          </cell>
          <cell r="BH571">
            <v>2017738.86</v>
          </cell>
          <cell r="BJ571">
            <v>513367.381666667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71354.42</v>
          </cell>
          <cell r="AW572">
            <v>0</v>
          </cell>
          <cell r="AX572">
            <v>0</v>
          </cell>
          <cell r="AY572">
            <v>71354.42</v>
          </cell>
          <cell r="AZ572">
            <v>71354.42</v>
          </cell>
          <cell r="BA572">
            <v>6</v>
          </cell>
          <cell r="BB572">
            <v>0</v>
          </cell>
          <cell r="BC572">
            <v>71354.42</v>
          </cell>
          <cell r="BD572">
            <v>0</v>
          </cell>
          <cell r="BE572">
            <v>0</v>
          </cell>
          <cell r="BF572">
            <v>0</v>
          </cell>
          <cell r="BG572">
            <v>71354.42</v>
          </cell>
          <cell r="BH572">
            <v>0</v>
          </cell>
          <cell r="BJ572">
            <v>11892.403333333301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销售（三方库）</v>
          </cell>
          <cell r="F573">
            <v>0</v>
          </cell>
          <cell r="G573" t="str">
            <v>是</v>
          </cell>
          <cell r="AK573">
            <v>0</v>
          </cell>
          <cell r="AL573">
            <v>0</v>
          </cell>
          <cell r="AM573">
            <v>0</v>
          </cell>
          <cell r="AN573">
            <v>15660.55</v>
          </cell>
          <cell r="AO573">
            <v>45000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56358.080000000002</v>
          </cell>
          <cell r="AY573">
            <v>518952.52</v>
          </cell>
          <cell r="AZ573">
            <v>518952.52</v>
          </cell>
          <cell r="BA573">
            <v>6</v>
          </cell>
          <cell r="BB573">
            <v>56358.080000000002</v>
          </cell>
          <cell r="BC573">
            <v>55798.93</v>
          </cell>
          <cell r="BD573">
            <v>59659.45</v>
          </cell>
          <cell r="BE573">
            <v>2398.73</v>
          </cell>
          <cell r="BF573">
            <v>53552.79</v>
          </cell>
          <cell r="BG573">
            <v>275292.55</v>
          </cell>
          <cell r="BH573">
            <v>0</v>
          </cell>
          <cell r="BJ573">
            <v>45882.091666666704</v>
          </cell>
        </row>
        <row r="574">
          <cell r="B574" t="str">
            <v>S512020</v>
          </cell>
          <cell r="C574" t="str">
            <v>天津中骏机械技术有限公司</v>
          </cell>
          <cell r="E574" t="str">
            <v>老账</v>
          </cell>
          <cell r="F574">
            <v>0</v>
          </cell>
          <cell r="G574" t="str">
            <v>否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5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J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F575">
            <v>0</v>
          </cell>
          <cell r="G575" t="str">
            <v>否</v>
          </cell>
          <cell r="H575">
            <v>30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676359.4</v>
          </cell>
          <cell r="AV575">
            <v>81205.679999999993</v>
          </cell>
          <cell r="AW575">
            <v>0</v>
          </cell>
          <cell r="AX575">
            <v>0</v>
          </cell>
          <cell r="AY575">
            <v>757565.08</v>
          </cell>
          <cell r="AZ575">
            <v>757565.08</v>
          </cell>
          <cell r="BA575">
            <v>6</v>
          </cell>
          <cell r="BB575">
            <v>0</v>
          </cell>
          <cell r="BC575">
            <v>0</v>
          </cell>
          <cell r="BD575">
            <v>81205.679999999993</v>
          </cell>
          <cell r="BE575">
            <v>676359.4</v>
          </cell>
          <cell r="BF575">
            <v>0</v>
          </cell>
          <cell r="BG575">
            <v>757565.08</v>
          </cell>
          <cell r="BH575">
            <v>0</v>
          </cell>
          <cell r="BJ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  <cell r="AL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8589.27</v>
          </cell>
          <cell r="AU576">
            <v>0</v>
          </cell>
          <cell r="AV576">
            <v>235386.92</v>
          </cell>
          <cell r="AW576">
            <v>367656.8</v>
          </cell>
          <cell r="AX576">
            <v>88866.03</v>
          </cell>
          <cell r="AY576">
            <v>700499.02</v>
          </cell>
          <cell r="AZ576">
            <v>243976.19</v>
          </cell>
          <cell r="BA576">
            <v>6</v>
          </cell>
          <cell r="BB576">
            <v>367656.8</v>
          </cell>
          <cell r="BC576">
            <v>235386.92</v>
          </cell>
          <cell r="BD576">
            <v>0</v>
          </cell>
          <cell r="BE576">
            <v>8589.27</v>
          </cell>
          <cell r="BF576">
            <v>0</v>
          </cell>
          <cell r="BG576">
            <v>700499.02</v>
          </cell>
          <cell r="BH576">
            <v>456522.83</v>
          </cell>
          <cell r="BJ576">
            <v>116749.836666667</v>
          </cell>
        </row>
        <row r="577">
          <cell r="B577" t="str">
            <v>S413011</v>
          </cell>
          <cell r="C577" t="str">
            <v>沧州梦依恋商贸有限公司</v>
          </cell>
          <cell r="F577">
            <v>0</v>
          </cell>
          <cell r="G577" t="str">
            <v>否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1274</v>
          </cell>
          <cell r="AW577">
            <v>0</v>
          </cell>
          <cell r="AX577">
            <v>0</v>
          </cell>
          <cell r="AY577">
            <v>1274</v>
          </cell>
          <cell r="AZ577">
            <v>1274</v>
          </cell>
          <cell r="BA577">
            <v>6</v>
          </cell>
          <cell r="BB577">
            <v>0</v>
          </cell>
          <cell r="BC577">
            <v>0</v>
          </cell>
          <cell r="BD577">
            <v>1274</v>
          </cell>
          <cell r="BE577">
            <v>0</v>
          </cell>
          <cell r="BF577">
            <v>0</v>
          </cell>
          <cell r="BG577">
            <v>1274</v>
          </cell>
          <cell r="BH577">
            <v>0</v>
          </cell>
          <cell r="BJ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  <cell r="AW578">
            <v>0</v>
          </cell>
          <cell r="AX578">
            <v>0</v>
          </cell>
          <cell r="AY578">
            <v>9241.48</v>
          </cell>
          <cell r="AZ578">
            <v>9241.48</v>
          </cell>
          <cell r="BA578">
            <v>5</v>
          </cell>
          <cell r="BB578">
            <v>0</v>
          </cell>
          <cell r="BC578">
            <v>0</v>
          </cell>
          <cell r="BD578">
            <v>9241.48</v>
          </cell>
          <cell r="BE578">
            <v>0</v>
          </cell>
          <cell r="BF578">
            <v>0</v>
          </cell>
          <cell r="BG578">
            <v>9241.48</v>
          </cell>
          <cell r="BH578">
            <v>0</v>
          </cell>
          <cell r="BJ578">
            <v>1540.2466666666701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5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J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老账</v>
          </cell>
          <cell r="F580">
            <v>90</v>
          </cell>
          <cell r="G580" t="str">
            <v>否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R580">
            <v>16697.330000000002</v>
          </cell>
          <cell r="AS580">
            <v>4949.3999999999996</v>
          </cell>
          <cell r="AT580">
            <v>59313.7</v>
          </cell>
          <cell r="AU580">
            <v>24865.65</v>
          </cell>
          <cell r="AV580">
            <v>26396.799999999999</v>
          </cell>
          <cell r="AW580">
            <v>0</v>
          </cell>
          <cell r="AX580">
            <v>42894.8</v>
          </cell>
          <cell r="AY580">
            <v>175117.68</v>
          </cell>
          <cell r="AZ580">
            <v>105826.08</v>
          </cell>
          <cell r="BA580">
            <v>6</v>
          </cell>
          <cell r="BB580">
            <v>24865.65</v>
          </cell>
          <cell r="BC580">
            <v>59313.7</v>
          </cell>
          <cell r="BD580">
            <v>4949.3999999999996</v>
          </cell>
          <cell r="BE580">
            <v>16697.330000000002</v>
          </cell>
          <cell r="BF580">
            <v>0</v>
          </cell>
          <cell r="BG580">
            <v>158420.35</v>
          </cell>
          <cell r="BH580">
            <v>69291.600000000006</v>
          </cell>
          <cell r="BJ580">
            <v>26403.391666666699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销售（三方库）</v>
          </cell>
          <cell r="F581">
            <v>0</v>
          </cell>
          <cell r="G581" t="str">
            <v>否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R581">
            <v>191620</v>
          </cell>
          <cell r="AS581">
            <v>173806.4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1519001.6000000001</v>
          </cell>
          <cell r="AZ581">
            <v>1519001.6000000001</v>
          </cell>
          <cell r="BA581">
            <v>6</v>
          </cell>
          <cell r="BB581">
            <v>137340</v>
          </cell>
          <cell r="BC581">
            <v>201513.2</v>
          </cell>
          <cell r="BD581">
            <v>296086.8</v>
          </cell>
          <cell r="BE581">
            <v>179776</v>
          </cell>
          <cell r="BF581">
            <v>338859.2</v>
          </cell>
          <cell r="BG581">
            <v>1327381.6000000001</v>
          </cell>
          <cell r="BH581">
            <v>0</v>
          </cell>
          <cell r="BJ581">
            <v>221230.26666666701</v>
          </cell>
        </row>
        <row r="582">
          <cell r="B582" t="str">
            <v>S411047</v>
          </cell>
          <cell r="C582" t="str">
            <v>大连吉田拉链有限公司北京分公司</v>
          </cell>
          <cell r="F582">
            <v>60</v>
          </cell>
          <cell r="G582" t="str">
            <v>否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5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J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F583">
            <v>60</v>
          </cell>
          <cell r="G583" t="str">
            <v>否</v>
          </cell>
          <cell r="AM583">
            <v>0</v>
          </cell>
          <cell r="AN583">
            <v>0</v>
          </cell>
          <cell r="AO583">
            <v>0</v>
          </cell>
          <cell r="AP583">
            <v>46511.12</v>
          </cell>
          <cell r="AQ583">
            <v>140346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37425.599999999999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921438.48</v>
          </cell>
          <cell r="AZ583">
            <v>779117.24</v>
          </cell>
          <cell r="BA583">
            <v>6</v>
          </cell>
          <cell r="BB583">
            <v>105883.26</v>
          </cell>
          <cell r="BC583">
            <v>37425.599999999999</v>
          </cell>
          <cell r="BD583">
            <v>205476.94</v>
          </cell>
          <cell r="BE583">
            <v>243474.32</v>
          </cell>
          <cell r="BF583">
            <v>0</v>
          </cell>
          <cell r="BG583">
            <v>734581.36</v>
          </cell>
          <cell r="BH583">
            <v>142321.24</v>
          </cell>
          <cell r="BJ583">
            <v>122430.226666667</v>
          </cell>
        </row>
        <row r="584">
          <cell r="B584" t="str">
            <v>S431012</v>
          </cell>
          <cell r="C584" t="str">
            <v>上海明芳汽车零件有限公司</v>
          </cell>
          <cell r="F584">
            <v>90</v>
          </cell>
          <cell r="G584" t="str">
            <v>否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W584">
            <v>0</v>
          </cell>
          <cell r="AX584">
            <v>10108.77</v>
          </cell>
          <cell r="AY584">
            <v>10108.77</v>
          </cell>
          <cell r="AZ584">
            <v>0</v>
          </cell>
          <cell r="BA584">
            <v>5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10108.77</v>
          </cell>
          <cell r="BH584">
            <v>10108.77</v>
          </cell>
          <cell r="BJ584">
            <v>1684.7950000000001</v>
          </cell>
        </row>
        <row r="585">
          <cell r="B585" t="str">
            <v>S431033</v>
          </cell>
          <cell r="C585" t="str">
            <v>上海纳特汽车标准件有限公司</v>
          </cell>
          <cell r="F585">
            <v>90</v>
          </cell>
          <cell r="G585" t="str">
            <v>是</v>
          </cell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4822.6099999999997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  <cell r="AW585">
            <v>0</v>
          </cell>
          <cell r="AX585">
            <v>0</v>
          </cell>
          <cell r="AY585">
            <v>11660.35</v>
          </cell>
          <cell r="AZ585">
            <v>11660.35</v>
          </cell>
          <cell r="BA585">
            <v>5</v>
          </cell>
          <cell r="BB585">
            <v>0</v>
          </cell>
          <cell r="BC585">
            <v>0</v>
          </cell>
          <cell r="BD585">
            <v>0</v>
          </cell>
          <cell r="BE585">
            <v>2142.48</v>
          </cell>
          <cell r="BF585">
            <v>4822.6099999999997</v>
          </cell>
          <cell r="BG585">
            <v>0</v>
          </cell>
          <cell r="BH585">
            <v>0</v>
          </cell>
          <cell r="BJ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  <cell r="F586">
            <v>90</v>
          </cell>
          <cell r="G586" t="str">
            <v>否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5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J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F587">
            <v>0</v>
          </cell>
          <cell r="G587" t="str">
            <v>是</v>
          </cell>
          <cell r="AM587">
            <v>7730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W587">
            <v>0</v>
          </cell>
          <cell r="AX587">
            <v>0</v>
          </cell>
          <cell r="AY587">
            <v>7730</v>
          </cell>
          <cell r="AZ587">
            <v>7730</v>
          </cell>
          <cell r="BA587">
            <v>5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J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F588">
            <v>0</v>
          </cell>
          <cell r="G588" t="str">
            <v>是</v>
          </cell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W588">
            <v>0</v>
          </cell>
          <cell r="AX588">
            <v>0</v>
          </cell>
          <cell r="AY588">
            <v>732.5</v>
          </cell>
          <cell r="AZ588">
            <v>732.5</v>
          </cell>
          <cell r="BA588">
            <v>5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J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F589">
            <v>90</v>
          </cell>
          <cell r="G589" t="str">
            <v>否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U589">
            <v>323.26999999999902</v>
          </cell>
          <cell r="AV589">
            <v>98886.3</v>
          </cell>
          <cell r="AW589">
            <v>113070.74</v>
          </cell>
          <cell r="AX589">
            <v>46058.8</v>
          </cell>
          <cell r="AY589">
            <v>258339.11</v>
          </cell>
          <cell r="AZ589">
            <v>99209.57</v>
          </cell>
          <cell r="BA589">
            <v>4</v>
          </cell>
          <cell r="BB589">
            <v>323.26999999999902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258339.11</v>
          </cell>
          <cell r="BH589">
            <v>159129.54</v>
          </cell>
          <cell r="BJ589">
            <v>43056.518333333297</v>
          </cell>
        </row>
        <row r="590">
          <cell r="B590" t="str">
            <v>S431036</v>
          </cell>
          <cell r="C590" t="str">
            <v>上海尖美贸易发展有限公司</v>
          </cell>
          <cell r="F590">
            <v>0</v>
          </cell>
          <cell r="G590" t="str">
            <v>否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58158.03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208944.44</v>
          </cell>
          <cell r="AZ590">
            <v>208944.44</v>
          </cell>
          <cell r="BA590">
            <v>6</v>
          </cell>
          <cell r="BB590">
            <v>20220.68</v>
          </cell>
          <cell r="BC590">
            <v>19635.78</v>
          </cell>
          <cell r="BD590">
            <v>42374.2</v>
          </cell>
          <cell r="BE590">
            <v>0</v>
          </cell>
          <cell r="BF590">
            <v>68555.75</v>
          </cell>
          <cell r="BG590">
            <v>208944.44</v>
          </cell>
          <cell r="BH590">
            <v>0</v>
          </cell>
          <cell r="BJ590">
            <v>34824.073333333297</v>
          </cell>
        </row>
        <row r="591">
          <cell r="B591" t="str">
            <v>S433030</v>
          </cell>
          <cell r="C591" t="str">
            <v>宁波华腾首研新材料有限公司</v>
          </cell>
          <cell r="F591">
            <v>0</v>
          </cell>
          <cell r="G591" t="str">
            <v>否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W591">
            <v>16000</v>
          </cell>
          <cell r="AX591">
            <v>0</v>
          </cell>
          <cell r="AY591">
            <v>16000</v>
          </cell>
          <cell r="AZ591">
            <v>16000</v>
          </cell>
          <cell r="BA591">
            <v>5</v>
          </cell>
          <cell r="BB591">
            <v>0</v>
          </cell>
          <cell r="BC591">
            <v>16000</v>
          </cell>
          <cell r="BD591">
            <v>0</v>
          </cell>
          <cell r="BE591">
            <v>0</v>
          </cell>
          <cell r="BF591">
            <v>0</v>
          </cell>
          <cell r="BG591">
            <v>16000</v>
          </cell>
          <cell r="BH591">
            <v>0</v>
          </cell>
          <cell r="BJ591">
            <v>2666.6666666666702</v>
          </cell>
        </row>
        <row r="592">
          <cell r="B592" t="str">
            <v>S437057</v>
          </cell>
          <cell r="C592" t="str">
            <v>青岛柏利美新材料有限公司</v>
          </cell>
          <cell r="F592">
            <v>0</v>
          </cell>
          <cell r="G592" t="str">
            <v>否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119630</v>
          </cell>
          <cell r="AW592">
            <v>46500</v>
          </cell>
          <cell r="AX592">
            <v>61650</v>
          </cell>
          <cell r="AY592">
            <v>227780</v>
          </cell>
          <cell r="AZ592">
            <v>227780</v>
          </cell>
          <cell r="BA592">
            <v>6</v>
          </cell>
          <cell r="BB592">
            <v>61650</v>
          </cell>
          <cell r="BC592">
            <v>46500</v>
          </cell>
          <cell r="BD592">
            <v>119630</v>
          </cell>
          <cell r="BE592">
            <v>0</v>
          </cell>
          <cell r="BF592">
            <v>0</v>
          </cell>
          <cell r="BG592">
            <v>227780</v>
          </cell>
          <cell r="BH592">
            <v>0</v>
          </cell>
          <cell r="BJ592">
            <v>37963.333333333299</v>
          </cell>
        </row>
        <row r="593">
          <cell r="B593" t="str">
            <v>S437058</v>
          </cell>
          <cell r="C593" t="str">
            <v>济南方正物流有限公司</v>
          </cell>
          <cell r="F593">
            <v>30</v>
          </cell>
          <cell r="G593" t="str">
            <v>否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5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J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F594">
            <v>60</v>
          </cell>
          <cell r="G594" t="str">
            <v>否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5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J594">
            <v>0</v>
          </cell>
        </row>
        <row r="595">
          <cell r="B595" t="str">
            <v>S513215</v>
          </cell>
          <cell r="C595" t="str">
            <v>黄骅市金诚模具厂</v>
          </cell>
          <cell r="F595">
            <v>0</v>
          </cell>
          <cell r="G595" t="str">
            <v>否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6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J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  <cell r="F596">
            <v>90</v>
          </cell>
          <cell r="G596" t="str">
            <v>否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11610.75</v>
          </cell>
          <cell r="AW596">
            <v>0</v>
          </cell>
          <cell r="AX596">
            <v>0</v>
          </cell>
          <cell r="AY596">
            <v>11610.75</v>
          </cell>
          <cell r="AZ596">
            <v>11610.75</v>
          </cell>
          <cell r="BA596">
            <v>5</v>
          </cell>
          <cell r="BB596">
            <v>11610.75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11610.75</v>
          </cell>
          <cell r="BH596">
            <v>0</v>
          </cell>
          <cell r="BJ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  <cell r="F597">
            <v>90</v>
          </cell>
          <cell r="G597" t="str">
            <v>否</v>
          </cell>
          <cell r="AN597">
            <v>0</v>
          </cell>
          <cell r="AO597">
            <v>7280</v>
          </cell>
          <cell r="AP597">
            <v>0</v>
          </cell>
          <cell r="AQ597">
            <v>0</v>
          </cell>
          <cell r="AR597">
            <v>0</v>
          </cell>
          <cell r="AS597">
            <v>17400</v>
          </cell>
          <cell r="AT597">
            <v>0</v>
          </cell>
          <cell r="AU597">
            <v>23200</v>
          </cell>
          <cell r="AW597">
            <v>0</v>
          </cell>
          <cell r="AX597">
            <v>0</v>
          </cell>
          <cell r="AY597">
            <v>47880</v>
          </cell>
          <cell r="AZ597">
            <v>47880</v>
          </cell>
          <cell r="BA597">
            <v>5</v>
          </cell>
          <cell r="BB597">
            <v>23200</v>
          </cell>
          <cell r="BC597">
            <v>0</v>
          </cell>
          <cell r="BD597">
            <v>17400</v>
          </cell>
          <cell r="BE597">
            <v>0</v>
          </cell>
          <cell r="BF597">
            <v>0</v>
          </cell>
          <cell r="BG597">
            <v>40600</v>
          </cell>
          <cell r="BH597">
            <v>0</v>
          </cell>
          <cell r="BJ597">
            <v>6766.6666666666697</v>
          </cell>
        </row>
        <row r="598">
          <cell r="B598" t="str">
            <v>S411044</v>
          </cell>
          <cell r="C598" t="str">
            <v>北京兴盛华丰包装制品有限公司</v>
          </cell>
          <cell r="F598">
            <v>30</v>
          </cell>
          <cell r="G598" t="str">
            <v>是</v>
          </cell>
          <cell r="AN598">
            <v>20100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W598">
            <v>0</v>
          </cell>
          <cell r="AX598">
            <v>0</v>
          </cell>
          <cell r="AY598">
            <v>25460</v>
          </cell>
          <cell r="AZ598">
            <v>25460</v>
          </cell>
          <cell r="BA598">
            <v>5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J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F599" t="str">
            <v>预付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6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J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F600" t="str">
            <v>预付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6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J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F601" t="str">
            <v>预付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6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J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F602" t="str">
            <v>现付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6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J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F603">
            <v>60</v>
          </cell>
          <cell r="AO603">
            <v>0</v>
          </cell>
          <cell r="AP603">
            <v>0</v>
          </cell>
          <cell r="AQ603">
            <v>0</v>
          </cell>
          <cell r="AR603">
            <v>131875.01999999999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570587.61</v>
          </cell>
          <cell r="AZ603">
            <v>507141.81</v>
          </cell>
          <cell r="BA603">
            <v>6</v>
          </cell>
          <cell r="BB603">
            <v>118932.63</v>
          </cell>
          <cell r="BC603">
            <v>60975.79</v>
          </cell>
          <cell r="BD603">
            <v>100270.38</v>
          </cell>
          <cell r="BE603">
            <v>95087.99</v>
          </cell>
          <cell r="BF603">
            <v>131875.01999999999</v>
          </cell>
          <cell r="BG603">
            <v>438712.59</v>
          </cell>
          <cell r="BH603">
            <v>63445.8</v>
          </cell>
          <cell r="BJ603">
            <v>73118.764999999999</v>
          </cell>
        </row>
        <row r="604">
          <cell r="B604" t="str">
            <v>S444016</v>
          </cell>
          <cell r="C604" t="str">
            <v>东莞市元将五金有限公司</v>
          </cell>
          <cell r="F604">
            <v>90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  <cell r="AW604">
            <v>0</v>
          </cell>
          <cell r="AX604">
            <v>0</v>
          </cell>
          <cell r="AY604">
            <v>338661</v>
          </cell>
          <cell r="AZ604">
            <v>338661</v>
          </cell>
          <cell r="BA604">
            <v>5</v>
          </cell>
          <cell r="BB604">
            <v>244588.5</v>
          </cell>
          <cell r="BC604">
            <v>94072.5</v>
          </cell>
          <cell r="BD604">
            <v>0</v>
          </cell>
          <cell r="BE604">
            <v>0</v>
          </cell>
          <cell r="BF604">
            <v>0</v>
          </cell>
          <cell r="BG604">
            <v>338661</v>
          </cell>
          <cell r="BH604">
            <v>0</v>
          </cell>
          <cell r="BJ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F605" t="str">
            <v>预付</v>
          </cell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W605">
            <v>0</v>
          </cell>
          <cell r="AX605">
            <v>0</v>
          </cell>
          <cell r="AY605">
            <v>8500</v>
          </cell>
          <cell r="AZ605">
            <v>8500</v>
          </cell>
          <cell r="BA605">
            <v>5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J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F606" t="str">
            <v>预付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6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J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F607" t="str">
            <v>预付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5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J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F608" t="str">
            <v>预付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5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J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F609">
            <v>90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  <cell r="AW609">
            <v>4576.5</v>
          </cell>
          <cell r="AX609">
            <v>14922.22</v>
          </cell>
          <cell r="AY609">
            <v>24140.68</v>
          </cell>
          <cell r="AZ609">
            <v>4641.96</v>
          </cell>
          <cell r="BA609">
            <v>5</v>
          </cell>
          <cell r="BB609">
            <v>0</v>
          </cell>
          <cell r="BC609">
            <v>4641.96</v>
          </cell>
          <cell r="BD609">
            <v>0</v>
          </cell>
          <cell r="BE609">
            <v>0</v>
          </cell>
          <cell r="BF609">
            <v>0</v>
          </cell>
          <cell r="BG609">
            <v>24140.68</v>
          </cell>
          <cell r="BH609">
            <v>19498.72</v>
          </cell>
          <cell r="BJ609">
            <v>4023.4466666666699</v>
          </cell>
        </row>
        <row r="610">
          <cell r="B610" t="str">
            <v>S433029</v>
          </cell>
          <cell r="C610" t="str">
            <v>温州华创汽车电器有限公司</v>
          </cell>
          <cell r="F610">
            <v>90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5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J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F611" t="str">
            <v>现付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5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J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F612" t="str">
            <v>预付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34977.599999999999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73377.600000000006</v>
          </cell>
          <cell r="AZ612">
            <v>73377.600000000006</v>
          </cell>
          <cell r="BA612">
            <v>6</v>
          </cell>
          <cell r="BB612">
            <v>0</v>
          </cell>
          <cell r="BC612">
            <v>0</v>
          </cell>
          <cell r="BD612">
            <v>38400</v>
          </cell>
          <cell r="BE612">
            <v>0</v>
          </cell>
          <cell r="BF612">
            <v>34977.599999999999</v>
          </cell>
          <cell r="BG612">
            <v>73377.600000000006</v>
          </cell>
          <cell r="BH612">
            <v>0</v>
          </cell>
          <cell r="BJ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  <cell r="F613" t="str">
            <v>现付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5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J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F614" t="str">
            <v>预付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5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J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F615" t="str">
            <v>预付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5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J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F616" t="str">
            <v>预付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5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J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F617">
            <v>30</v>
          </cell>
          <cell r="AQ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19308.330000000002</v>
          </cell>
          <cell r="AY617">
            <v>19308.330000000002</v>
          </cell>
          <cell r="AZ617">
            <v>0</v>
          </cell>
          <cell r="BA617">
            <v>5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19308.330000000002</v>
          </cell>
          <cell r="BH617">
            <v>19308.330000000002</v>
          </cell>
          <cell r="BJ617">
            <v>3218.0549999999998</v>
          </cell>
        </row>
        <row r="618">
          <cell r="B618" t="str">
            <v>S412048</v>
          </cell>
          <cell r="C618" t="str">
            <v>天津艾尔特精密机械有限公司</v>
          </cell>
          <cell r="F618">
            <v>90</v>
          </cell>
          <cell r="AQ618">
            <v>0</v>
          </cell>
          <cell r="AR618">
            <v>0</v>
          </cell>
          <cell r="AS618">
            <v>0</v>
          </cell>
          <cell r="AT618">
            <v>57100</v>
          </cell>
          <cell r="AU618">
            <v>0</v>
          </cell>
          <cell r="AW618">
            <v>0</v>
          </cell>
          <cell r="AX618">
            <v>0</v>
          </cell>
          <cell r="AY618">
            <v>57100</v>
          </cell>
          <cell r="AZ618">
            <v>57100</v>
          </cell>
          <cell r="BA618">
            <v>5</v>
          </cell>
          <cell r="BB618">
            <v>0</v>
          </cell>
          <cell r="BC618">
            <v>57100</v>
          </cell>
          <cell r="BD618">
            <v>0</v>
          </cell>
          <cell r="BE618">
            <v>0</v>
          </cell>
          <cell r="BF618">
            <v>0</v>
          </cell>
          <cell r="BG618">
            <v>57100</v>
          </cell>
          <cell r="BH618">
            <v>0</v>
          </cell>
          <cell r="BJ618">
            <v>9516.6666666666697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F619">
            <v>60</v>
          </cell>
          <cell r="AQ619">
            <v>64777.38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122372.15</v>
          </cell>
          <cell r="AZ619">
            <v>99050.240000000005</v>
          </cell>
          <cell r="BA619">
            <v>6</v>
          </cell>
          <cell r="BB619">
            <v>11663.25</v>
          </cell>
          <cell r="BC619">
            <v>13478.49</v>
          </cell>
          <cell r="BD619">
            <v>0</v>
          </cell>
          <cell r="BE619">
            <v>2810.48</v>
          </cell>
          <cell r="BF619">
            <v>6320.64</v>
          </cell>
          <cell r="BG619">
            <v>51274.13</v>
          </cell>
          <cell r="BH619">
            <v>23321.91</v>
          </cell>
          <cell r="BJ619">
            <v>8545.6883333333299</v>
          </cell>
        </row>
        <row r="620">
          <cell r="B620" t="str">
            <v>S413184</v>
          </cell>
          <cell r="C620" t="str">
            <v>黄骅市宏达五金厂</v>
          </cell>
          <cell r="F620">
            <v>90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5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J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F621">
            <v>90</v>
          </cell>
          <cell r="AQ621">
            <v>0</v>
          </cell>
          <cell r="AR621">
            <v>0</v>
          </cell>
          <cell r="AS621">
            <v>0</v>
          </cell>
          <cell r="AT621">
            <v>20523.37</v>
          </cell>
          <cell r="AU621">
            <v>0</v>
          </cell>
          <cell r="AW621">
            <v>0</v>
          </cell>
          <cell r="AX621">
            <v>0</v>
          </cell>
          <cell r="AY621">
            <v>20523.37</v>
          </cell>
          <cell r="AZ621">
            <v>20523.37</v>
          </cell>
          <cell r="BA621">
            <v>5</v>
          </cell>
          <cell r="BB621">
            <v>0</v>
          </cell>
          <cell r="BC621">
            <v>20523.37</v>
          </cell>
          <cell r="BD621">
            <v>0</v>
          </cell>
          <cell r="BE621">
            <v>0</v>
          </cell>
          <cell r="BF621">
            <v>0</v>
          </cell>
          <cell r="BG621">
            <v>20523.37</v>
          </cell>
          <cell r="BH621">
            <v>0</v>
          </cell>
          <cell r="BJ621">
            <v>3420.5616666666701</v>
          </cell>
        </row>
        <row r="622">
          <cell r="B622" t="str">
            <v>S413202</v>
          </cell>
          <cell r="C622" t="str">
            <v>黄骅市荣昌祥纸制品有限公司</v>
          </cell>
          <cell r="F622">
            <v>90</v>
          </cell>
          <cell r="AQ622">
            <v>39282.46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53392.57</v>
          </cell>
          <cell r="AZ622">
            <v>39282.46</v>
          </cell>
          <cell r="BA622">
            <v>6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39282.46</v>
          </cell>
          <cell r="BG622">
            <v>14110.11</v>
          </cell>
          <cell r="BH622">
            <v>14110.11</v>
          </cell>
          <cell r="BJ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F623">
            <v>90</v>
          </cell>
          <cell r="AQ623">
            <v>0</v>
          </cell>
          <cell r="AR623">
            <v>0</v>
          </cell>
          <cell r="AS623">
            <v>0</v>
          </cell>
          <cell r="AT623">
            <v>47248.57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99558.55</v>
          </cell>
          <cell r="AZ623">
            <v>72408.039999999994</v>
          </cell>
          <cell r="BA623">
            <v>6</v>
          </cell>
          <cell r="BB623">
            <v>25159.47</v>
          </cell>
          <cell r="BC623">
            <v>47248.57</v>
          </cell>
          <cell r="BD623">
            <v>0</v>
          </cell>
          <cell r="BE623">
            <v>0</v>
          </cell>
          <cell r="BF623">
            <v>0</v>
          </cell>
          <cell r="BG623">
            <v>99558.55</v>
          </cell>
          <cell r="BH623">
            <v>27150.51</v>
          </cell>
          <cell r="BJ623">
            <v>16593.0916666667</v>
          </cell>
        </row>
        <row r="624">
          <cell r="B624" t="str">
            <v>S431035</v>
          </cell>
          <cell r="C624" t="str">
            <v>上海发之源电气有限公司</v>
          </cell>
          <cell r="F624">
            <v>90</v>
          </cell>
          <cell r="AQ624">
            <v>0</v>
          </cell>
          <cell r="AR624">
            <v>0</v>
          </cell>
          <cell r="AS624">
            <v>0</v>
          </cell>
          <cell r="AT624">
            <v>98648.8</v>
          </cell>
          <cell r="AU624">
            <v>37493.4</v>
          </cell>
          <cell r="AW624">
            <v>0</v>
          </cell>
          <cell r="AX624">
            <v>378182.91</v>
          </cell>
          <cell r="AY624">
            <v>514325.11</v>
          </cell>
          <cell r="AZ624">
            <v>136142.20000000001</v>
          </cell>
          <cell r="BA624">
            <v>5</v>
          </cell>
          <cell r="BB624">
            <v>37493.4</v>
          </cell>
          <cell r="BC624">
            <v>98648.8</v>
          </cell>
          <cell r="BD624">
            <v>0</v>
          </cell>
          <cell r="BE624">
            <v>0</v>
          </cell>
          <cell r="BF624">
            <v>0</v>
          </cell>
          <cell r="BG624">
            <v>514325.11</v>
          </cell>
          <cell r="BH624">
            <v>378182.91</v>
          </cell>
          <cell r="BJ624">
            <v>85720.851666666698</v>
          </cell>
        </row>
        <row r="625">
          <cell r="B625" t="str">
            <v>S434011</v>
          </cell>
          <cell r="C625" t="str">
            <v>芜湖金安世腾汽车安全系统有限公司</v>
          </cell>
          <cell r="F625">
            <v>60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5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J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F626">
            <v>60</v>
          </cell>
          <cell r="AQ626">
            <v>56211.199999999997</v>
          </cell>
          <cell r="AR626">
            <v>93306.36</v>
          </cell>
          <cell r="AS626">
            <v>76152.960000000006</v>
          </cell>
          <cell r="AT626">
            <v>82010.880000000005</v>
          </cell>
          <cell r="AU626">
            <v>26360.639999999999</v>
          </cell>
          <cell r="AV626">
            <v>86404.32</v>
          </cell>
          <cell r="AW626">
            <v>60043.68</v>
          </cell>
          <cell r="AX626">
            <v>0</v>
          </cell>
          <cell r="AY626">
            <v>480490.04</v>
          </cell>
          <cell r="AZ626">
            <v>420446.36</v>
          </cell>
          <cell r="BA626">
            <v>6</v>
          </cell>
          <cell r="BB626">
            <v>86404.32</v>
          </cell>
          <cell r="BC626">
            <v>26360.639999999999</v>
          </cell>
          <cell r="BD626">
            <v>82010.880000000005</v>
          </cell>
          <cell r="BE626">
            <v>76152.960000000006</v>
          </cell>
          <cell r="BF626">
            <v>93306.36</v>
          </cell>
          <cell r="BG626">
            <v>330972.48</v>
          </cell>
          <cell r="BH626">
            <v>60043.68</v>
          </cell>
          <cell r="BJ626">
            <v>55162.080000000002</v>
          </cell>
        </row>
        <row r="627">
          <cell r="B627" t="str">
            <v>S437056</v>
          </cell>
          <cell r="C627" t="str">
            <v>日照兴伟橡塑有限公司</v>
          </cell>
          <cell r="F627" t="str">
            <v>预付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W627">
            <v>0</v>
          </cell>
          <cell r="AX627">
            <v>12602.75</v>
          </cell>
          <cell r="AY627">
            <v>12602.75</v>
          </cell>
          <cell r="AZ627">
            <v>12602.75</v>
          </cell>
          <cell r="BA627">
            <v>5</v>
          </cell>
          <cell r="BB627">
            <v>12602.75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12602.75</v>
          </cell>
          <cell r="BH627">
            <v>0</v>
          </cell>
          <cell r="BJ627">
            <v>2100.4583333333298</v>
          </cell>
        </row>
        <row r="628">
          <cell r="B628" t="str">
            <v>S537036</v>
          </cell>
          <cell r="C628" t="str">
            <v>青岛亿嘉通物流有限公司</v>
          </cell>
          <cell r="F628">
            <v>90</v>
          </cell>
          <cell r="AS628">
            <v>17056.509999999998</v>
          </cell>
          <cell r="AT628">
            <v>44879.87</v>
          </cell>
          <cell r="AU628">
            <v>29881.29</v>
          </cell>
          <cell r="AV628">
            <v>41589.949999999997</v>
          </cell>
          <cell r="AW628">
            <v>35673.660000000003</v>
          </cell>
          <cell r="AX628">
            <v>0</v>
          </cell>
          <cell r="AY628">
            <v>169081.28</v>
          </cell>
          <cell r="AZ628">
            <v>91817.67</v>
          </cell>
          <cell r="BA628">
            <v>6</v>
          </cell>
          <cell r="BB628">
            <v>29881.29</v>
          </cell>
          <cell r="BC628">
            <v>44879.87</v>
          </cell>
          <cell r="BD628">
            <v>17056.509999999998</v>
          </cell>
          <cell r="BE628">
            <v>0</v>
          </cell>
          <cell r="BF628">
            <v>0</v>
          </cell>
          <cell r="BG628">
            <v>169081.28</v>
          </cell>
          <cell r="BH628">
            <v>77263.61</v>
          </cell>
          <cell r="BJ628">
            <v>28180.2133333333</v>
          </cell>
        </row>
        <row r="629">
          <cell r="B629" t="str">
            <v>S411042</v>
          </cell>
          <cell r="C629" t="str">
            <v>北京双海包装制品厂</v>
          </cell>
          <cell r="F629">
            <v>90</v>
          </cell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  <cell r="AW629">
            <v>0</v>
          </cell>
          <cell r="AX629">
            <v>0</v>
          </cell>
          <cell r="AY629">
            <v>7670</v>
          </cell>
          <cell r="AZ629">
            <v>7670</v>
          </cell>
          <cell r="BA629">
            <v>5</v>
          </cell>
          <cell r="BB629">
            <v>1170</v>
          </cell>
          <cell r="BC629">
            <v>0</v>
          </cell>
          <cell r="BD629">
            <v>0</v>
          </cell>
          <cell r="BE629">
            <v>6500</v>
          </cell>
          <cell r="BF629">
            <v>0</v>
          </cell>
          <cell r="BG629">
            <v>1170</v>
          </cell>
          <cell r="BH629">
            <v>0</v>
          </cell>
          <cell r="BJ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  <cell r="F630">
            <v>90</v>
          </cell>
          <cell r="AR630">
            <v>0</v>
          </cell>
          <cell r="AS630">
            <v>0</v>
          </cell>
          <cell r="AT630">
            <v>0</v>
          </cell>
          <cell r="AU630">
            <v>11091.95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24454.43</v>
          </cell>
          <cell r="AZ630">
            <v>11091.95</v>
          </cell>
          <cell r="BA630">
            <v>6</v>
          </cell>
          <cell r="BB630">
            <v>11091.95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24454.43</v>
          </cell>
          <cell r="BH630">
            <v>13362.48</v>
          </cell>
          <cell r="BJ630">
            <v>4075.73833333333</v>
          </cell>
        </row>
        <row r="631">
          <cell r="B631" t="str">
            <v>S412051</v>
          </cell>
          <cell r="C631" t="str">
            <v>天津东凯科技有限公司</v>
          </cell>
          <cell r="F631">
            <v>90</v>
          </cell>
          <cell r="AR631">
            <v>1480.8</v>
          </cell>
          <cell r="AS631">
            <v>12023.2</v>
          </cell>
          <cell r="AT631">
            <v>9040</v>
          </cell>
          <cell r="AU631">
            <v>0</v>
          </cell>
          <cell r="AW631">
            <v>0</v>
          </cell>
          <cell r="AX631">
            <v>0</v>
          </cell>
          <cell r="AY631">
            <v>22544</v>
          </cell>
          <cell r="AZ631">
            <v>22544</v>
          </cell>
          <cell r="BA631">
            <v>5</v>
          </cell>
          <cell r="BB631">
            <v>0</v>
          </cell>
          <cell r="BC631">
            <v>9040</v>
          </cell>
          <cell r="BD631">
            <v>12023.2</v>
          </cell>
          <cell r="BE631">
            <v>1480.8</v>
          </cell>
          <cell r="BF631">
            <v>0</v>
          </cell>
          <cell r="BG631">
            <v>21063.200000000001</v>
          </cell>
          <cell r="BH631">
            <v>0</v>
          </cell>
          <cell r="BJ631">
            <v>3510.5333333333301</v>
          </cell>
        </row>
        <row r="632">
          <cell r="B632" t="str">
            <v>S413172</v>
          </cell>
          <cell r="C632" t="str">
            <v>南宫市宏勇汽配塑料卡扣制造厂</v>
          </cell>
          <cell r="F632" t="str">
            <v>现付</v>
          </cell>
          <cell r="AS632">
            <v>0</v>
          </cell>
          <cell r="AT632">
            <v>0</v>
          </cell>
          <cell r="AU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5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J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F633">
            <v>60</v>
          </cell>
          <cell r="AR633">
            <v>17764.07</v>
          </cell>
          <cell r="AS633">
            <v>21679.119999999999</v>
          </cell>
          <cell r="AT633">
            <v>52799.74</v>
          </cell>
          <cell r="AU633">
            <v>15950.38</v>
          </cell>
          <cell r="AW633">
            <v>43280.08</v>
          </cell>
          <cell r="AX633">
            <v>0</v>
          </cell>
          <cell r="AY633">
            <v>151473.39000000001</v>
          </cell>
          <cell r="AZ633">
            <v>108193.31</v>
          </cell>
          <cell r="BA633">
            <v>5</v>
          </cell>
          <cell r="BB633">
            <v>0</v>
          </cell>
          <cell r="BC633">
            <v>15950.38</v>
          </cell>
          <cell r="BD633">
            <v>52799.74</v>
          </cell>
          <cell r="BE633">
            <v>21679.119999999999</v>
          </cell>
          <cell r="BF633">
            <v>17764.07</v>
          </cell>
          <cell r="BG633">
            <v>133709.32</v>
          </cell>
          <cell r="BH633">
            <v>43280.08</v>
          </cell>
          <cell r="BJ633">
            <v>22284.886666666702</v>
          </cell>
        </row>
        <row r="634">
          <cell r="B634" t="str">
            <v>S432045</v>
          </cell>
          <cell r="C634" t="str">
            <v>苏州宏逸汽车零部件有限公司</v>
          </cell>
          <cell r="F634" t="str">
            <v>预付</v>
          </cell>
          <cell r="AR634">
            <v>1024</v>
          </cell>
          <cell r="AS634">
            <v>0</v>
          </cell>
          <cell r="AT634">
            <v>72096</v>
          </cell>
          <cell r="AU634">
            <v>50672</v>
          </cell>
          <cell r="AV634">
            <v>120552</v>
          </cell>
          <cell r="AW634">
            <v>59990</v>
          </cell>
          <cell r="AX634">
            <v>17280</v>
          </cell>
          <cell r="AY634">
            <v>321614</v>
          </cell>
          <cell r="AZ634">
            <v>321614</v>
          </cell>
          <cell r="BA634">
            <v>6</v>
          </cell>
          <cell r="BB634">
            <v>17280</v>
          </cell>
          <cell r="BC634">
            <v>59990</v>
          </cell>
          <cell r="BD634">
            <v>120552</v>
          </cell>
          <cell r="BE634">
            <v>50672</v>
          </cell>
          <cell r="BF634">
            <v>72096</v>
          </cell>
          <cell r="BG634">
            <v>320590</v>
          </cell>
          <cell r="BH634">
            <v>0</v>
          </cell>
          <cell r="BJ634">
            <v>53431.666666666701</v>
          </cell>
        </row>
        <row r="635">
          <cell r="B635" t="str">
            <v>S433031</v>
          </cell>
          <cell r="C635" t="str">
            <v>天台宏泰电子有限公司</v>
          </cell>
          <cell r="F635">
            <v>60</v>
          </cell>
          <cell r="AR635">
            <v>0</v>
          </cell>
          <cell r="AS635">
            <v>0</v>
          </cell>
          <cell r="AT635">
            <v>88.71</v>
          </cell>
          <cell r="AU635">
            <v>39652.120000000003</v>
          </cell>
          <cell r="AV635">
            <v>28894.91</v>
          </cell>
          <cell r="AW635">
            <v>22859.9</v>
          </cell>
          <cell r="AX635">
            <v>0</v>
          </cell>
          <cell r="AY635">
            <v>91495.64</v>
          </cell>
          <cell r="AZ635">
            <v>68635.740000000005</v>
          </cell>
          <cell r="BA635">
            <v>6</v>
          </cell>
          <cell r="BB635">
            <v>28894.91</v>
          </cell>
          <cell r="BC635">
            <v>39652.120000000003</v>
          </cell>
          <cell r="BD635">
            <v>88.71</v>
          </cell>
          <cell r="BE635">
            <v>0</v>
          </cell>
          <cell r="BF635">
            <v>0</v>
          </cell>
          <cell r="BG635">
            <v>91495.64</v>
          </cell>
          <cell r="BH635">
            <v>22859.9</v>
          </cell>
          <cell r="BJ635">
            <v>15249.2733333333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  <cell r="H636">
            <v>60</v>
          </cell>
          <cell r="AS636">
            <v>702371.17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1232788.24</v>
          </cell>
          <cell r="AZ636">
            <v>1069003.1000000001</v>
          </cell>
          <cell r="BA636">
            <v>6</v>
          </cell>
          <cell r="BB636">
            <v>152004.79</v>
          </cell>
          <cell r="BC636">
            <v>53842.29</v>
          </cell>
          <cell r="BD636">
            <v>160784.85</v>
          </cell>
          <cell r="BE636">
            <v>702371.17</v>
          </cell>
          <cell r="BF636">
            <v>0</v>
          </cell>
          <cell r="BG636">
            <v>1232788.24</v>
          </cell>
          <cell r="BH636">
            <v>163785.14000000001</v>
          </cell>
          <cell r="BJ636">
            <v>205464.70666666701</v>
          </cell>
        </row>
        <row r="637">
          <cell r="B637" t="str">
            <v>S450001</v>
          </cell>
          <cell r="C637" t="str">
            <v>重庆光大产业有限公司</v>
          </cell>
          <cell r="F637">
            <v>60</v>
          </cell>
          <cell r="AR637">
            <v>12258.81</v>
          </cell>
          <cell r="AS637">
            <v>0</v>
          </cell>
          <cell r="AT637">
            <v>0</v>
          </cell>
          <cell r="AU637">
            <v>0</v>
          </cell>
          <cell r="AV637">
            <v>62218.15</v>
          </cell>
          <cell r="AW637">
            <v>0</v>
          </cell>
          <cell r="AX637">
            <v>49827.33</v>
          </cell>
          <cell r="AY637">
            <v>124304.29</v>
          </cell>
          <cell r="AZ637">
            <v>74476.960000000006</v>
          </cell>
          <cell r="BA637">
            <v>6</v>
          </cell>
          <cell r="BB637">
            <v>62218.15</v>
          </cell>
          <cell r="BC637">
            <v>0</v>
          </cell>
          <cell r="BD637">
            <v>0</v>
          </cell>
          <cell r="BE637">
            <v>0</v>
          </cell>
          <cell r="BF637">
            <v>12258.81</v>
          </cell>
          <cell r="BG637">
            <v>112045.48</v>
          </cell>
          <cell r="BH637">
            <v>49827.33</v>
          </cell>
          <cell r="BJ637">
            <v>18674.246666666699</v>
          </cell>
        </row>
        <row r="638">
          <cell r="B638" t="str">
            <v>S413095</v>
          </cell>
          <cell r="C638" t="str">
            <v>河北岳钢数控设备有限公司</v>
          </cell>
          <cell r="F638">
            <v>60</v>
          </cell>
          <cell r="U638">
            <v>0</v>
          </cell>
          <cell r="AT638">
            <v>0</v>
          </cell>
          <cell r="AU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4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J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F639" t="str">
            <v>预付</v>
          </cell>
          <cell r="AR639">
            <v>30000</v>
          </cell>
          <cell r="AT639">
            <v>0</v>
          </cell>
          <cell r="AU639">
            <v>0</v>
          </cell>
          <cell r="AW639">
            <v>0</v>
          </cell>
          <cell r="AX639">
            <v>0</v>
          </cell>
          <cell r="AY639">
            <v>30000</v>
          </cell>
          <cell r="AZ639">
            <v>30000</v>
          </cell>
          <cell r="BA639">
            <v>4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J639">
            <v>0</v>
          </cell>
        </row>
        <row r="640">
          <cell r="B640" t="str">
            <v>S512036</v>
          </cell>
          <cell r="C640" t="str">
            <v>天津未来化学有限公司</v>
          </cell>
          <cell r="F640" t="str">
            <v>预付</v>
          </cell>
          <cell r="AR640">
            <v>19500</v>
          </cell>
          <cell r="AT640">
            <v>0</v>
          </cell>
          <cell r="AU640">
            <v>0</v>
          </cell>
          <cell r="AW640">
            <v>0</v>
          </cell>
          <cell r="AX640">
            <v>0</v>
          </cell>
          <cell r="AY640">
            <v>19500</v>
          </cell>
          <cell r="AZ640">
            <v>19500</v>
          </cell>
          <cell r="BA640">
            <v>4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J640">
            <v>0</v>
          </cell>
        </row>
        <row r="641">
          <cell r="B641" t="str">
            <v>S513152</v>
          </cell>
          <cell r="C641" t="str">
            <v>黄骅市源宏模具厂</v>
          </cell>
          <cell r="F641" t="str">
            <v>预付</v>
          </cell>
          <cell r="AF641">
            <v>0</v>
          </cell>
          <cell r="AT641">
            <v>0</v>
          </cell>
          <cell r="AU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4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J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F642">
            <v>30</v>
          </cell>
          <cell r="AP642">
            <v>0</v>
          </cell>
          <cell r="AQ642">
            <v>13115.38</v>
          </cell>
          <cell r="AT642">
            <v>0</v>
          </cell>
          <cell r="AU642">
            <v>108897.53</v>
          </cell>
          <cell r="AW642">
            <v>0</v>
          </cell>
          <cell r="AX642">
            <v>0</v>
          </cell>
          <cell r="AY642">
            <v>122012.91</v>
          </cell>
          <cell r="AZ642">
            <v>122012.91</v>
          </cell>
          <cell r="BA642">
            <v>4</v>
          </cell>
          <cell r="BB642">
            <v>0</v>
          </cell>
          <cell r="BC642">
            <v>0</v>
          </cell>
          <cell r="BD642">
            <v>108897.53</v>
          </cell>
          <cell r="BE642">
            <v>0</v>
          </cell>
          <cell r="BF642">
            <v>0</v>
          </cell>
          <cell r="BG642">
            <v>108897.53</v>
          </cell>
          <cell r="BH642">
            <v>0</v>
          </cell>
          <cell r="BJ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  <cell r="F643" t="str">
            <v>预付</v>
          </cell>
          <cell r="AR643">
            <v>800</v>
          </cell>
          <cell r="AT643">
            <v>0</v>
          </cell>
          <cell r="AU643">
            <v>0</v>
          </cell>
          <cell r="AW643">
            <v>0</v>
          </cell>
          <cell r="AX643">
            <v>0</v>
          </cell>
          <cell r="AY643">
            <v>800</v>
          </cell>
          <cell r="AZ643">
            <v>800</v>
          </cell>
          <cell r="BA643">
            <v>4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J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  <cell r="F644" t="str">
            <v>预付</v>
          </cell>
          <cell r="AR644">
            <v>0</v>
          </cell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1095</v>
          </cell>
          <cell r="AZ644">
            <v>1095</v>
          </cell>
          <cell r="BA644">
            <v>5</v>
          </cell>
          <cell r="BB644">
            <v>0</v>
          </cell>
          <cell r="BC644">
            <v>0</v>
          </cell>
          <cell r="BD644">
            <v>1095</v>
          </cell>
          <cell r="BE644">
            <v>0</v>
          </cell>
          <cell r="BF644">
            <v>0</v>
          </cell>
          <cell r="BG644">
            <v>1095</v>
          </cell>
          <cell r="BH644">
            <v>0</v>
          </cell>
          <cell r="BJ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F645" t="str">
            <v>预付</v>
          </cell>
          <cell r="AR645">
            <v>35000</v>
          </cell>
          <cell r="AT645">
            <v>0</v>
          </cell>
          <cell r="AU645">
            <v>0</v>
          </cell>
          <cell r="AW645">
            <v>0</v>
          </cell>
          <cell r="AX645">
            <v>0</v>
          </cell>
          <cell r="AY645">
            <v>35000</v>
          </cell>
          <cell r="AZ645">
            <v>35000</v>
          </cell>
          <cell r="BA645">
            <v>4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J645">
            <v>0</v>
          </cell>
        </row>
        <row r="646">
          <cell r="B646" t="str">
            <v>S521016</v>
          </cell>
          <cell r="C646" t="str">
            <v>大连安华物流系统有限公司</v>
          </cell>
          <cell r="F646" t="str">
            <v>预付</v>
          </cell>
          <cell r="AR646">
            <v>21057.55</v>
          </cell>
          <cell r="AT646">
            <v>0</v>
          </cell>
          <cell r="AU646">
            <v>0</v>
          </cell>
          <cell r="AW646">
            <v>0</v>
          </cell>
          <cell r="AX646">
            <v>0</v>
          </cell>
          <cell r="AY646">
            <v>21057.55</v>
          </cell>
          <cell r="AZ646">
            <v>21057.55</v>
          </cell>
          <cell r="BA646">
            <v>4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J646">
            <v>0</v>
          </cell>
        </row>
        <row r="647">
          <cell r="B647" t="str">
            <v>S536001</v>
          </cell>
          <cell r="C647" t="str">
            <v>南昌市瑞庄科技有限公司</v>
          </cell>
          <cell r="F647">
            <v>30</v>
          </cell>
          <cell r="AQ647">
            <v>0</v>
          </cell>
          <cell r="AT647">
            <v>0</v>
          </cell>
          <cell r="AU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4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J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F648" t="str">
            <v>现付</v>
          </cell>
          <cell r="AO648">
            <v>0</v>
          </cell>
          <cell r="AR648">
            <v>0</v>
          </cell>
          <cell r="AT648">
            <v>0</v>
          </cell>
          <cell r="AU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4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J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F649">
            <v>60</v>
          </cell>
          <cell r="AT649">
            <v>0</v>
          </cell>
          <cell r="AU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4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J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F650">
            <v>90</v>
          </cell>
          <cell r="AT650">
            <v>0</v>
          </cell>
          <cell r="AU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4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J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F651" t="str">
            <v>预付</v>
          </cell>
          <cell r="AT651">
            <v>0</v>
          </cell>
          <cell r="AU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4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J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F652">
            <v>60</v>
          </cell>
          <cell r="AT652">
            <v>0</v>
          </cell>
          <cell r="AU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4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J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F653" t="str">
            <v>现付</v>
          </cell>
          <cell r="AS653">
            <v>0</v>
          </cell>
          <cell r="AT653">
            <v>0</v>
          </cell>
          <cell r="AU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5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J653">
            <v>0</v>
          </cell>
        </row>
        <row r="654">
          <cell r="B654" t="str">
            <v>S413213</v>
          </cell>
          <cell r="C654" t="str">
            <v>沧县大河精密铸造厂</v>
          </cell>
          <cell r="F654" t="str">
            <v>预付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1865</v>
          </cell>
          <cell r="AY654">
            <v>1865</v>
          </cell>
          <cell r="AZ654">
            <v>1865</v>
          </cell>
          <cell r="BA654">
            <v>6</v>
          </cell>
          <cell r="BB654">
            <v>1865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1865</v>
          </cell>
          <cell r="BH654">
            <v>0</v>
          </cell>
          <cell r="BJ654">
            <v>310.83333333333297</v>
          </cell>
        </row>
        <row r="655">
          <cell r="B655" t="str">
            <v>S431040</v>
          </cell>
          <cell r="C655" t="str">
            <v>上海通实机器人制造有限公司</v>
          </cell>
          <cell r="F655" t="str">
            <v>预付</v>
          </cell>
          <cell r="AS655">
            <v>0</v>
          </cell>
          <cell r="AT655">
            <v>0</v>
          </cell>
          <cell r="AU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5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J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F656">
            <v>90</v>
          </cell>
          <cell r="AT656">
            <v>0</v>
          </cell>
          <cell r="AU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4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J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F657" t="str">
            <v>现付</v>
          </cell>
          <cell r="I657">
            <v>430000</v>
          </cell>
          <cell r="AT657">
            <v>0</v>
          </cell>
          <cell r="AU657">
            <v>0</v>
          </cell>
          <cell r="AW657">
            <v>0</v>
          </cell>
          <cell r="AX657">
            <v>0</v>
          </cell>
          <cell r="AY657">
            <v>430000</v>
          </cell>
          <cell r="AZ657">
            <v>430000</v>
          </cell>
          <cell r="BA657">
            <v>4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J657">
            <v>0</v>
          </cell>
        </row>
        <row r="658">
          <cell r="B658" t="str">
            <v>S437048</v>
          </cell>
          <cell r="C658" t="str">
            <v>宁津县永胜胶合板厂</v>
          </cell>
          <cell r="F658" t="str">
            <v>预付</v>
          </cell>
          <cell r="AT658">
            <v>0</v>
          </cell>
          <cell r="AU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4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J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F659" t="str">
            <v>预付</v>
          </cell>
          <cell r="AT659">
            <v>0</v>
          </cell>
          <cell r="AU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4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J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F660" t="str">
            <v>预付</v>
          </cell>
          <cell r="AS660">
            <v>0</v>
          </cell>
          <cell r="AT660">
            <v>0</v>
          </cell>
          <cell r="AU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5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J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F661">
            <v>60</v>
          </cell>
          <cell r="AT661">
            <v>0</v>
          </cell>
          <cell r="AU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4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J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F662" t="str">
            <v>现付</v>
          </cell>
          <cell r="AT662">
            <v>0</v>
          </cell>
          <cell r="AU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4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J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F663" t="str">
            <v>预付</v>
          </cell>
          <cell r="AS663">
            <v>0</v>
          </cell>
          <cell r="AT663">
            <v>0</v>
          </cell>
          <cell r="AU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5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J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F664" t="str">
            <v>预付</v>
          </cell>
          <cell r="AS664">
            <v>0</v>
          </cell>
          <cell r="AT664">
            <v>0</v>
          </cell>
          <cell r="AU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5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J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F665">
            <v>60</v>
          </cell>
          <cell r="AT665">
            <v>0</v>
          </cell>
          <cell r="AU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4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J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F666">
            <v>60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6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J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F667">
            <v>60</v>
          </cell>
          <cell r="AT667">
            <v>0</v>
          </cell>
          <cell r="AU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4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J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F668" t="str">
            <v>预付</v>
          </cell>
          <cell r="AT668">
            <v>0</v>
          </cell>
          <cell r="AU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4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J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F669" t="str">
            <v>预付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6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J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F670" t="str">
            <v>预付</v>
          </cell>
          <cell r="AT670">
            <v>0</v>
          </cell>
          <cell r="AU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4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J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F671" t="str">
            <v>预付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6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J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F672" t="str">
            <v>预付</v>
          </cell>
          <cell r="AS672">
            <v>0</v>
          </cell>
          <cell r="AT672">
            <v>0</v>
          </cell>
          <cell r="AU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5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J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F673" t="str">
            <v>现付</v>
          </cell>
          <cell r="AS673">
            <v>0</v>
          </cell>
          <cell r="AT673">
            <v>0</v>
          </cell>
          <cell r="AU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5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J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F674" t="str">
            <v>现付</v>
          </cell>
          <cell r="AS674">
            <v>0</v>
          </cell>
          <cell r="AT674">
            <v>0</v>
          </cell>
          <cell r="AU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5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J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F675" t="str">
            <v>预付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6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J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F676" t="str">
            <v>预付</v>
          </cell>
          <cell r="AT676">
            <v>0</v>
          </cell>
          <cell r="AU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4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J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F677" t="str">
            <v>预付</v>
          </cell>
          <cell r="AT677">
            <v>0</v>
          </cell>
          <cell r="AU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4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J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F678" t="str">
            <v>预付</v>
          </cell>
          <cell r="AS678">
            <v>0</v>
          </cell>
          <cell r="AT678">
            <v>0</v>
          </cell>
          <cell r="AU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5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J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F679">
            <v>60</v>
          </cell>
          <cell r="AT679">
            <v>0</v>
          </cell>
          <cell r="AU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4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J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F680">
            <v>30</v>
          </cell>
          <cell r="H680">
            <v>30</v>
          </cell>
          <cell r="AT680">
            <v>0</v>
          </cell>
          <cell r="AU680">
            <v>43475.21</v>
          </cell>
          <cell r="AW680">
            <v>0</v>
          </cell>
          <cell r="AX680">
            <v>16712.650000000001</v>
          </cell>
          <cell r="AY680">
            <v>60187.86</v>
          </cell>
          <cell r="AZ680">
            <v>43475.21</v>
          </cell>
          <cell r="BA680">
            <v>4</v>
          </cell>
          <cell r="BB680">
            <v>0</v>
          </cell>
          <cell r="BC680">
            <v>0</v>
          </cell>
          <cell r="BD680">
            <v>43475.21</v>
          </cell>
          <cell r="BE680">
            <v>0</v>
          </cell>
          <cell r="BF680">
            <v>0</v>
          </cell>
          <cell r="BG680">
            <v>60187.86</v>
          </cell>
          <cell r="BH680">
            <v>16712.650000000001</v>
          </cell>
          <cell r="BJ680">
            <v>10031.31</v>
          </cell>
        </row>
        <row r="681">
          <cell r="B681" t="str">
            <v>S413212</v>
          </cell>
          <cell r="C681" t="str">
            <v>廊坊富杉汽车零部件有限公司</v>
          </cell>
          <cell r="F681">
            <v>60</v>
          </cell>
          <cell r="H681">
            <v>60</v>
          </cell>
          <cell r="AT681">
            <v>39971.360000000001</v>
          </cell>
          <cell r="AU681">
            <v>0</v>
          </cell>
          <cell r="AW681">
            <v>0</v>
          </cell>
          <cell r="AX681">
            <v>0</v>
          </cell>
          <cell r="AY681">
            <v>39971.360000000001</v>
          </cell>
          <cell r="AZ681">
            <v>39971.360000000001</v>
          </cell>
          <cell r="BA681">
            <v>4</v>
          </cell>
          <cell r="BB681">
            <v>0</v>
          </cell>
          <cell r="BC681">
            <v>0</v>
          </cell>
          <cell r="BD681">
            <v>39971.360000000001</v>
          </cell>
          <cell r="BE681">
            <v>0</v>
          </cell>
          <cell r="BF681">
            <v>0</v>
          </cell>
          <cell r="BG681">
            <v>39971.360000000001</v>
          </cell>
          <cell r="BH681">
            <v>0</v>
          </cell>
          <cell r="BJ681">
            <v>6661.8933333333298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  <cell r="AT682">
            <v>2486</v>
          </cell>
          <cell r="AU682">
            <v>43086.9</v>
          </cell>
          <cell r="AV682">
            <v>41222.400000000001</v>
          </cell>
          <cell r="AW682">
            <v>0</v>
          </cell>
          <cell r="AX682">
            <v>0</v>
          </cell>
          <cell r="AY682">
            <v>86795.3</v>
          </cell>
          <cell r="AZ682">
            <v>45572.9</v>
          </cell>
          <cell r="BA682">
            <v>5</v>
          </cell>
          <cell r="BB682">
            <v>43086.9</v>
          </cell>
          <cell r="BC682">
            <v>2486</v>
          </cell>
          <cell r="BD682">
            <v>0</v>
          </cell>
          <cell r="BE682">
            <v>0</v>
          </cell>
          <cell r="BF682">
            <v>0</v>
          </cell>
          <cell r="BG682">
            <v>86795.3</v>
          </cell>
          <cell r="BH682">
            <v>41222.400000000001</v>
          </cell>
          <cell r="BJ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  <cell r="F683">
            <v>90</v>
          </cell>
          <cell r="H683">
            <v>90</v>
          </cell>
          <cell r="AT683">
            <v>155940</v>
          </cell>
          <cell r="AU683">
            <v>0</v>
          </cell>
          <cell r="AW683">
            <v>0</v>
          </cell>
          <cell r="AX683">
            <v>0</v>
          </cell>
          <cell r="AY683">
            <v>155940</v>
          </cell>
          <cell r="AZ683">
            <v>155940</v>
          </cell>
          <cell r="BA683">
            <v>4</v>
          </cell>
          <cell r="BB683">
            <v>0</v>
          </cell>
          <cell r="BC683">
            <v>155940</v>
          </cell>
          <cell r="BD683">
            <v>0</v>
          </cell>
          <cell r="BE683">
            <v>0</v>
          </cell>
          <cell r="BF683">
            <v>0</v>
          </cell>
          <cell r="BG683">
            <v>155940</v>
          </cell>
          <cell r="BH683">
            <v>0</v>
          </cell>
          <cell r="BJ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  <cell r="F684">
            <v>90</v>
          </cell>
          <cell r="H684">
            <v>90</v>
          </cell>
          <cell r="AT684">
            <v>3583</v>
          </cell>
          <cell r="AU684">
            <v>29945</v>
          </cell>
          <cell r="AW684">
            <v>0</v>
          </cell>
          <cell r="AX684">
            <v>0</v>
          </cell>
          <cell r="AY684">
            <v>33528</v>
          </cell>
          <cell r="AZ684">
            <v>33528</v>
          </cell>
          <cell r="BA684">
            <v>4</v>
          </cell>
          <cell r="BB684">
            <v>29945</v>
          </cell>
          <cell r="BC684">
            <v>3583</v>
          </cell>
          <cell r="BD684">
            <v>0</v>
          </cell>
          <cell r="BE684">
            <v>0</v>
          </cell>
          <cell r="BF684">
            <v>0</v>
          </cell>
          <cell r="BG684">
            <v>33528</v>
          </cell>
          <cell r="BH684">
            <v>0</v>
          </cell>
          <cell r="BJ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F685" t="str">
            <v>预付</v>
          </cell>
          <cell r="AT685">
            <v>0</v>
          </cell>
          <cell r="AU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4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J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F686" t="str">
            <v>预付</v>
          </cell>
          <cell r="AT686">
            <v>0</v>
          </cell>
          <cell r="AU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4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J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F687" t="str">
            <v>预付</v>
          </cell>
          <cell r="AT687">
            <v>0</v>
          </cell>
          <cell r="AU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4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J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F688">
            <v>90</v>
          </cell>
          <cell r="AU688">
            <v>25230.639999999999</v>
          </cell>
          <cell r="AW688">
            <v>0</v>
          </cell>
          <cell r="AX688">
            <v>16843.330000000002</v>
          </cell>
          <cell r="AY688">
            <v>42073.97</v>
          </cell>
          <cell r="AZ688">
            <v>25230.639999999999</v>
          </cell>
          <cell r="BA688">
            <v>3</v>
          </cell>
          <cell r="BB688">
            <v>25230.639999999999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42073.97</v>
          </cell>
          <cell r="BH688">
            <v>16843.330000000002</v>
          </cell>
          <cell r="BJ688">
            <v>7012.3283333333302</v>
          </cell>
        </row>
        <row r="689">
          <cell r="B689" t="str">
            <v>S432052</v>
          </cell>
          <cell r="C689" t="str">
            <v>昆山圣精特金属制品有限公司</v>
          </cell>
          <cell r="F689" t="str">
            <v>预付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2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J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F690">
            <v>30</v>
          </cell>
          <cell r="AU690">
            <v>28390.94</v>
          </cell>
          <cell r="AW690">
            <v>0</v>
          </cell>
          <cell r="AX690">
            <v>0</v>
          </cell>
          <cell r="AY690">
            <v>28390.94</v>
          </cell>
          <cell r="AZ690">
            <v>28390.94</v>
          </cell>
          <cell r="BA690">
            <v>3</v>
          </cell>
          <cell r="BB690">
            <v>0</v>
          </cell>
          <cell r="BC690">
            <v>0</v>
          </cell>
          <cell r="BD690">
            <v>28390.94</v>
          </cell>
          <cell r="BE690">
            <v>0</v>
          </cell>
          <cell r="BF690">
            <v>0</v>
          </cell>
          <cell r="BG690">
            <v>28390.94</v>
          </cell>
          <cell r="BH690">
            <v>0</v>
          </cell>
          <cell r="BJ690">
            <v>4731.8233333333301</v>
          </cell>
        </row>
        <row r="691">
          <cell r="B691" t="str">
            <v>S412052</v>
          </cell>
          <cell r="C691" t="str">
            <v>利宇晴塑胶(天津)有限公司</v>
          </cell>
          <cell r="F691">
            <v>30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2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J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F692">
            <v>60</v>
          </cell>
          <cell r="AW692">
            <v>173134.07999999999</v>
          </cell>
          <cell r="AX692">
            <v>192611.66</v>
          </cell>
          <cell r="AY692">
            <v>365745.74</v>
          </cell>
          <cell r="AZ692">
            <v>0</v>
          </cell>
          <cell r="BA692">
            <v>2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365745.74</v>
          </cell>
          <cell r="BH692">
            <v>365745.74</v>
          </cell>
          <cell r="BJ692">
            <v>60957.6233333333</v>
          </cell>
        </row>
        <row r="693">
          <cell r="B693" t="str">
            <v>S437066</v>
          </cell>
          <cell r="C693" t="str">
            <v>潍坊四水包装有限公司</v>
          </cell>
          <cell r="F693" t="str">
            <v>预付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2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J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F694">
            <v>60</v>
          </cell>
          <cell r="AW694">
            <v>3818204.46</v>
          </cell>
          <cell r="AX694">
            <v>848015.28</v>
          </cell>
          <cell r="AY694">
            <v>4666219.74</v>
          </cell>
          <cell r="AZ694">
            <v>0</v>
          </cell>
          <cell r="BA694">
            <v>2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4666219.74</v>
          </cell>
          <cell r="BH694">
            <v>4666219.74</v>
          </cell>
          <cell r="BJ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F695">
            <v>60</v>
          </cell>
          <cell r="AW695">
            <v>20672.12</v>
          </cell>
          <cell r="AX695">
            <v>28170.9</v>
          </cell>
          <cell r="AY695">
            <v>48843.02</v>
          </cell>
          <cell r="AZ695">
            <v>0</v>
          </cell>
          <cell r="BA695">
            <v>2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48843.02</v>
          </cell>
          <cell r="BH695">
            <v>48843.02</v>
          </cell>
          <cell r="BJ695">
            <v>8140.5033333333304</v>
          </cell>
        </row>
        <row r="696">
          <cell r="B696" t="str">
            <v>S513238</v>
          </cell>
          <cell r="C696" t="str">
            <v>深州市睿盛橡塑制品有限公司</v>
          </cell>
          <cell r="F696" t="str">
            <v>预付</v>
          </cell>
          <cell r="AV696">
            <v>3145</v>
          </cell>
          <cell r="AW696">
            <v>92912.62</v>
          </cell>
          <cell r="AX696">
            <v>0</v>
          </cell>
          <cell r="AY696">
            <v>96057.62</v>
          </cell>
          <cell r="AZ696">
            <v>96057.62</v>
          </cell>
          <cell r="BA696">
            <v>3</v>
          </cell>
          <cell r="BB696">
            <v>0</v>
          </cell>
          <cell r="BC696">
            <v>92912.62</v>
          </cell>
          <cell r="BD696">
            <v>3145</v>
          </cell>
          <cell r="BE696">
            <v>0</v>
          </cell>
          <cell r="BF696">
            <v>0</v>
          </cell>
          <cell r="BG696">
            <v>96057.62</v>
          </cell>
          <cell r="BH696">
            <v>0</v>
          </cell>
          <cell r="BJ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  <cell r="F697" t="str">
            <v>预付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2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J697">
            <v>0</v>
          </cell>
        </row>
        <row r="698">
          <cell r="B698" t="str">
            <v>S411058</v>
          </cell>
          <cell r="C698" t="str">
            <v>北京龙源明泰铝业有限公司</v>
          </cell>
          <cell r="F698" t="str">
            <v>预付</v>
          </cell>
          <cell r="AX698">
            <v>0</v>
          </cell>
          <cell r="AY698">
            <v>0</v>
          </cell>
          <cell r="AZ698">
            <v>0</v>
          </cell>
          <cell r="BA698">
            <v>1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J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  <cell r="F699">
            <v>30</v>
          </cell>
          <cell r="AX699">
            <v>0</v>
          </cell>
          <cell r="AY699">
            <v>0</v>
          </cell>
          <cell r="AZ699">
            <v>0</v>
          </cell>
          <cell r="BA699">
            <v>1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J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  <cell r="F700">
            <v>30</v>
          </cell>
          <cell r="AX700">
            <v>147644.70000000001</v>
          </cell>
          <cell r="AY700">
            <v>147644.70000000001</v>
          </cell>
          <cell r="AZ700">
            <v>0</v>
          </cell>
          <cell r="BA700">
            <v>1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147644.70000000001</v>
          </cell>
          <cell r="BH700">
            <v>147644.70000000001</v>
          </cell>
          <cell r="BJ700">
            <v>24607.45</v>
          </cell>
        </row>
        <row r="701">
          <cell r="B701" t="str">
            <v>S413200</v>
          </cell>
          <cell r="C701" t="str">
            <v>文安县志桥汽车配件厂</v>
          </cell>
          <cell r="F701" t="str">
            <v>预付</v>
          </cell>
          <cell r="AX701">
            <v>0</v>
          </cell>
          <cell r="AY701">
            <v>0</v>
          </cell>
          <cell r="AZ701">
            <v>0</v>
          </cell>
          <cell r="BA701">
            <v>1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J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  <cell r="F702">
            <v>60</v>
          </cell>
          <cell r="AX702">
            <v>63805.31</v>
          </cell>
          <cell r="AY702">
            <v>63805.31</v>
          </cell>
          <cell r="AZ702">
            <v>0</v>
          </cell>
          <cell r="BA702">
            <v>1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63805.31</v>
          </cell>
          <cell r="BH702">
            <v>63805.31</v>
          </cell>
          <cell r="BJ702">
            <v>10634.2183333333</v>
          </cell>
        </row>
        <row r="703">
          <cell r="B703" t="str">
            <v>S413222</v>
          </cell>
          <cell r="C703" t="str">
            <v>廊坊元丰铝业有限公司</v>
          </cell>
          <cell r="F703">
            <v>60</v>
          </cell>
          <cell r="AX703">
            <v>50547.3</v>
          </cell>
          <cell r="AY703">
            <v>50547.3</v>
          </cell>
          <cell r="AZ703">
            <v>0</v>
          </cell>
          <cell r="BA703">
            <v>1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50547.3</v>
          </cell>
          <cell r="BH703">
            <v>50547.3</v>
          </cell>
          <cell r="BJ703">
            <v>8424.5499999999993</v>
          </cell>
        </row>
        <row r="704">
          <cell r="B704" t="str">
            <v>S437007</v>
          </cell>
          <cell r="C704" t="str">
            <v>万华化学(烟台)销售有限公司</v>
          </cell>
          <cell r="F704">
            <v>30</v>
          </cell>
          <cell r="AX704">
            <v>528312.5</v>
          </cell>
          <cell r="AY704">
            <v>528312.5</v>
          </cell>
          <cell r="AZ704">
            <v>0</v>
          </cell>
          <cell r="BA704">
            <v>1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528312.5</v>
          </cell>
          <cell r="BH704">
            <v>528312.5</v>
          </cell>
          <cell r="BJ704">
            <v>88052.083333333299</v>
          </cell>
        </row>
        <row r="705">
          <cell r="B705" t="str">
            <v>S437068</v>
          </cell>
          <cell r="C705" t="str">
            <v>潍坊鑫德亿五金有限公司</v>
          </cell>
          <cell r="F705" t="str">
            <v>预付</v>
          </cell>
          <cell r="AX705">
            <v>0</v>
          </cell>
          <cell r="AY705">
            <v>0</v>
          </cell>
          <cell r="AZ705">
            <v>0</v>
          </cell>
          <cell r="BA705">
            <v>1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J705">
            <v>0</v>
          </cell>
        </row>
        <row r="706">
          <cell r="B706" t="str">
            <v>S444029</v>
          </cell>
          <cell r="C706" t="str">
            <v>广东指南车科技有限公司</v>
          </cell>
          <cell r="F706" t="str">
            <v>预付</v>
          </cell>
          <cell r="AX706">
            <v>4011.87</v>
          </cell>
          <cell r="AY706">
            <v>4011.87</v>
          </cell>
          <cell r="AZ706">
            <v>4011.87</v>
          </cell>
          <cell r="BA706">
            <v>1</v>
          </cell>
          <cell r="BB706">
            <v>4011.87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4011.87</v>
          </cell>
          <cell r="BJ706">
            <v>668.64499999999998</v>
          </cell>
        </row>
        <row r="707">
          <cell r="B707" t="str">
            <v>S532025</v>
          </cell>
          <cell r="C707" t="str">
            <v>苏州禾昌聚合材料股份有限公司</v>
          </cell>
          <cell r="F707">
            <v>30</v>
          </cell>
          <cell r="AX707">
            <v>0</v>
          </cell>
          <cell r="AY707">
            <v>0</v>
          </cell>
          <cell r="AZ707">
            <v>0</v>
          </cell>
          <cell r="BA707">
            <v>1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J707">
            <v>0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Z5">
            <v>0</v>
          </cell>
          <cell r="AA5">
            <v>0</v>
          </cell>
          <cell r="AB5">
            <v>320065.02</v>
          </cell>
          <cell r="AC5">
            <v>1073440.46</v>
          </cell>
          <cell r="AD5">
            <v>1251199.8500000001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1111119.8400000001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530635.44999999995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397000.08</v>
          </cell>
          <cell r="AZ5">
            <v>14221806.939999999</v>
          </cell>
          <cell r="BA5">
            <v>13216556.369999999</v>
          </cell>
          <cell r="BB5">
            <v>6</v>
          </cell>
          <cell r="BC5">
            <v>433398.01</v>
          </cell>
          <cell r="BD5">
            <v>772298.17</v>
          </cell>
          <cell r="BE5">
            <v>381564.41</v>
          </cell>
          <cell r="BF5">
            <v>694409.93</v>
          </cell>
          <cell r="BG5">
            <v>319470.3</v>
          </cell>
          <cell r="BH5">
            <v>3286921.09</v>
          </cell>
          <cell r="BI5">
            <v>1005250.57</v>
          </cell>
          <cell r="BK5">
            <v>14221806.939999999</v>
          </cell>
          <cell r="BL5">
            <v>0</v>
          </cell>
          <cell r="BM5">
            <v>-230000</v>
          </cell>
          <cell r="BN5">
            <v>547820.18166666699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M6">
            <v>815454.82</v>
          </cell>
          <cell r="AR6">
            <v>11866.04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AX6">
            <v>0</v>
          </cell>
          <cell r="AY6">
            <v>0</v>
          </cell>
          <cell r="AZ6">
            <v>3933594.28</v>
          </cell>
          <cell r="BA6">
            <v>3933594.28</v>
          </cell>
          <cell r="BB6">
            <v>5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K6">
            <v>3933594.28</v>
          </cell>
          <cell r="BL6">
            <v>0</v>
          </cell>
          <cell r="BM6">
            <v>0</v>
          </cell>
          <cell r="BN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G7">
            <v>0</v>
          </cell>
          <cell r="AH7">
            <v>0</v>
          </cell>
          <cell r="AJ7">
            <v>464969.89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1314960.3899999999</v>
          </cell>
          <cell r="AW7">
            <v>726222.91</v>
          </cell>
          <cell r="AX7">
            <v>456071.56</v>
          </cell>
          <cell r="AY7">
            <v>545019.05000000005</v>
          </cell>
          <cell r="AZ7">
            <v>10408787.98</v>
          </cell>
          <cell r="BA7">
            <v>9407697.3699999992</v>
          </cell>
          <cell r="BB7">
            <v>6</v>
          </cell>
          <cell r="BC7">
            <v>726222.91</v>
          </cell>
          <cell r="BD7">
            <v>1314960.3899999999</v>
          </cell>
          <cell r="BE7">
            <v>531988.24</v>
          </cell>
          <cell r="BF7">
            <v>873649.89</v>
          </cell>
          <cell r="BG7">
            <v>469215.24</v>
          </cell>
          <cell r="BH7">
            <v>4447912.04</v>
          </cell>
          <cell r="BI7">
            <v>1001090.61</v>
          </cell>
          <cell r="BK7">
            <v>10408787.98</v>
          </cell>
          <cell r="BL7">
            <v>0</v>
          </cell>
          <cell r="BM7">
            <v>-507382.21</v>
          </cell>
          <cell r="BN7">
            <v>741318.67333333299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  <cell r="N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557991.68999999994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148368.45000000001</v>
          </cell>
          <cell r="AG8">
            <v>138942.71</v>
          </cell>
          <cell r="AH8">
            <v>298175.46000000002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322205.46000000002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530244.80000000005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216284.14</v>
          </cell>
          <cell r="AZ8">
            <v>8061332.25</v>
          </cell>
          <cell r="BA8">
            <v>7103354.3300000001</v>
          </cell>
          <cell r="BB8">
            <v>6</v>
          </cell>
          <cell r="BC8">
            <v>84712</v>
          </cell>
          <cell r="BD8">
            <v>220599.07</v>
          </cell>
          <cell r="BE8">
            <v>67465.53</v>
          </cell>
          <cell r="BF8">
            <v>670101.04</v>
          </cell>
          <cell r="BG8">
            <v>0</v>
          </cell>
          <cell r="BH8">
            <v>2000855.56</v>
          </cell>
          <cell r="BI8">
            <v>957977.92</v>
          </cell>
          <cell r="BK8">
            <v>8061332.25</v>
          </cell>
          <cell r="BL8">
            <v>0</v>
          </cell>
          <cell r="BM8">
            <v>0</v>
          </cell>
          <cell r="BN8">
            <v>333475.92666666699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  <cell r="K9">
            <v>0</v>
          </cell>
          <cell r="M9">
            <v>0</v>
          </cell>
          <cell r="N9">
            <v>0</v>
          </cell>
          <cell r="V9">
            <v>0</v>
          </cell>
          <cell r="AA9">
            <v>0</v>
          </cell>
          <cell r="AB9">
            <v>28347.98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141798.92000000001</v>
          </cell>
          <cell r="AI9">
            <v>63145.78</v>
          </cell>
          <cell r="AJ9">
            <v>120093.38</v>
          </cell>
          <cell r="AK9">
            <v>277536.09999999998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  <cell r="AW9">
            <v>0</v>
          </cell>
          <cell r="AX9">
            <v>68631.05</v>
          </cell>
          <cell r="AY9">
            <v>0</v>
          </cell>
          <cell r="AZ9">
            <v>3292398.48</v>
          </cell>
          <cell r="BA9">
            <v>3223767.43</v>
          </cell>
          <cell r="BB9">
            <v>5</v>
          </cell>
          <cell r="BC9">
            <v>0</v>
          </cell>
          <cell r="BD9">
            <v>0</v>
          </cell>
          <cell r="BE9">
            <v>106468.85</v>
          </cell>
          <cell r="BF9">
            <v>253883.42</v>
          </cell>
          <cell r="BG9">
            <v>204377.57</v>
          </cell>
          <cell r="BH9">
            <v>428983.32</v>
          </cell>
          <cell r="BI9">
            <v>68631.049999999799</v>
          </cell>
          <cell r="BK9">
            <v>3292398.48</v>
          </cell>
          <cell r="BL9">
            <v>0</v>
          </cell>
          <cell r="BM9">
            <v>-133062.49</v>
          </cell>
          <cell r="BN9">
            <v>71497.22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35623.410000000003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77917.509999999995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289036.78999999998</v>
          </cell>
          <cell r="AM10">
            <v>331670.09000000003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565253.42000000004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269502.65000000002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273385.78999999998</v>
          </cell>
          <cell r="AZ10">
            <v>9171491.3499999996</v>
          </cell>
          <cell r="BA10">
            <v>7956805.3399999999</v>
          </cell>
          <cell r="BB10">
            <v>6</v>
          </cell>
          <cell r="BC10">
            <v>742854.91</v>
          </cell>
          <cell r="BD10">
            <v>269502.65000000002</v>
          </cell>
          <cell r="BE10">
            <v>635797.16</v>
          </cell>
          <cell r="BF10">
            <v>426557.18</v>
          </cell>
          <cell r="BG10">
            <v>441859.54</v>
          </cell>
          <cell r="BH10">
            <v>2862840.73</v>
          </cell>
          <cell r="BI10">
            <v>1214686.01</v>
          </cell>
          <cell r="BK10">
            <v>9171491.3499999996</v>
          </cell>
          <cell r="BL10">
            <v>0</v>
          </cell>
          <cell r="BM10">
            <v>-150000.00000000201</v>
          </cell>
          <cell r="BN10">
            <v>477140.12166666699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H11">
            <v>0</v>
          </cell>
          <cell r="AK11">
            <v>402178.4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549627.19999999995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413253.28</v>
          </cell>
          <cell r="AZ11">
            <v>8701754.7699999996</v>
          </cell>
          <cell r="BA11">
            <v>7953093.9100000001</v>
          </cell>
          <cell r="BB11">
            <v>6</v>
          </cell>
          <cell r="BC11">
            <v>579798.84</v>
          </cell>
          <cell r="BD11">
            <v>1100043.56</v>
          </cell>
          <cell r="BE11">
            <v>549627.19999999995</v>
          </cell>
          <cell r="BF11">
            <v>1028110.38</v>
          </cell>
          <cell r="BG11">
            <v>540019.39</v>
          </cell>
          <cell r="BH11">
            <v>4006240.84</v>
          </cell>
          <cell r="BI11">
            <v>748660.86</v>
          </cell>
          <cell r="BK11">
            <v>8701754.7700000107</v>
          </cell>
          <cell r="BL11">
            <v>0</v>
          </cell>
          <cell r="BM11">
            <v>-114703.44</v>
          </cell>
          <cell r="BN11">
            <v>667706.80666666699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>
            <v>0</v>
          </cell>
          <cell r="AJ12">
            <v>39622.19</v>
          </cell>
          <cell r="AK12">
            <v>174317.96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0</v>
          </cell>
          <cell r="AZ12">
            <v>3104523.94</v>
          </cell>
          <cell r="BA12">
            <v>2981049.95</v>
          </cell>
          <cell r="BB12">
            <v>6</v>
          </cell>
          <cell r="BC12">
            <v>154466.82</v>
          </cell>
          <cell r="BD12">
            <v>160343.9</v>
          </cell>
          <cell r="BE12">
            <v>120490.43</v>
          </cell>
          <cell r="BF12">
            <v>533658.14</v>
          </cell>
          <cell r="BG12">
            <v>109502.42</v>
          </cell>
          <cell r="BH12">
            <v>1092433.28</v>
          </cell>
          <cell r="BI12">
            <v>123473.99</v>
          </cell>
          <cell r="BK12">
            <v>3104523.94</v>
          </cell>
          <cell r="BL12">
            <v>0</v>
          </cell>
          <cell r="BM12">
            <v>-140630.04</v>
          </cell>
          <cell r="BN12">
            <v>182072.213333333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305048.21000000002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  <cell r="AW13">
            <v>564687.13</v>
          </cell>
          <cell r="AX13">
            <v>0</v>
          </cell>
          <cell r="AY13">
            <v>0</v>
          </cell>
          <cell r="AZ13">
            <v>2796003.5</v>
          </cell>
          <cell r="BA13">
            <v>2231316.37</v>
          </cell>
          <cell r="BB13">
            <v>5</v>
          </cell>
          <cell r="BC13">
            <v>0</v>
          </cell>
          <cell r="BD13">
            <v>0</v>
          </cell>
          <cell r="BE13">
            <v>113615.63</v>
          </cell>
          <cell r="BF13">
            <v>0</v>
          </cell>
          <cell r="BG13">
            <v>178367.55</v>
          </cell>
          <cell r="BH13">
            <v>678302.76</v>
          </cell>
          <cell r="BI13">
            <v>564687.13</v>
          </cell>
          <cell r="BK13">
            <v>2796003.5</v>
          </cell>
          <cell r="BL13">
            <v>0</v>
          </cell>
          <cell r="BM13">
            <v>-40000</v>
          </cell>
          <cell r="BN13">
            <v>113050.46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139652.34</v>
          </cell>
          <cell r="AN14">
            <v>266159.03000000003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565111.32999999996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269697.45</v>
          </cell>
          <cell r="AZ14">
            <v>4395140.01</v>
          </cell>
          <cell r="BA14">
            <v>3741632.28</v>
          </cell>
          <cell r="BB14">
            <v>6</v>
          </cell>
          <cell r="BC14">
            <v>414179.92</v>
          </cell>
          <cell r="BD14">
            <v>218574.31</v>
          </cell>
          <cell r="BE14">
            <v>565111.32999999996</v>
          </cell>
          <cell r="BF14">
            <v>567482.59</v>
          </cell>
          <cell r="BG14">
            <v>412538.92</v>
          </cell>
          <cell r="BH14">
            <v>1851373.29</v>
          </cell>
          <cell r="BI14">
            <v>653507.73</v>
          </cell>
          <cell r="BK14">
            <v>4395140.01</v>
          </cell>
          <cell r="BL14">
            <v>0</v>
          </cell>
          <cell r="BM14">
            <v>-99992.77</v>
          </cell>
          <cell r="BN14">
            <v>308562.21500000003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101944.23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69391.710000000006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328931.59999999998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143728.70000000001</v>
          </cell>
          <cell r="AS15">
            <v>91349.119999999995</v>
          </cell>
          <cell r="AT15">
            <v>0</v>
          </cell>
          <cell r="AU15">
            <v>232522.57</v>
          </cell>
          <cell r="AV15">
            <v>306199.78999999998</v>
          </cell>
          <cell r="AW15">
            <v>174895.67</v>
          </cell>
          <cell r="AX15">
            <v>123385.32</v>
          </cell>
          <cell r="AY15">
            <v>43179.19</v>
          </cell>
          <cell r="AZ15">
            <v>3071073.33</v>
          </cell>
          <cell r="BA15">
            <v>2729613.15</v>
          </cell>
          <cell r="BB15">
            <v>6</v>
          </cell>
          <cell r="BC15">
            <v>306199.78999999998</v>
          </cell>
          <cell r="BD15">
            <v>232522.57</v>
          </cell>
          <cell r="BE15">
            <v>0</v>
          </cell>
          <cell r="BF15">
            <v>91349.119999999995</v>
          </cell>
          <cell r="BG15">
            <v>143728.70000000001</v>
          </cell>
          <cell r="BH15">
            <v>880182.54</v>
          </cell>
          <cell r="BI15">
            <v>341460.18</v>
          </cell>
          <cell r="BK15">
            <v>3071073.33</v>
          </cell>
          <cell r="BL15">
            <v>0</v>
          </cell>
          <cell r="BM15">
            <v>-50000.000000000502</v>
          </cell>
          <cell r="BN15">
            <v>146697.09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Y16">
            <v>0</v>
          </cell>
          <cell r="AA16">
            <v>336120.03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136552.64000000001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72494.990000000005</v>
          </cell>
          <cell r="AV16">
            <v>166937.76999999999</v>
          </cell>
          <cell r="AW16">
            <v>129558.37</v>
          </cell>
          <cell r="AX16">
            <v>80442.259999999995</v>
          </cell>
          <cell r="AY16">
            <v>86500.89</v>
          </cell>
          <cell r="AZ16">
            <v>3258150.89</v>
          </cell>
          <cell r="BA16">
            <v>2961649.37</v>
          </cell>
          <cell r="BB16">
            <v>6</v>
          </cell>
          <cell r="BC16">
            <v>166937.76999999999</v>
          </cell>
          <cell r="BD16">
            <v>72494.990000000005</v>
          </cell>
          <cell r="BE16">
            <v>199744.32</v>
          </cell>
          <cell r="BF16">
            <v>0</v>
          </cell>
          <cell r="BG16">
            <v>141122.01</v>
          </cell>
          <cell r="BH16">
            <v>735678.6</v>
          </cell>
          <cell r="BI16">
            <v>296501.52</v>
          </cell>
          <cell r="BK16">
            <v>3258150.89</v>
          </cell>
          <cell r="BL16">
            <v>0</v>
          </cell>
          <cell r="BM16">
            <v>-25000</v>
          </cell>
          <cell r="BN16">
            <v>122613.1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AA17">
            <v>0</v>
          </cell>
          <cell r="AB17">
            <v>154856.63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33635.360000000001</v>
          </cell>
          <cell r="AH17">
            <v>56202.38</v>
          </cell>
          <cell r="AI17">
            <v>0</v>
          </cell>
          <cell r="AJ17">
            <v>305870.59000000003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79564.77</v>
          </cell>
          <cell r="AZ17">
            <v>3065964.72</v>
          </cell>
          <cell r="BA17">
            <v>2891676.62</v>
          </cell>
          <cell r="BB17">
            <v>6</v>
          </cell>
          <cell r="BC17">
            <v>142575.75</v>
          </cell>
          <cell r="BD17">
            <v>158067.69</v>
          </cell>
          <cell r="BE17">
            <v>48793.57</v>
          </cell>
          <cell r="BF17">
            <v>123706.52</v>
          </cell>
          <cell r="BG17">
            <v>79448.02</v>
          </cell>
          <cell r="BH17">
            <v>647431.63</v>
          </cell>
          <cell r="BI17">
            <v>174288.1</v>
          </cell>
          <cell r="BK17">
            <v>3065964.72</v>
          </cell>
          <cell r="BL17">
            <v>0</v>
          </cell>
          <cell r="BM17">
            <v>-25000</v>
          </cell>
          <cell r="BN17">
            <v>107905.271666667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F18">
            <v>0</v>
          </cell>
          <cell r="AG18">
            <v>0</v>
          </cell>
          <cell r="AH18">
            <v>0</v>
          </cell>
          <cell r="AU18">
            <v>0</v>
          </cell>
          <cell r="AV18">
            <v>139991.13</v>
          </cell>
          <cell r="AW18">
            <v>84952</v>
          </cell>
          <cell r="AX18">
            <v>81496</v>
          </cell>
          <cell r="AY18">
            <v>65896</v>
          </cell>
          <cell r="AZ18">
            <v>372335.13</v>
          </cell>
          <cell r="BA18">
            <v>372335.13</v>
          </cell>
          <cell r="BB18">
            <v>5</v>
          </cell>
          <cell r="BC18">
            <v>65896</v>
          </cell>
          <cell r="BD18">
            <v>81496</v>
          </cell>
          <cell r="BE18">
            <v>84952</v>
          </cell>
          <cell r="BF18">
            <v>139991.13</v>
          </cell>
          <cell r="BG18">
            <v>0</v>
          </cell>
          <cell r="BH18">
            <v>372335.13</v>
          </cell>
          <cell r="BI18">
            <v>0</v>
          </cell>
          <cell r="BK18">
            <v>372335.13</v>
          </cell>
          <cell r="BL18">
            <v>0</v>
          </cell>
          <cell r="BM18">
            <v>-32784.870000000003</v>
          </cell>
          <cell r="BN18">
            <v>62055.855000000003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D19">
            <v>0</v>
          </cell>
          <cell r="AE19">
            <v>0</v>
          </cell>
          <cell r="AF19">
            <v>0</v>
          </cell>
          <cell r="AJ19">
            <v>0</v>
          </cell>
          <cell r="AM19">
            <v>85752.960000000006</v>
          </cell>
          <cell r="AN19">
            <v>197673.37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  <cell r="AW19">
            <v>480439.2</v>
          </cell>
          <cell r="AX19">
            <v>210558.14</v>
          </cell>
          <cell r="AY19">
            <v>136661.91</v>
          </cell>
          <cell r="AZ19">
            <v>2222519.5499999998</v>
          </cell>
          <cell r="BA19">
            <v>1875299.5</v>
          </cell>
          <cell r="BB19">
            <v>5</v>
          </cell>
          <cell r="BC19">
            <v>480439.2</v>
          </cell>
          <cell r="BD19">
            <v>0</v>
          </cell>
          <cell r="BE19">
            <v>72982.19</v>
          </cell>
          <cell r="BF19">
            <v>146691.43</v>
          </cell>
          <cell r="BG19">
            <v>150354.35</v>
          </cell>
          <cell r="BH19">
            <v>1047332.87</v>
          </cell>
          <cell r="BI19">
            <v>347220.05</v>
          </cell>
          <cell r="BK19">
            <v>2222519.5499999998</v>
          </cell>
          <cell r="BL19">
            <v>0</v>
          </cell>
          <cell r="BM19">
            <v>-93995.6</v>
          </cell>
          <cell r="BN19">
            <v>174555.47833333301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304643.40000000002</v>
          </cell>
          <cell r="AI20">
            <v>601118.25</v>
          </cell>
          <cell r="AJ20">
            <v>576882.68999999994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67101.3</v>
          </cell>
          <cell r="AZ20">
            <v>4445540.84</v>
          </cell>
          <cell r="BA20">
            <v>4321952.09</v>
          </cell>
          <cell r="BB20">
            <v>6</v>
          </cell>
          <cell r="BC20">
            <v>55280.6</v>
          </cell>
          <cell r="BD20">
            <v>103727.53</v>
          </cell>
          <cell r="BE20">
            <v>85620.42</v>
          </cell>
          <cell r="BF20">
            <v>192905.26</v>
          </cell>
          <cell r="BG20">
            <v>148279.62</v>
          </cell>
          <cell r="BH20">
            <v>561122.56000000006</v>
          </cell>
          <cell r="BI20">
            <v>123588.75</v>
          </cell>
          <cell r="BK20">
            <v>4445540.84</v>
          </cell>
          <cell r="BL20">
            <v>0</v>
          </cell>
          <cell r="BM20">
            <v>-12290.08</v>
          </cell>
          <cell r="BN20">
            <v>93520.426666666695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201281.05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77294.600000000006</v>
          </cell>
          <cell r="AS21">
            <v>63302.48</v>
          </cell>
          <cell r="AT21">
            <v>0</v>
          </cell>
          <cell r="AU21">
            <v>149340.79999999999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85576.24</v>
          </cell>
          <cell r="AZ21">
            <v>2208224.23</v>
          </cell>
          <cell r="BA21">
            <v>1943144.68</v>
          </cell>
          <cell r="BB21">
            <v>6</v>
          </cell>
          <cell r="BC21">
            <v>152500.49</v>
          </cell>
          <cell r="BD21">
            <v>149340.79999999999</v>
          </cell>
          <cell r="BE21">
            <v>0</v>
          </cell>
          <cell r="BF21">
            <v>63302.48</v>
          </cell>
          <cell r="BG21">
            <v>77294.600000000006</v>
          </cell>
          <cell r="BH21">
            <v>566920.84</v>
          </cell>
          <cell r="BI21">
            <v>265079.55</v>
          </cell>
          <cell r="BK21">
            <v>2208224.23</v>
          </cell>
          <cell r="BL21">
            <v>0</v>
          </cell>
          <cell r="BM21">
            <v>-25000.000000000498</v>
          </cell>
          <cell r="BN21">
            <v>94486.8066666667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5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I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>
            <v>0</v>
          </cell>
          <cell r="AW23">
            <v>51952.58</v>
          </cell>
          <cell r="AX23">
            <v>697588</v>
          </cell>
          <cell r="AY23">
            <v>628320</v>
          </cell>
          <cell r="AZ23">
            <v>1377860.58</v>
          </cell>
          <cell r="BA23">
            <v>1377860.58</v>
          </cell>
          <cell r="BB23">
            <v>5</v>
          </cell>
          <cell r="BC23">
            <v>628320</v>
          </cell>
          <cell r="BD23">
            <v>697588</v>
          </cell>
          <cell r="BE23">
            <v>51952.58</v>
          </cell>
          <cell r="BF23">
            <v>0</v>
          </cell>
          <cell r="BG23">
            <v>0</v>
          </cell>
          <cell r="BH23">
            <v>1377860.58</v>
          </cell>
          <cell r="BI23">
            <v>0</v>
          </cell>
          <cell r="BK23">
            <v>1377860.58</v>
          </cell>
          <cell r="BL23">
            <v>0</v>
          </cell>
          <cell r="BM23">
            <v>-986368.46999999904</v>
          </cell>
          <cell r="BN23">
            <v>229643.43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否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P24">
            <v>248983.29</v>
          </cell>
          <cell r="AQ24">
            <v>338484.35</v>
          </cell>
          <cell r="AR24">
            <v>287456.78000000003</v>
          </cell>
          <cell r="AS24">
            <v>194760.36</v>
          </cell>
          <cell r="AT24">
            <v>289946.82</v>
          </cell>
          <cell r="AU24">
            <v>272858.84000000003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199043.55</v>
          </cell>
          <cell r="AZ24">
            <v>2771686.59</v>
          </cell>
          <cell r="BA24">
            <v>2014279.26</v>
          </cell>
          <cell r="BB24">
            <v>6</v>
          </cell>
          <cell r="BC24">
            <v>381788.82</v>
          </cell>
          <cell r="BD24">
            <v>272858.84000000003</v>
          </cell>
          <cell r="BE24">
            <v>289946.82</v>
          </cell>
          <cell r="BF24">
            <v>194760.36</v>
          </cell>
          <cell r="BG24">
            <v>287456.78000000003</v>
          </cell>
          <cell r="BH24">
            <v>1702001.81</v>
          </cell>
          <cell r="BI24">
            <v>757407.33</v>
          </cell>
          <cell r="BK24">
            <v>2771686.59</v>
          </cell>
          <cell r="BL24">
            <v>0</v>
          </cell>
          <cell r="BM24">
            <v>-96716.71</v>
          </cell>
          <cell r="BN24">
            <v>283666.96833333297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B25">
            <v>0</v>
          </cell>
          <cell r="AC25">
            <v>0</v>
          </cell>
          <cell r="AG25">
            <v>66778.710000000006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74032.490000000005</v>
          </cell>
          <cell r="AY25">
            <v>94644.34</v>
          </cell>
          <cell r="AZ25">
            <v>2511055.36</v>
          </cell>
          <cell r="BA25">
            <v>2342378.5299999998</v>
          </cell>
          <cell r="BB25">
            <v>6</v>
          </cell>
          <cell r="BC25">
            <v>165061.63</v>
          </cell>
          <cell r="BD25">
            <v>193512.89</v>
          </cell>
          <cell r="BE25">
            <v>104375.09</v>
          </cell>
          <cell r="BF25">
            <v>173999.58</v>
          </cell>
          <cell r="BG25">
            <v>82996.09</v>
          </cell>
          <cell r="BH25">
            <v>805626.02</v>
          </cell>
          <cell r="BI25">
            <v>168676.83</v>
          </cell>
          <cell r="BK25">
            <v>2511055.36</v>
          </cell>
          <cell r="BL25">
            <v>0</v>
          </cell>
          <cell r="BM25">
            <v>-49426.62</v>
          </cell>
          <cell r="BN25">
            <v>134271.00333333301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O26">
            <v>0</v>
          </cell>
          <cell r="AP26">
            <v>687187.92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0</v>
          </cell>
          <cell r="AZ26">
            <v>3767280.28</v>
          </cell>
          <cell r="BA26">
            <v>3634867.52</v>
          </cell>
          <cell r="BB26">
            <v>6</v>
          </cell>
          <cell r="BC26">
            <v>274931.76</v>
          </cell>
          <cell r="BD26">
            <v>514912.6</v>
          </cell>
          <cell r="BE26">
            <v>252144.23</v>
          </cell>
          <cell r="BF26">
            <v>782083.94</v>
          </cell>
          <cell r="BG26">
            <v>0</v>
          </cell>
          <cell r="BH26">
            <v>1956485.29</v>
          </cell>
          <cell r="BI26">
            <v>132412.76</v>
          </cell>
          <cell r="BK26">
            <v>3767280.28</v>
          </cell>
          <cell r="BL26">
            <v>0</v>
          </cell>
          <cell r="BM26">
            <v>-99999.999999998603</v>
          </cell>
          <cell r="BN26">
            <v>326080.881666667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AI27">
            <v>0</v>
          </cell>
          <cell r="AJ27">
            <v>109143.81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72796.350000000006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155235.85999999999</v>
          </cell>
          <cell r="AW27">
            <v>102653.88</v>
          </cell>
          <cell r="AX27">
            <v>83647.839999999997</v>
          </cell>
          <cell r="AY27">
            <v>62438.38</v>
          </cell>
          <cell r="AZ27">
            <v>1465583.69</v>
          </cell>
          <cell r="BA27">
            <v>1319497.47</v>
          </cell>
          <cell r="BB27">
            <v>6</v>
          </cell>
          <cell r="BC27">
            <v>102653.88</v>
          </cell>
          <cell r="BD27">
            <v>155235.85999999999</v>
          </cell>
          <cell r="BE27">
            <v>207038.5</v>
          </cell>
          <cell r="BF27">
            <v>127594.58</v>
          </cell>
          <cell r="BG27">
            <v>107378.5</v>
          </cell>
          <cell r="BH27">
            <v>738609.04</v>
          </cell>
          <cell r="BI27">
            <v>146086.22</v>
          </cell>
          <cell r="BK27">
            <v>1465583.69</v>
          </cell>
          <cell r="BL27">
            <v>0</v>
          </cell>
          <cell r="BM27">
            <v>-80000</v>
          </cell>
          <cell r="BN27">
            <v>123101.506666667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115741.17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72315.960000000006</v>
          </cell>
          <cell r="AX28">
            <v>185619.19</v>
          </cell>
          <cell r="AY28">
            <v>52328.45</v>
          </cell>
          <cell r="AZ28">
            <v>2456447.2200000002</v>
          </cell>
          <cell r="BA28">
            <v>2218499.58</v>
          </cell>
          <cell r="BB28">
            <v>6</v>
          </cell>
          <cell r="BC28">
            <v>72315.960000000006</v>
          </cell>
          <cell r="BD28">
            <v>104108</v>
          </cell>
          <cell r="BE28">
            <v>125390.28</v>
          </cell>
          <cell r="BF28">
            <v>276604.94</v>
          </cell>
          <cell r="BG28">
            <v>130455</v>
          </cell>
          <cell r="BH28">
            <v>816366.82</v>
          </cell>
          <cell r="BI28">
            <v>237947.64</v>
          </cell>
          <cell r="BK28">
            <v>2456447.2200000002</v>
          </cell>
          <cell r="BL28">
            <v>0</v>
          </cell>
          <cell r="BM28">
            <v>-18328.419999999998</v>
          </cell>
          <cell r="BN28">
            <v>136061.13666666701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200786.47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0</v>
          </cell>
          <cell r="AZ29">
            <v>1825441.09</v>
          </cell>
          <cell r="BA29">
            <v>1825441.09</v>
          </cell>
          <cell r="BB29">
            <v>6</v>
          </cell>
          <cell r="BC29">
            <v>0</v>
          </cell>
          <cell r="BD29">
            <v>9647.69</v>
          </cell>
          <cell r="BE29">
            <v>0</v>
          </cell>
          <cell r="BF29">
            <v>0</v>
          </cell>
          <cell r="BG29">
            <v>190575.44</v>
          </cell>
          <cell r="BH29">
            <v>9647.69</v>
          </cell>
          <cell r="BI29">
            <v>0</v>
          </cell>
          <cell r="BK29">
            <v>1825441.09</v>
          </cell>
          <cell r="BL29">
            <v>0</v>
          </cell>
          <cell r="BM29">
            <v>-9999.9999999997708</v>
          </cell>
          <cell r="BN29">
            <v>1607.9483333333301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241058.12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75240.36</v>
          </cell>
          <cell r="AZ30">
            <v>975569.94</v>
          </cell>
          <cell r="BA30">
            <v>784822.71</v>
          </cell>
          <cell r="BB30">
            <v>6</v>
          </cell>
          <cell r="BC30">
            <v>105342.81</v>
          </cell>
          <cell r="BD30">
            <v>71190.61</v>
          </cell>
          <cell r="BE30">
            <v>0</v>
          </cell>
          <cell r="BF30">
            <v>367231.17</v>
          </cell>
          <cell r="BG30">
            <v>241058.12</v>
          </cell>
          <cell r="BH30">
            <v>734511.82</v>
          </cell>
          <cell r="BI30">
            <v>190747.23</v>
          </cell>
          <cell r="BK30">
            <v>975569.94000000204</v>
          </cell>
          <cell r="BL30">
            <v>0</v>
          </cell>
          <cell r="BM30">
            <v>-299999.99999999802</v>
          </cell>
          <cell r="BN30">
            <v>122418.63666666699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5279.9</v>
          </cell>
          <cell r="U31">
            <v>126878.41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40359.409999999902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37862.129999999997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42165.48</v>
          </cell>
          <cell r="AZ31">
            <v>1710662.71</v>
          </cell>
          <cell r="BA31">
            <v>1583444.5</v>
          </cell>
          <cell r="BB31">
            <v>6</v>
          </cell>
          <cell r="BC31">
            <v>9599.58</v>
          </cell>
          <cell r="BD31">
            <v>86728.39</v>
          </cell>
          <cell r="BE31">
            <v>21560</v>
          </cell>
          <cell r="BF31">
            <v>49398.07</v>
          </cell>
          <cell r="BG31">
            <v>30501.73</v>
          </cell>
          <cell r="BH31">
            <v>294504.25</v>
          </cell>
          <cell r="BI31">
            <v>127218.21</v>
          </cell>
          <cell r="BK31">
            <v>1710662.71</v>
          </cell>
          <cell r="BL31">
            <v>0</v>
          </cell>
          <cell r="BM31">
            <v>-30000</v>
          </cell>
          <cell r="BN31">
            <v>49084.041666666701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是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143013.72</v>
          </cell>
          <cell r="AO32">
            <v>352600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207481.61</v>
          </cell>
          <cell r="AZ32">
            <v>3588529.37</v>
          </cell>
          <cell r="BA32">
            <v>3142608.73</v>
          </cell>
          <cell r="BB32">
            <v>6</v>
          </cell>
          <cell r="BC32">
            <v>223782.45</v>
          </cell>
          <cell r="BD32">
            <v>365186.68</v>
          </cell>
          <cell r="BE32">
            <v>220273.69</v>
          </cell>
          <cell r="BF32">
            <v>406314.03</v>
          </cell>
          <cell r="BG32">
            <v>308833.87</v>
          </cell>
          <cell r="BH32">
            <v>1661477.49</v>
          </cell>
          <cell r="BI32">
            <v>445920.64</v>
          </cell>
          <cell r="BK32">
            <v>3588529.37</v>
          </cell>
          <cell r="BL32">
            <v>0</v>
          </cell>
          <cell r="BM32">
            <v>-130000</v>
          </cell>
          <cell r="BN32">
            <v>276912.91499999998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455206.3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1572743.68</v>
          </cell>
          <cell r="BA33">
            <v>1572743.68</v>
          </cell>
          <cell r="BB33">
            <v>5</v>
          </cell>
          <cell r="BC33" t="str">
            <v>AX33</v>
          </cell>
          <cell r="BD33">
            <v>0</v>
          </cell>
          <cell r="BE33">
            <v>0</v>
          </cell>
          <cell r="BF33">
            <v>0</v>
          </cell>
          <cell r="BG33">
            <v>132500</v>
          </cell>
          <cell r="BH33">
            <v>132500</v>
          </cell>
          <cell r="BI33">
            <v>0</v>
          </cell>
          <cell r="BK33">
            <v>1572743.68</v>
          </cell>
          <cell r="BL33">
            <v>0</v>
          </cell>
          <cell r="BM33">
            <v>-10000.0000000002</v>
          </cell>
          <cell r="BN33">
            <v>22083.333333333299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G34">
            <v>1410.33</v>
          </cell>
          <cell r="AH34">
            <v>112769.84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77137.289999999994</v>
          </cell>
          <cell r="AR34">
            <v>67357.009999999995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135262.51999999999</v>
          </cell>
          <cell r="AW34">
            <v>0</v>
          </cell>
          <cell r="AX34">
            <v>140963.25</v>
          </cell>
          <cell r="AY34">
            <v>54820.9</v>
          </cell>
          <cell r="AZ34">
            <v>1400030.87</v>
          </cell>
          <cell r="BA34">
            <v>1204246.72</v>
          </cell>
          <cell r="BB34">
            <v>6</v>
          </cell>
          <cell r="BC34">
            <v>135262.51999999999</v>
          </cell>
          <cell r="BD34">
            <v>161997.79</v>
          </cell>
          <cell r="BE34">
            <v>52526.87</v>
          </cell>
          <cell r="BF34">
            <v>0</v>
          </cell>
          <cell r="BG34">
            <v>67357.009999999995</v>
          </cell>
          <cell r="BH34">
            <v>545571.32999999996</v>
          </cell>
          <cell r="BI34">
            <v>195784.15</v>
          </cell>
          <cell r="BK34">
            <v>1400030.87</v>
          </cell>
          <cell r="BL34">
            <v>0</v>
          </cell>
          <cell r="BM34">
            <v>-30174.560000000001</v>
          </cell>
          <cell r="BN34">
            <v>90928.554999999993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  <cell r="AC35">
            <v>0</v>
          </cell>
          <cell r="AD35">
            <v>0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1013373.43</v>
          </cell>
          <cell r="AX35">
            <v>450619.81</v>
          </cell>
          <cell r="AY35">
            <v>0</v>
          </cell>
          <cell r="AZ35">
            <v>1463993.24</v>
          </cell>
          <cell r="BA35">
            <v>1463993.24</v>
          </cell>
          <cell r="BB35">
            <v>5</v>
          </cell>
          <cell r="BC35">
            <v>0</v>
          </cell>
          <cell r="BD35">
            <v>450619.81</v>
          </cell>
          <cell r="BE35">
            <v>1013373.43</v>
          </cell>
          <cell r="BF35">
            <v>0</v>
          </cell>
          <cell r="BG35">
            <v>0</v>
          </cell>
          <cell r="BH35">
            <v>1463993.24</v>
          </cell>
          <cell r="BI35">
            <v>0</v>
          </cell>
          <cell r="BK35">
            <v>1463993.24</v>
          </cell>
          <cell r="BL35">
            <v>0</v>
          </cell>
          <cell r="BM35">
            <v>-400000</v>
          </cell>
          <cell r="BN35">
            <v>243998.873333333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  <cell r="AW36">
            <v>7884.53</v>
          </cell>
          <cell r="AX36">
            <v>109933.63</v>
          </cell>
          <cell r="AY36">
            <v>327052.56</v>
          </cell>
          <cell r="AZ36">
            <v>444870.72</v>
          </cell>
          <cell r="BA36">
            <v>7884.5299999999697</v>
          </cell>
          <cell r="BB36">
            <v>4</v>
          </cell>
          <cell r="BC36">
            <v>7884.53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444870.72</v>
          </cell>
          <cell r="BI36">
            <v>436986.19</v>
          </cell>
          <cell r="BK36">
            <v>444870.71999999898</v>
          </cell>
          <cell r="BL36">
            <v>0</v>
          </cell>
          <cell r="BM36">
            <v>-100000.000000001</v>
          </cell>
          <cell r="BN36">
            <v>74145.119999999995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D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334845.69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201989.76000000001</v>
          </cell>
          <cell r="AY37">
            <v>0</v>
          </cell>
          <cell r="AZ37">
            <v>1243799.6100000001</v>
          </cell>
          <cell r="BA37">
            <v>1041809.85</v>
          </cell>
          <cell r="BB37">
            <v>6</v>
          </cell>
          <cell r="BC37">
            <v>504974.4</v>
          </cell>
          <cell r="BD37">
            <v>100994.88</v>
          </cell>
          <cell r="BE37">
            <v>0</v>
          </cell>
          <cell r="BF37">
            <v>0</v>
          </cell>
          <cell r="BG37">
            <v>100994.88</v>
          </cell>
          <cell r="BH37">
            <v>807959.04000000004</v>
          </cell>
          <cell r="BI37">
            <v>201989.76000000001</v>
          </cell>
          <cell r="BK37">
            <v>1243799.6100000001</v>
          </cell>
          <cell r="BL37">
            <v>0</v>
          </cell>
          <cell r="BM37">
            <v>-220626.15</v>
          </cell>
          <cell r="BN37">
            <v>134659.84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90435.82</v>
          </cell>
          <cell r="AL38">
            <v>0</v>
          </cell>
          <cell r="AM38">
            <v>311154.09000000003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0</v>
          </cell>
          <cell r="AZ38">
            <v>1593671.3</v>
          </cell>
          <cell r="BA38">
            <v>1517043.84</v>
          </cell>
          <cell r="BB38">
            <v>6</v>
          </cell>
          <cell r="BC38">
            <v>75145.41</v>
          </cell>
          <cell r="BD38">
            <v>144815.85</v>
          </cell>
          <cell r="BE38">
            <v>0</v>
          </cell>
          <cell r="BF38">
            <v>0</v>
          </cell>
          <cell r="BG38">
            <v>386548.67</v>
          </cell>
          <cell r="BH38">
            <v>296588.71999999997</v>
          </cell>
          <cell r="BI38">
            <v>76627.460000000196</v>
          </cell>
          <cell r="BK38">
            <v>1593671.3</v>
          </cell>
          <cell r="BL38">
            <v>0</v>
          </cell>
          <cell r="BM38">
            <v>-50000.000000000196</v>
          </cell>
          <cell r="BN38">
            <v>49431.453333333302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I39">
            <v>0</v>
          </cell>
          <cell r="AN39">
            <v>0</v>
          </cell>
          <cell r="AP39">
            <v>0</v>
          </cell>
          <cell r="AQ39">
            <v>165773.67000000001</v>
          </cell>
          <cell r="AR39">
            <v>269749.08</v>
          </cell>
          <cell r="AS39">
            <v>422823.47</v>
          </cell>
          <cell r="AT39">
            <v>0</v>
          </cell>
          <cell r="AU39">
            <v>285452.59999999998</v>
          </cell>
          <cell r="AW39">
            <v>32420.83</v>
          </cell>
          <cell r="AX39">
            <v>349766.64</v>
          </cell>
          <cell r="AY39">
            <v>267275.51</v>
          </cell>
          <cell r="AZ39">
            <v>1793261.8</v>
          </cell>
          <cell r="BA39">
            <v>1143798.82</v>
          </cell>
          <cell r="BB39">
            <v>5</v>
          </cell>
          <cell r="BC39">
            <v>0</v>
          </cell>
          <cell r="BD39">
            <v>285452.59999999998</v>
          </cell>
          <cell r="BE39">
            <v>0</v>
          </cell>
          <cell r="BF39">
            <v>422823.47</v>
          </cell>
          <cell r="BG39">
            <v>269749.08</v>
          </cell>
          <cell r="BH39">
            <v>934915.58</v>
          </cell>
          <cell r="BI39">
            <v>649462.98</v>
          </cell>
          <cell r="BK39">
            <v>1793261.8</v>
          </cell>
          <cell r="BL39">
            <v>0</v>
          </cell>
          <cell r="BM39">
            <v>-193756.88</v>
          </cell>
          <cell r="BN39">
            <v>155819.26333333299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816630.84</v>
          </cell>
          <cell r="BA40">
            <v>816630.84</v>
          </cell>
          <cell r="BB40">
            <v>5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K40">
            <v>816630.84</v>
          </cell>
          <cell r="BL40">
            <v>0</v>
          </cell>
          <cell r="BM40">
            <v>-19999.999999999902</v>
          </cell>
          <cell r="BN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>
            <v>153514.6</v>
          </cell>
          <cell r="AR41">
            <v>158056.49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0</v>
          </cell>
          <cell r="AZ41">
            <v>1340654.76</v>
          </cell>
          <cell r="BA41">
            <v>1307574.01</v>
          </cell>
          <cell r="BB41">
            <v>6</v>
          </cell>
          <cell r="BC41">
            <v>186978.84</v>
          </cell>
          <cell r="BD41">
            <v>213981.32</v>
          </cell>
          <cell r="BE41">
            <v>171745.31</v>
          </cell>
          <cell r="BF41">
            <v>206975.89</v>
          </cell>
          <cell r="BG41">
            <v>216321.56</v>
          </cell>
          <cell r="BH41">
            <v>812762.11</v>
          </cell>
          <cell r="BI41">
            <v>33080.75</v>
          </cell>
          <cell r="BK41">
            <v>1340654.76</v>
          </cell>
          <cell r="BL41">
            <v>0</v>
          </cell>
          <cell r="BM41">
            <v>-50000.000000000196</v>
          </cell>
          <cell r="BN41">
            <v>135460.351666667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Q42">
            <v>98312.95</v>
          </cell>
          <cell r="AR42">
            <v>170008.91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38487.910000000003</v>
          </cell>
          <cell r="AZ42">
            <v>2226147.29</v>
          </cell>
          <cell r="BA42">
            <v>1993475.89</v>
          </cell>
          <cell r="BB42">
            <v>6</v>
          </cell>
          <cell r="BC42">
            <v>239833.74</v>
          </cell>
          <cell r="BD42">
            <v>520798.5</v>
          </cell>
          <cell r="BE42">
            <v>234670.04</v>
          </cell>
          <cell r="BF42">
            <v>600916.49</v>
          </cell>
          <cell r="BG42">
            <v>128935.26</v>
          </cell>
          <cell r="BH42">
            <v>1828890.17</v>
          </cell>
          <cell r="BI42">
            <v>232671.4</v>
          </cell>
          <cell r="BK42">
            <v>2226147.29</v>
          </cell>
          <cell r="BL42">
            <v>0</v>
          </cell>
          <cell r="BM42">
            <v>-30000</v>
          </cell>
          <cell r="BN42">
            <v>304815.02833333297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149198.92000000001</v>
          </cell>
          <cell r="Z43">
            <v>0</v>
          </cell>
          <cell r="AA43">
            <v>0</v>
          </cell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527338.56000000006</v>
          </cell>
          <cell r="BA43">
            <v>527338.56000000006</v>
          </cell>
          <cell r="BB43">
            <v>5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K43">
            <v>527338.56000000006</v>
          </cell>
          <cell r="BL43">
            <v>0</v>
          </cell>
          <cell r="BM43">
            <v>0</v>
          </cell>
          <cell r="BN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594732.59</v>
          </cell>
          <cell r="BA44">
            <v>594732.59</v>
          </cell>
          <cell r="BB44">
            <v>5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K44">
            <v>594732.59</v>
          </cell>
          <cell r="BL44">
            <v>0</v>
          </cell>
          <cell r="BM44">
            <v>-9999.9999999998799</v>
          </cell>
          <cell r="BN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P45">
            <v>0</v>
          </cell>
          <cell r="AQ45">
            <v>188737.79</v>
          </cell>
          <cell r="AR45">
            <v>255354.44</v>
          </cell>
          <cell r="AS45">
            <v>0</v>
          </cell>
          <cell r="AT45">
            <v>302273.52</v>
          </cell>
          <cell r="AU45">
            <v>158299.70000000001</v>
          </cell>
          <cell r="AV45">
            <v>437642.97</v>
          </cell>
          <cell r="AW45">
            <v>278504.71999999997</v>
          </cell>
          <cell r="AX45">
            <v>0</v>
          </cell>
          <cell r="AY45">
            <v>189345.06</v>
          </cell>
          <cell r="AZ45">
            <v>1810158.2</v>
          </cell>
          <cell r="BA45">
            <v>1342308.42</v>
          </cell>
          <cell r="BB45">
            <v>6</v>
          </cell>
          <cell r="BC45">
            <v>437642.97</v>
          </cell>
          <cell r="BD45">
            <v>158299.70000000001</v>
          </cell>
          <cell r="BE45">
            <v>302273.52</v>
          </cell>
          <cell r="BF45">
            <v>0</v>
          </cell>
          <cell r="BG45">
            <v>255354.44</v>
          </cell>
          <cell r="BH45">
            <v>1366065.97</v>
          </cell>
          <cell r="BI45">
            <v>467849.78</v>
          </cell>
          <cell r="BK45">
            <v>1810158.2</v>
          </cell>
          <cell r="BL45">
            <v>0</v>
          </cell>
          <cell r="BM45">
            <v>-6145.22</v>
          </cell>
          <cell r="BN45">
            <v>227677.661666667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71209.490000000005</v>
          </cell>
          <cell r="AK46">
            <v>45180.06</v>
          </cell>
          <cell r="AL46">
            <v>102833.86</v>
          </cell>
          <cell r="AM46">
            <v>74741.320000000007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39953.839999999997</v>
          </cell>
          <cell r="AY46">
            <v>665.95</v>
          </cell>
          <cell r="AZ46">
            <v>1014161.52</v>
          </cell>
          <cell r="BA46">
            <v>973541.73</v>
          </cell>
          <cell r="BB46">
            <v>6</v>
          </cell>
          <cell r="BC46">
            <v>104450.84</v>
          </cell>
          <cell r="BD46">
            <v>131554.62</v>
          </cell>
          <cell r="BE46">
            <v>0</v>
          </cell>
          <cell r="BF46">
            <v>12685.55</v>
          </cell>
          <cell r="BG46">
            <v>28025.03</v>
          </cell>
          <cell r="BH46">
            <v>289310.8</v>
          </cell>
          <cell r="BI46">
            <v>40619.789999999899</v>
          </cell>
          <cell r="BK46">
            <v>1014161.52</v>
          </cell>
          <cell r="BL46">
            <v>0</v>
          </cell>
          <cell r="BM46">
            <v>-49999.999999999804</v>
          </cell>
          <cell r="BN46">
            <v>48218.466666666704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5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是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E48">
            <v>0</v>
          </cell>
          <cell r="AF48">
            <v>37300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140000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3500</v>
          </cell>
          <cell r="AZ48">
            <v>180800</v>
          </cell>
          <cell r="BA48">
            <v>180800</v>
          </cell>
          <cell r="BB48">
            <v>5</v>
          </cell>
          <cell r="BC48">
            <v>3500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3500</v>
          </cell>
          <cell r="BI48">
            <v>0</v>
          </cell>
          <cell r="BK48">
            <v>180800</v>
          </cell>
          <cell r="BL48">
            <v>0</v>
          </cell>
          <cell r="BM48">
            <v>0</v>
          </cell>
          <cell r="BN48">
            <v>583.33333333333303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1911760.23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289205.65999999997</v>
          </cell>
          <cell r="AZ49">
            <v>6363572.0899999999</v>
          </cell>
          <cell r="BA49">
            <v>5346929.95</v>
          </cell>
          <cell r="BB49">
            <v>6</v>
          </cell>
          <cell r="BC49">
            <v>731857.32</v>
          </cell>
          <cell r="BD49">
            <v>1943731.72</v>
          </cell>
          <cell r="BE49">
            <v>0</v>
          </cell>
          <cell r="BF49">
            <v>0</v>
          </cell>
          <cell r="BG49">
            <v>759580.68</v>
          </cell>
          <cell r="BH49">
            <v>3692231.18</v>
          </cell>
          <cell r="BI49">
            <v>1016642.14</v>
          </cell>
          <cell r="BK49">
            <v>6363572.0899999999</v>
          </cell>
          <cell r="BL49">
            <v>0</v>
          </cell>
          <cell r="BM49">
            <v>-30000</v>
          </cell>
          <cell r="BN49">
            <v>615371.86333333305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170686.65</v>
          </cell>
          <cell r="BA50">
            <v>170686.65</v>
          </cell>
          <cell r="BB50">
            <v>5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K50">
            <v>170686.65</v>
          </cell>
          <cell r="BL50">
            <v>0</v>
          </cell>
          <cell r="BM50">
            <v>0</v>
          </cell>
          <cell r="BN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17650.810000000001</v>
          </cell>
          <cell r="AT51">
            <v>900590.92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0</v>
          </cell>
          <cell r="AZ51">
            <v>2765329.35</v>
          </cell>
          <cell r="BA51">
            <v>2305225.61</v>
          </cell>
          <cell r="BB51">
            <v>6</v>
          </cell>
          <cell r="BC51">
            <v>406031.42</v>
          </cell>
          <cell r="BD51">
            <v>689636.32</v>
          </cell>
          <cell r="BE51">
            <v>291316.14</v>
          </cell>
          <cell r="BF51">
            <v>900590.92</v>
          </cell>
          <cell r="BG51">
            <v>17650.810000000001</v>
          </cell>
          <cell r="BH51">
            <v>2747678.54</v>
          </cell>
          <cell r="BI51">
            <v>460103.74</v>
          </cell>
          <cell r="BK51">
            <v>2765329.35</v>
          </cell>
          <cell r="BL51">
            <v>0</v>
          </cell>
          <cell r="BM51">
            <v>-500000</v>
          </cell>
          <cell r="BN51">
            <v>457946.42333333299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5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-2.91038304567337E-11</v>
          </cell>
          <cell r="BL52">
            <v>0</v>
          </cell>
          <cell r="BM52">
            <v>-229669.96</v>
          </cell>
          <cell r="BN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470027</v>
          </cell>
          <cell r="BA53">
            <v>470027</v>
          </cell>
          <cell r="BB53">
            <v>5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K53">
            <v>470027</v>
          </cell>
          <cell r="BL53">
            <v>0</v>
          </cell>
          <cell r="BM53">
            <v>0</v>
          </cell>
          <cell r="BN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58156.28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139274.43</v>
          </cell>
          <cell r="AX54">
            <v>111466.48</v>
          </cell>
          <cell r="AY54">
            <v>50522.19</v>
          </cell>
          <cell r="AZ54">
            <v>359419.38</v>
          </cell>
          <cell r="BA54">
            <v>58156.28</v>
          </cell>
          <cell r="BB54">
            <v>5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301263.09999999998</v>
          </cell>
          <cell r="BI54">
            <v>301263.09999999998</v>
          </cell>
          <cell r="BK54">
            <v>359419.38</v>
          </cell>
          <cell r="BL54">
            <v>0</v>
          </cell>
          <cell r="BM54">
            <v>0</v>
          </cell>
          <cell r="BN54">
            <v>50210.516666666699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R55">
            <v>363020.9</v>
          </cell>
          <cell r="AS55">
            <v>973535.12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498859.07</v>
          </cell>
          <cell r="AZ55">
            <v>6957395.0300000003</v>
          </cell>
          <cell r="BA55">
            <v>5735910.0599999996</v>
          </cell>
          <cell r="BB55">
            <v>6</v>
          </cell>
          <cell r="BC55">
            <v>509297.24</v>
          </cell>
          <cell r="BD55">
            <v>1127828</v>
          </cell>
          <cell r="BE55">
            <v>871702.16</v>
          </cell>
          <cell r="BF55">
            <v>1890526.64</v>
          </cell>
          <cell r="BG55">
            <v>973535.12</v>
          </cell>
          <cell r="BH55">
            <v>5620839.0099999998</v>
          </cell>
          <cell r="BI55">
            <v>1221484.97</v>
          </cell>
          <cell r="BK55">
            <v>6957395.0300000003</v>
          </cell>
          <cell r="BL55">
            <v>0</v>
          </cell>
          <cell r="BM55">
            <v>-199999.99999999901</v>
          </cell>
          <cell r="BN55">
            <v>936806.50166666706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526700</v>
          </cell>
          <cell r="BA56">
            <v>526700</v>
          </cell>
          <cell r="BB56">
            <v>5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K56">
            <v>526700</v>
          </cell>
          <cell r="BL56">
            <v>0</v>
          </cell>
          <cell r="BM56">
            <v>0</v>
          </cell>
          <cell r="BN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236900</v>
          </cell>
          <cell r="BA57">
            <v>236900</v>
          </cell>
          <cell r="BB57">
            <v>5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K57">
            <v>236900</v>
          </cell>
          <cell r="BL57">
            <v>0</v>
          </cell>
          <cell r="BM57">
            <v>0</v>
          </cell>
          <cell r="BN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264354.28000000003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632354.28</v>
          </cell>
          <cell r="BA58">
            <v>632354.28</v>
          </cell>
          <cell r="BB58">
            <v>5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632354.28</v>
          </cell>
          <cell r="BL58">
            <v>0</v>
          </cell>
          <cell r="BM58">
            <v>0</v>
          </cell>
          <cell r="BN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103925.31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74722.740000000005</v>
          </cell>
          <cell r="AJ59">
            <v>0</v>
          </cell>
          <cell r="AK59">
            <v>0</v>
          </cell>
          <cell r="AL59">
            <v>0</v>
          </cell>
          <cell r="AM59">
            <v>133483.42000000001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74609.929999999993</v>
          </cell>
          <cell r="AV59">
            <v>40908.050000000003</v>
          </cell>
          <cell r="AW59">
            <v>43787.68</v>
          </cell>
          <cell r="AX59">
            <v>32137.45</v>
          </cell>
          <cell r="AY59">
            <v>18175.48</v>
          </cell>
          <cell r="AZ59">
            <v>911865.97</v>
          </cell>
          <cell r="BA59">
            <v>861553.04</v>
          </cell>
          <cell r="BB59">
            <v>6</v>
          </cell>
          <cell r="BC59">
            <v>43787.68</v>
          </cell>
          <cell r="BD59">
            <v>40908.050000000003</v>
          </cell>
          <cell r="BE59">
            <v>74609.929999999993</v>
          </cell>
          <cell r="BF59">
            <v>0</v>
          </cell>
          <cell r="BG59">
            <v>23283.37</v>
          </cell>
          <cell r="BH59">
            <v>209618.59</v>
          </cell>
          <cell r="BI59">
            <v>50312.929999999898</v>
          </cell>
          <cell r="BK59">
            <v>911865.97</v>
          </cell>
          <cell r="BL59">
            <v>0</v>
          </cell>
          <cell r="BM59">
            <v>-20000</v>
          </cell>
          <cell r="BN59">
            <v>34936.4316666667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11213.59</v>
          </cell>
          <cell r="AE60">
            <v>56596.68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67923.960000000006</v>
          </cell>
          <cell r="AK60">
            <v>56994.879999999997</v>
          </cell>
          <cell r="AL60">
            <v>56144.639999999999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25666.080000000002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55898.64</v>
          </cell>
          <cell r="AZ60">
            <v>853450.93</v>
          </cell>
          <cell r="BA60">
            <v>761305.97</v>
          </cell>
          <cell r="BB60">
            <v>6</v>
          </cell>
          <cell r="BC60">
            <v>54605.88</v>
          </cell>
          <cell r="BD60">
            <v>42989.99</v>
          </cell>
          <cell r="BE60">
            <v>0</v>
          </cell>
          <cell r="BF60">
            <v>25666.080000000002</v>
          </cell>
          <cell r="BG60">
            <v>35027.19</v>
          </cell>
          <cell r="BH60">
            <v>189740.83</v>
          </cell>
          <cell r="BI60">
            <v>92144.960000000006</v>
          </cell>
          <cell r="BK60">
            <v>853450.93</v>
          </cell>
          <cell r="BL60">
            <v>0</v>
          </cell>
          <cell r="BM60">
            <v>-10000</v>
          </cell>
          <cell r="BN60">
            <v>31623.471666666701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57150.95</v>
          </cell>
          <cell r="AQ61">
            <v>0</v>
          </cell>
          <cell r="AR61">
            <v>182671.28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0</v>
          </cell>
          <cell r="AZ61">
            <v>2480526.36</v>
          </cell>
          <cell r="BA61">
            <v>2480526.36</v>
          </cell>
          <cell r="BB61">
            <v>6</v>
          </cell>
          <cell r="BC61">
            <v>676097.08</v>
          </cell>
          <cell r="BD61">
            <v>679356</v>
          </cell>
          <cell r="BE61">
            <v>885251.05</v>
          </cell>
          <cell r="BF61">
            <v>0</v>
          </cell>
          <cell r="BG61">
            <v>0</v>
          </cell>
          <cell r="BH61">
            <v>2240704.13</v>
          </cell>
          <cell r="BI61">
            <v>0</v>
          </cell>
          <cell r="BK61">
            <v>2480526.36</v>
          </cell>
          <cell r="BL61">
            <v>0</v>
          </cell>
          <cell r="BM61">
            <v>0</v>
          </cell>
          <cell r="BN61">
            <v>373450.688333333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35029.769999999997</v>
          </cell>
          <cell r="AF62">
            <v>0</v>
          </cell>
          <cell r="AG62">
            <v>156100.04999999999</v>
          </cell>
          <cell r="AH62">
            <v>26790.04</v>
          </cell>
          <cell r="AI62">
            <v>60885.41</v>
          </cell>
          <cell r="AJ62">
            <v>165910.82999999999</v>
          </cell>
          <cell r="AK62">
            <v>33628.800000000003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58567.14</v>
          </cell>
          <cell r="AZ62">
            <v>1415929.04</v>
          </cell>
          <cell r="BA62">
            <v>1228846.73</v>
          </cell>
          <cell r="BB62">
            <v>6</v>
          </cell>
          <cell r="BC62">
            <v>85355.12</v>
          </cell>
          <cell r="BD62">
            <v>0</v>
          </cell>
          <cell r="BE62">
            <v>97168.7</v>
          </cell>
          <cell r="BF62">
            <v>364412.38</v>
          </cell>
          <cell r="BG62">
            <v>0</v>
          </cell>
          <cell r="BH62">
            <v>369606.13</v>
          </cell>
          <cell r="BI62">
            <v>187082.31</v>
          </cell>
          <cell r="BK62">
            <v>1415929.04</v>
          </cell>
          <cell r="BL62">
            <v>0</v>
          </cell>
          <cell r="BM62">
            <v>-33200.000000000196</v>
          </cell>
          <cell r="BN62">
            <v>61601.021666666697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79909.990000000005</v>
          </cell>
          <cell r="BA63">
            <v>79909.990000000005</v>
          </cell>
          <cell r="BB63">
            <v>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K63">
            <v>79909.990000000005</v>
          </cell>
          <cell r="BL63">
            <v>0</v>
          </cell>
          <cell r="BM63">
            <v>-10000</v>
          </cell>
          <cell r="BN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63556.5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  <cell r="AW64">
            <v>0</v>
          </cell>
          <cell r="AX64">
            <v>0</v>
          </cell>
          <cell r="AY64">
            <v>0</v>
          </cell>
          <cell r="AZ64">
            <v>300000</v>
          </cell>
          <cell r="BA64">
            <v>300000</v>
          </cell>
          <cell r="BB64">
            <v>5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3905</v>
          </cell>
          <cell r="BH64">
            <v>3905</v>
          </cell>
          <cell r="BI64">
            <v>0</v>
          </cell>
          <cell r="BK64">
            <v>300000</v>
          </cell>
          <cell r="BL64">
            <v>0</v>
          </cell>
          <cell r="BM64">
            <v>-300726</v>
          </cell>
          <cell r="BN64">
            <v>650.83333333333303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R65">
            <v>392209.82</v>
          </cell>
          <cell r="AS65">
            <v>1019760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0</v>
          </cell>
          <cell r="AZ65">
            <v>4908769.82</v>
          </cell>
          <cell r="BA65">
            <v>4582009.82</v>
          </cell>
          <cell r="BB65">
            <v>6</v>
          </cell>
          <cell r="BC65">
            <v>659400</v>
          </cell>
          <cell r="BD65">
            <v>869760</v>
          </cell>
          <cell r="BE65">
            <v>962640</v>
          </cell>
          <cell r="BF65">
            <v>678240</v>
          </cell>
          <cell r="BG65">
            <v>1019760</v>
          </cell>
          <cell r="BH65">
            <v>3496800</v>
          </cell>
          <cell r="BI65">
            <v>326760</v>
          </cell>
          <cell r="BK65">
            <v>4908769.82</v>
          </cell>
          <cell r="BL65">
            <v>0</v>
          </cell>
          <cell r="BM65">
            <v>0</v>
          </cell>
          <cell r="BN65">
            <v>582800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43595.360000000001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42362.3</v>
          </cell>
          <cell r="AZ66">
            <v>393260.23</v>
          </cell>
          <cell r="BA66">
            <v>302744.59000000003</v>
          </cell>
          <cell r="BB66">
            <v>6</v>
          </cell>
          <cell r="BC66">
            <v>77516.59</v>
          </cell>
          <cell r="BD66">
            <v>87002.92</v>
          </cell>
          <cell r="BE66">
            <v>28145.33</v>
          </cell>
          <cell r="BF66">
            <v>66484.39</v>
          </cell>
          <cell r="BG66">
            <v>43595.360000000001</v>
          </cell>
          <cell r="BH66">
            <v>349664.87</v>
          </cell>
          <cell r="BI66">
            <v>90515.64</v>
          </cell>
          <cell r="BK66">
            <v>393260.23</v>
          </cell>
          <cell r="BL66">
            <v>0</v>
          </cell>
          <cell r="BM66">
            <v>-19999.9999999998</v>
          </cell>
          <cell r="BN66">
            <v>58277.478333333303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294000</v>
          </cell>
          <cell r="BA67">
            <v>294000</v>
          </cell>
          <cell r="BB67">
            <v>5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K67">
            <v>294000</v>
          </cell>
          <cell r="BL67">
            <v>0</v>
          </cell>
          <cell r="BM67">
            <v>0</v>
          </cell>
          <cell r="BN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411996.06</v>
          </cell>
          <cell r="AS68">
            <v>281423.25</v>
          </cell>
          <cell r="AT68">
            <v>991550.26</v>
          </cell>
          <cell r="AU68">
            <v>156597.75</v>
          </cell>
          <cell r="AV68">
            <v>855585.49</v>
          </cell>
          <cell r="AW68">
            <v>560550.06000000006</v>
          </cell>
          <cell r="AX68">
            <v>57743.57</v>
          </cell>
          <cell r="AY68">
            <v>0</v>
          </cell>
          <cell r="AZ68">
            <v>3315446.44</v>
          </cell>
          <cell r="BA68">
            <v>3257702.87</v>
          </cell>
          <cell r="BB68">
            <v>6</v>
          </cell>
          <cell r="BC68">
            <v>560550.06000000006</v>
          </cell>
          <cell r="BD68">
            <v>855585.49</v>
          </cell>
          <cell r="BE68">
            <v>156597.75</v>
          </cell>
          <cell r="BF68">
            <v>991550.26</v>
          </cell>
          <cell r="BG68">
            <v>281423.25</v>
          </cell>
          <cell r="BH68">
            <v>2622027.13</v>
          </cell>
          <cell r="BI68">
            <v>57743.569999999803</v>
          </cell>
          <cell r="BK68">
            <v>3315446.44</v>
          </cell>
          <cell r="BL68">
            <v>0</v>
          </cell>
          <cell r="BM68">
            <v>-399999.99999999901</v>
          </cell>
          <cell r="BN68">
            <v>437004.52166666702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X69">
            <v>0</v>
          </cell>
          <cell r="AJ69">
            <v>0</v>
          </cell>
          <cell r="AK69">
            <v>0</v>
          </cell>
          <cell r="AL69">
            <v>36101.19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16414.490000000002</v>
          </cell>
          <cell r="AT69">
            <v>0</v>
          </cell>
          <cell r="AU69">
            <v>0</v>
          </cell>
          <cell r="AW69">
            <v>4096.37</v>
          </cell>
          <cell r="AX69">
            <v>1885.35</v>
          </cell>
          <cell r="AY69">
            <v>0</v>
          </cell>
          <cell r="AZ69">
            <v>278103.05</v>
          </cell>
          <cell r="BA69">
            <v>276217.7</v>
          </cell>
          <cell r="BB69">
            <v>5</v>
          </cell>
          <cell r="BC69">
            <v>4096.37</v>
          </cell>
          <cell r="BD69">
            <v>0</v>
          </cell>
          <cell r="BE69">
            <v>0</v>
          </cell>
          <cell r="BF69">
            <v>0</v>
          </cell>
          <cell r="BG69">
            <v>16414.490000000002</v>
          </cell>
          <cell r="BH69">
            <v>5981.72</v>
          </cell>
          <cell r="BI69">
            <v>1885.3499999999799</v>
          </cell>
          <cell r="BK69">
            <v>278103.05</v>
          </cell>
          <cell r="BL69">
            <v>0</v>
          </cell>
          <cell r="BM69">
            <v>-19999.999999999702</v>
          </cell>
          <cell r="BN69">
            <v>996.95333333333303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28633.119999999999</v>
          </cell>
          <cell r="AT70">
            <v>20920.740000000002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41121.550000000003</v>
          </cell>
          <cell r="AZ70">
            <v>489331.4</v>
          </cell>
          <cell r="BA70">
            <v>332807.38</v>
          </cell>
          <cell r="BB70">
            <v>6</v>
          </cell>
          <cell r="BC70">
            <v>65364.24</v>
          </cell>
          <cell r="BD70">
            <v>0</v>
          </cell>
          <cell r="BE70">
            <v>20920.740000000002</v>
          </cell>
          <cell r="BF70">
            <v>28633.119999999999</v>
          </cell>
          <cell r="BG70">
            <v>31266.25</v>
          </cell>
          <cell r="BH70">
            <v>242809</v>
          </cell>
          <cell r="BI70">
            <v>156524.01999999999</v>
          </cell>
          <cell r="BK70">
            <v>489331.4</v>
          </cell>
          <cell r="BL70">
            <v>0</v>
          </cell>
          <cell r="BM70">
            <v>-9999.99999999994</v>
          </cell>
          <cell r="BN70">
            <v>40468.166666666701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11705.6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11705.6</v>
          </cell>
          <cell r="BA71">
            <v>11705.6</v>
          </cell>
          <cell r="BB71">
            <v>5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K71">
            <v>11705.6</v>
          </cell>
          <cell r="BL71">
            <v>0</v>
          </cell>
          <cell r="BM71">
            <v>-15000</v>
          </cell>
          <cell r="BN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V72">
            <v>0</v>
          </cell>
          <cell r="AW72">
            <v>341750.82</v>
          </cell>
          <cell r="AX72">
            <v>195821.52</v>
          </cell>
          <cell r="AY72">
            <v>0</v>
          </cell>
          <cell r="AZ72">
            <v>537572.34</v>
          </cell>
          <cell r="BA72">
            <v>537572.34</v>
          </cell>
          <cell r="BB72">
            <v>4</v>
          </cell>
          <cell r="BC72">
            <v>0</v>
          </cell>
          <cell r="BD72">
            <v>195821.52</v>
          </cell>
          <cell r="BE72">
            <v>341750.82</v>
          </cell>
          <cell r="BF72">
            <v>0</v>
          </cell>
          <cell r="BG72">
            <v>0</v>
          </cell>
          <cell r="BH72">
            <v>537572.34</v>
          </cell>
          <cell r="BI72">
            <v>0</v>
          </cell>
          <cell r="BK72">
            <v>537572.34</v>
          </cell>
          <cell r="BL72">
            <v>0</v>
          </cell>
          <cell r="BM72">
            <v>-150000</v>
          </cell>
          <cell r="BN72">
            <v>89595.39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40790.230000000003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36863.949999999997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7199.99</v>
          </cell>
          <cell r="AZ73">
            <v>646333.28</v>
          </cell>
          <cell r="BA73">
            <v>611077.34</v>
          </cell>
          <cell r="BB73">
            <v>6</v>
          </cell>
          <cell r="BC73">
            <v>14495.98</v>
          </cell>
          <cell r="BD73">
            <v>17255.97</v>
          </cell>
          <cell r="BE73">
            <v>36719.93</v>
          </cell>
          <cell r="BF73">
            <v>50999.9</v>
          </cell>
          <cell r="BG73">
            <v>28175.95</v>
          </cell>
          <cell r="BH73">
            <v>154727.72</v>
          </cell>
          <cell r="BI73">
            <v>35255.9399999999</v>
          </cell>
          <cell r="BK73">
            <v>646333.28</v>
          </cell>
          <cell r="BL73">
            <v>0</v>
          </cell>
          <cell r="BM73">
            <v>-15825.67</v>
          </cell>
          <cell r="BN73">
            <v>25787.953333333298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20459.990000000002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20459.990000000002</v>
          </cell>
          <cell r="BA74">
            <v>20459.990000000002</v>
          </cell>
          <cell r="BB74">
            <v>5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K74">
            <v>20459.9900000001</v>
          </cell>
          <cell r="BL74">
            <v>0</v>
          </cell>
          <cell r="BM74">
            <v>1.0550138540566E-10</v>
          </cell>
          <cell r="BN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是</v>
          </cell>
          <cell r="H75">
            <v>90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30608.19</v>
          </cell>
          <cell r="AN75">
            <v>78616.36</v>
          </cell>
          <cell r="AO75">
            <v>117000</v>
          </cell>
          <cell r="AP75">
            <v>131100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117158.39999999999</v>
          </cell>
          <cell r="AV75">
            <v>460969.94</v>
          </cell>
          <cell r="AW75">
            <v>0</v>
          </cell>
          <cell r="AX75">
            <v>262494.48</v>
          </cell>
          <cell r="AY75">
            <v>0</v>
          </cell>
          <cell r="AZ75">
            <v>1493991.55</v>
          </cell>
          <cell r="BA75">
            <v>1231497.07</v>
          </cell>
          <cell r="BB75">
            <v>6</v>
          </cell>
          <cell r="BC75">
            <v>460969.94</v>
          </cell>
          <cell r="BD75">
            <v>117158.39999999999</v>
          </cell>
          <cell r="BE75">
            <v>57024.32</v>
          </cell>
          <cell r="BF75">
            <v>0</v>
          </cell>
          <cell r="BG75">
            <v>129850.56</v>
          </cell>
          <cell r="BH75">
            <v>897647.14</v>
          </cell>
          <cell r="BI75">
            <v>262494.48</v>
          </cell>
          <cell r="BK75">
            <v>1493991.55</v>
          </cell>
          <cell r="BL75">
            <v>0</v>
          </cell>
          <cell r="BM75">
            <v>0</v>
          </cell>
          <cell r="BN75">
            <v>149607.85666666701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I76">
            <v>122592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122592</v>
          </cell>
          <cell r="BA76">
            <v>122592</v>
          </cell>
          <cell r="BB76">
            <v>5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K76">
            <v>122592</v>
          </cell>
          <cell r="BL76">
            <v>0</v>
          </cell>
          <cell r="BM76">
            <v>-110000</v>
          </cell>
          <cell r="BN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25425</v>
          </cell>
          <cell r="AY77">
            <v>6102</v>
          </cell>
          <cell r="AZ77">
            <v>31527</v>
          </cell>
          <cell r="BA77">
            <v>0</v>
          </cell>
          <cell r="BB77">
            <v>5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31527</v>
          </cell>
          <cell r="BI77">
            <v>31527</v>
          </cell>
          <cell r="BK77">
            <v>31527</v>
          </cell>
          <cell r="BL77">
            <v>0</v>
          </cell>
          <cell r="BM77">
            <v>-52720</v>
          </cell>
          <cell r="BN77">
            <v>5254.5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C78">
            <v>0</v>
          </cell>
          <cell r="AD78">
            <v>0</v>
          </cell>
          <cell r="AE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14056.84</v>
          </cell>
          <cell r="AW78">
            <v>84607.95</v>
          </cell>
          <cell r="AX78">
            <v>35636.019999999997</v>
          </cell>
          <cell r="AY78">
            <v>82699.38</v>
          </cell>
          <cell r="AZ78">
            <v>217000.19</v>
          </cell>
          <cell r="BA78">
            <v>14056.84</v>
          </cell>
          <cell r="BB78">
            <v>6</v>
          </cell>
          <cell r="BC78">
            <v>14056.84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217000.19</v>
          </cell>
          <cell r="BI78">
            <v>202943.35</v>
          </cell>
          <cell r="BK78">
            <v>217000.19</v>
          </cell>
          <cell r="BL78">
            <v>0</v>
          </cell>
          <cell r="BM78">
            <v>-4688.1399999998102</v>
          </cell>
          <cell r="BN78">
            <v>36166.698333333297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0</v>
          </cell>
          <cell r="X79">
            <v>0</v>
          </cell>
          <cell r="Y79">
            <v>12403.21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E79">
            <v>9282.9599999999991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  <cell r="AW79">
            <v>0</v>
          </cell>
          <cell r="AX79">
            <v>16135.92</v>
          </cell>
          <cell r="AY79">
            <v>592</v>
          </cell>
          <cell r="AZ79">
            <v>247506.84</v>
          </cell>
          <cell r="BA79">
            <v>230778.92</v>
          </cell>
          <cell r="BB79">
            <v>5</v>
          </cell>
          <cell r="BC79">
            <v>0</v>
          </cell>
          <cell r="BD79">
            <v>0</v>
          </cell>
          <cell r="BE79">
            <v>6458.4</v>
          </cell>
          <cell r="BF79">
            <v>0</v>
          </cell>
          <cell r="BG79">
            <v>8752.09</v>
          </cell>
          <cell r="BH79">
            <v>23186.32</v>
          </cell>
          <cell r="BI79">
            <v>16727.919999999998</v>
          </cell>
          <cell r="BK79">
            <v>247506.84</v>
          </cell>
          <cell r="BL79">
            <v>0</v>
          </cell>
          <cell r="BM79">
            <v>-10000</v>
          </cell>
          <cell r="BN79">
            <v>3864.38666666667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97094.38</v>
          </cell>
          <cell r="AN80">
            <v>207948.25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147635.45000000001</v>
          </cell>
          <cell r="AT80">
            <v>175374.06</v>
          </cell>
          <cell r="AU80">
            <v>0</v>
          </cell>
          <cell r="AW80">
            <v>0</v>
          </cell>
          <cell r="AX80">
            <v>29063.41</v>
          </cell>
          <cell r="AY80">
            <v>0</v>
          </cell>
          <cell r="AZ80">
            <v>776830.26</v>
          </cell>
          <cell r="BA80">
            <v>747766.85</v>
          </cell>
          <cell r="BB80">
            <v>5</v>
          </cell>
          <cell r="BC80">
            <v>0</v>
          </cell>
          <cell r="BD80">
            <v>0</v>
          </cell>
          <cell r="BE80">
            <v>175374.06</v>
          </cell>
          <cell r="BF80">
            <v>147635.45000000001</v>
          </cell>
          <cell r="BG80">
            <v>0</v>
          </cell>
          <cell r="BH80">
            <v>204437.47</v>
          </cell>
          <cell r="BI80">
            <v>29063.41</v>
          </cell>
          <cell r="BK80">
            <v>776830.26</v>
          </cell>
          <cell r="BL80">
            <v>0</v>
          </cell>
          <cell r="BM80">
            <v>0</v>
          </cell>
          <cell r="BN80">
            <v>34072.911666666703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否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1285.3</v>
          </cell>
          <cell r="AP81">
            <v>21300</v>
          </cell>
          <cell r="AQ81">
            <v>34175.29</v>
          </cell>
          <cell r="AR81">
            <v>40827.839999999997</v>
          </cell>
          <cell r="AS81">
            <v>37579.050000000003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28399.4</v>
          </cell>
          <cell r="AZ81">
            <v>296910.43</v>
          </cell>
          <cell r="BA81">
            <v>243025.5</v>
          </cell>
          <cell r="BB81">
            <v>6</v>
          </cell>
          <cell r="BC81">
            <v>47236.26</v>
          </cell>
          <cell r="BD81">
            <v>21651.16</v>
          </cell>
          <cell r="BE81">
            <v>8419.33</v>
          </cell>
          <cell r="BF81">
            <v>30551.27</v>
          </cell>
          <cell r="BG81">
            <v>37579.050000000003</v>
          </cell>
          <cell r="BH81">
            <v>161742.95000000001</v>
          </cell>
          <cell r="BI81">
            <v>53884.93</v>
          </cell>
          <cell r="BK81">
            <v>296910.43</v>
          </cell>
          <cell r="BL81">
            <v>0</v>
          </cell>
          <cell r="BM81">
            <v>-6714.7</v>
          </cell>
          <cell r="BN81">
            <v>26957.1583333333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  <cell r="AC82">
            <v>7490.12</v>
          </cell>
          <cell r="AD82">
            <v>29301.8</v>
          </cell>
          <cell r="AE82">
            <v>0</v>
          </cell>
          <cell r="AF82">
            <v>118314.62</v>
          </cell>
          <cell r="AG82">
            <v>8542.7999999999993</v>
          </cell>
          <cell r="AH82">
            <v>0</v>
          </cell>
          <cell r="AI82">
            <v>0</v>
          </cell>
          <cell r="AJ82">
            <v>83088.899999999994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246738.24</v>
          </cell>
          <cell r="BA82">
            <v>246738.24</v>
          </cell>
          <cell r="BB82">
            <v>5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246738.24</v>
          </cell>
          <cell r="BL82">
            <v>0</v>
          </cell>
          <cell r="BM82">
            <v>-10000</v>
          </cell>
          <cell r="BN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0</v>
          </cell>
          <cell r="AZ83">
            <v>207755.81</v>
          </cell>
          <cell r="BA83">
            <v>207755.81</v>
          </cell>
          <cell r="BB83">
            <v>6</v>
          </cell>
          <cell r="BC83">
            <v>0</v>
          </cell>
          <cell r="BD83">
            <v>98798.16</v>
          </cell>
          <cell r="BE83">
            <v>0</v>
          </cell>
          <cell r="BF83">
            <v>108957.65</v>
          </cell>
          <cell r="BG83">
            <v>0</v>
          </cell>
          <cell r="BH83">
            <v>207755.81</v>
          </cell>
          <cell r="BI83">
            <v>0</v>
          </cell>
          <cell r="BK83">
            <v>207755.81</v>
          </cell>
          <cell r="BL83">
            <v>0</v>
          </cell>
          <cell r="BM83">
            <v>0</v>
          </cell>
          <cell r="BN83">
            <v>34625.968333333301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4251.0600000000004</v>
          </cell>
          <cell r="AX84">
            <v>0</v>
          </cell>
          <cell r="AY84">
            <v>0</v>
          </cell>
          <cell r="AZ84">
            <v>132000</v>
          </cell>
          <cell r="BA84">
            <v>132000</v>
          </cell>
          <cell r="BB84">
            <v>5</v>
          </cell>
          <cell r="BC84">
            <v>4251.0600000000004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4251.0600000000004</v>
          </cell>
          <cell r="BI84">
            <v>0</v>
          </cell>
          <cell r="BK84">
            <v>132000</v>
          </cell>
          <cell r="BL84">
            <v>0</v>
          </cell>
          <cell r="BM84">
            <v>0</v>
          </cell>
          <cell r="BN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Q85">
            <v>5167.6899999999996</v>
          </cell>
          <cell r="R85">
            <v>8528.5700000000106</v>
          </cell>
          <cell r="S85">
            <v>9497.4500000000098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8333.5300000000007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16400.310000000001</v>
          </cell>
          <cell r="AV85">
            <v>20258.849999999999</v>
          </cell>
          <cell r="AW85">
            <v>12390.03</v>
          </cell>
          <cell r="AX85">
            <v>16626.259999999998</v>
          </cell>
          <cell r="AY85">
            <v>11616.89</v>
          </cell>
          <cell r="AZ85">
            <v>449138.04</v>
          </cell>
          <cell r="BA85">
            <v>420894.89</v>
          </cell>
          <cell r="BB85">
            <v>6</v>
          </cell>
          <cell r="BC85">
            <v>12390.03</v>
          </cell>
          <cell r="BD85">
            <v>20258.849999999999</v>
          </cell>
          <cell r="BE85">
            <v>16400.310000000001</v>
          </cell>
          <cell r="BF85">
            <v>16941.96</v>
          </cell>
          <cell r="BG85">
            <v>10799.45</v>
          </cell>
          <cell r="BH85">
            <v>94234.3</v>
          </cell>
          <cell r="BI85">
            <v>28243.15</v>
          </cell>
          <cell r="BK85">
            <v>449138.04</v>
          </cell>
          <cell r="BL85">
            <v>0</v>
          </cell>
          <cell r="BM85">
            <v>-10000.0000000001</v>
          </cell>
          <cell r="BN85">
            <v>15705.7166666667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5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5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358521.59999999998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598067.43999999994</v>
          </cell>
          <cell r="BA88">
            <v>598067.43999999994</v>
          </cell>
          <cell r="BB88">
            <v>5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K88">
            <v>598067.43999999994</v>
          </cell>
          <cell r="BL88">
            <v>0</v>
          </cell>
          <cell r="BM88">
            <v>0</v>
          </cell>
          <cell r="BN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48042.77</v>
          </cell>
          <cell r="BA89">
            <v>48042.77</v>
          </cell>
          <cell r="BB89">
            <v>5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K89">
            <v>48042.77</v>
          </cell>
          <cell r="BL89">
            <v>0</v>
          </cell>
          <cell r="BM89">
            <v>0</v>
          </cell>
          <cell r="BN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3625.92</v>
          </cell>
          <cell r="BA90">
            <v>3625.92</v>
          </cell>
          <cell r="BB90">
            <v>5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K90">
            <v>3625.9199999996899</v>
          </cell>
          <cell r="BL90">
            <v>0</v>
          </cell>
          <cell r="BM90">
            <v>-3.0740920919925E-10</v>
          </cell>
          <cell r="BN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246020.38</v>
          </cell>
          <cell r="BA91">
            <v>246020.38</v>
          </cell>
          <cell r="BB91">
            <v>5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246020.38</v>
          </cell>
          <cell r="BL91">
            <v>0</v>
          </cell>
          <cell r="BM91">
            <v>0</v>
          </cell>
          <cell r="BN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242777.91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34262.76</v>
          </cell>
          <cell r="AZ92">
            <v>783798.42</v>
          </cell>
          <cell r="BA92">
            <v>749535.66</v>
          </cell>
          <cell r="BB92">
            <v>6</v>
          </cell>
          <cell r="BC92">
            <v>78153.33</v>
          </cell>
          <cell r="BD92">
            <v>85509.77</v>
          </cell>
          <cell r="BE92">
            <v>130768.59</v>
          </cell>
          <cell r="BF92">
            <v>212326.06</v>
          </cell>
          <cell r="BG92">
            <v>0</v>
          </cell>
          <cell r="BH92">
            <v>541020.51</v>
          </cell>
          <cell r="BI92">
            <v>34262.76</v>
          </cell>
          <cell r="BK92">
            <v>783798.42</v>
          </cell>
          <cell r="BL92">
            <v>0</v>
          </cell>
          <cell r="BM92">
            <v>-69454.990000000005</v>
          </cell>
          <cell r="BN92">
            <v>90170.085000000006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174658.42</v>
          </cell>
          <cell r="AZ93">
            <v>209198.99</v>
          </cell>
          <cell r="BA93">
            <v>34540.57</v>
          </cell>
          <cell r="BB93">
            <v>5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174658.42</v>
          </cell>
          <cell r="BI93">
            <v>174658.42</v>
          </cell>
          <cell r="BK93">
            <v>209198.99</v>
          </cell>
          <cell r="BL93">
            <v>0</v>
          </cell>
          <cell r="BM93">
            <v>-19999.999999999902</v>
          </cell>
          <cell r="BN93">
            <v>29109.7366666667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119448.35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119448.35</v>
          </cell>
          <cell r="BA94">
            <v>119448.35</v>
          </cell>
          <cell r="BB94">
            <v>5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K94">
            <v>119448.35</v>
          </cell>
          <cell r="BL94">
            <v>0</v>
          </cell>
          <cell r="BM94">
            <v>-20000</v>
          </cell>
          <cell r="BN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20656.599999999999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20538.689999999999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4126.1499999999996</v>
          </cell>
          <cell r="AZ95">
            <v>216500.57</v>
          </cell>
          <cell r="BA95">
            <v>207682.26</v>
          </cell>
          <cell r="BB95">
            <v>6</v>
          </cell>
          <cell r="BC95">
            <v>7656.65</v>
          </cell>
          <cell r="BD95">
            <v>11919.23</v>
          </cell>
          <cell r="BE95">
            <v>7247.58</v>
          </cell>
          <cell r="BF95">
            <v>12318.44</v>
          </cell>
          <cell r="BG95">
            <v>1683.48</v>
          </cell>
          <cell r="BH95">
            <v>47960.21</v>
          </cell>
          <cell r="BI95">
            <v>8818.31</v>
          </cell>
          <cell r="BK95">
            <v>216500.57</v>
          </cell>
          <cell r="BL95">
            <v>0</v>
          </cell>
          <cell r="BM95">
            <v>-7917.87</v>
          </cell>
          <cell r="BN95">
            <v>7993.3683333333302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215008.44</v>
          </cell>
          <cell r="BA96">
            <v>215008.44</v>
          </cell>
          <cell r="BB96">
            <v>5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K96">
            <v>215008.44</v>
          </cell>
          <cell r="BL96">
            <v>0</v>
          </cell>
          <cell r="BM96">
            <v>0</v>
          </cell>
          <cell r="BN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31534.02</v>
          </cell>
          <cell r="AK97">
            <v>0</v>
          </cell>
          <cell r="AL97">
            <v>61593.82</v>
          </cell>
          <cell r="AM97">
            <v>134237.70000000001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0</v>
          </cell>
          <cell r="AZ97">
            <v>686441.1</v>
          </cell>
          <cell r="BA97">
            <v>686441.1</v>
          </cell>
          <cell r="BB97">
            <v>6</v>
          </cell>
          <cell r="BC97">
            <v>49291.4</v>
          </cell>
          <cell r="BD97">
            <v>0</v>
          </cell>
          <cell r="BE97">
            <v>39472.26</v>
          </cell>
          <cell r="BF97">
            <v>0</v>
          </cell>
          <cell r="BG97">
            <v>109636.93</v>
          </cell>
          <cell r="BH97">
            <v>88763.66</v>
          </cell>
          <cell r="BI97">
            <v>0</v>
          </cell>
          <cell r="BK97">
            <v>686441.1</v>
          </cell>
          <cell r="BL97">
            <v>0</v>
          </cell>
          <cell r="BM97">
            <v>-9999.9999999998799</v>
          </cell>
          <cell r="BN97">
            <v>14793.9433333333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  <cell r="I98">
            <v>6192.3999999999896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212083.65</v>
          </cell>
          <cell r="BA98">
            <v>212083.65</v>
          </cell>
          <cell r="BB98">
            <v>5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212083.65</v>
          </cell>
          <cell r="BL98">
            <v>0</v>
          </cell>
          <cell r="BM98">
            <v>0</v>
          </cell>
          <cell r="BN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2185.44</v>
          </cell>
          <cell r="AX99">
            <v>163646.39999999999</v>
          </cell>
          <cell r="AY99">
            <v>67743.34</v>
          </cell>
          <cell r="AZ99">
            <v>233575.18</v>
          </cell>
          <cell r="BA99">
            <v>233575.18</v>
          </cell>
          <cell r="BB99">
            <v>4</v>
          </cell>
          <cell r="BC99">
            <v>67743.34</v>
          </cell>
          <cell r="BD99">
            <v>163646.39999999999</v>
          </cell>
          <cell r="BE99">
            <v>2185.44</v>
          </cell>
          <cell r="BF99">
            <v>0</v>
          </cell>
          <cell r="BG99">
            <v>0</v>
          </cell>
          <cell r="BH99">
            <v>233575.18</v>
          </cell>
          <cell r="BI99">
            <v>0</v>
          </cell>
          <cell r="BK99">
            <v>233575.18</v>
          </cell>
          <cell r="BL99">
            <v>0</v>
          </cell>
          <cell r="BM99">
            <v>-80000.000000000102</v>
          </cell>
          <cell r="BN99">
            <v>38929.196666666699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-21480</v>
          </cell>
          <cell r="BA100">
            <v>-21480</v>
          </cell>
          <cell r="BB100">
            <v>5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K100">
            <v>-21480</v>
          </cell>
          <cell r="BL100">
            <v>0</v>
          </cell>
          <cell r="BM100">
            <v>0</v>
          </cell>
          <cell r="BN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5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F102">
            <v>0</v>
          </cell>
          <cell r="AG102">
            <v>27164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65395.14</v>
          </cell>
          <cell r="AZ102">
            <v>476873.64</v>
          </cell>
          <cell r="BA102">
            <v>411478.5</v>
          </cell>
          <cell r="BB102">
            <v>6</v>
          </cell>
          <cell r="BC102">
            <v>41211.49</v>
          </cell>
          <cell r="BD102">
            <v>42122.16</v>
          </cell>
          <cell r="BE102">
            <v>0</v>
          </cell>
          <cell r="BF102">
            <v>83881.7</v>
          </cell>
          <cell r="BG102">
            <v>65665.3</v>
          </cell>
          <cell r="BH102">
            <v>232610.49</v>
          </cell>
          <cell r="BI102">
            <v>65395.14</v>
          </cell>
          <cell r="BK102">
            <v>476873.64</v>
          </cell>
          <cell r="BL102">
            <v>0</v>
          </cell>
          <cell r="BM102">
            <v>-20000</v>
          </cell>
          <cell r="BN102">
            <v>38768.415000000001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5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80414.820000000007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0</v>
          </cell>
          <cell r="AZ104">
            <v>371183.95</v>
          </cell>
          <cell r="BA104">
            <v>344341.93</v>
          </cell>
          <cell r="BB104">
            <v>6</v>
          </cell>
          <cell r="BC104">
            <v>53633.81</v>
          </cell>
          <cell r="BD104">
            <v>15820</v>
          </cell>
          <cell r="BE104">
            <v>80414.820000000007</v>
          </cell>
          <cell r="BF104">
            <v>0</v>
          </cell>
          <cell r="BG104">
            <v>16842.77</v>
          </cell>
          <cell r="BH104">
            <v>176710.65</v>
          </cell>
          <cell r="BI104">
            <v>26842.02</v>
          </cell>
          <cell r="BK104">
            <v>371183.95</v>
          </cell>
          <cell r="BL104">
            <v>0</v>
          </cell>
          <cell r="BM104">
            <v>0</v>
          </cell>
          <cell r="BN104">
            <v>29451.775000000001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69887.929999999993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156704.41</v>
          </cell>
          <cell r="BA105">
            <v>156704.41</v>
          </cell>
          <cell r="BB105">
            <v>5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K105">
            <v>156704.41</v>
          </cell>
          <cell r="BL105">
            <v>0</v>
          </cell>
          <cell r="BM105">
            <v>0</v>
          </cell>
          <cell r="BN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33416.480000000003</v>
          </cell>
          <cell r="AY106">
            <v>32010.240000000002</v>
          </cell>
          <cell r="AZ106">
            <v>207174.67</v>
          </cell>
          <cell r="BA106">
            <v>80127.77</v>
          </cell>
          <cell r="BB106">
            <v>6</v>
          </cell>
          <cell r="BC106">
            <v>49240.03</v>
          </cell>
          <cell r="BD106">
            <v>10815.62</v>
          </cell>
          <cell r="BE106">
            <v>20072.12</v>
          </cell>
          <cell r="BF106">
            <v>0</v>
          </cell>
          <cell r="BG106">
            <v>0</v>
          </cell>
          <cell r="BH106">
            <v>207174.67</v>
          </cell>
          <cell r="BI106">
            <v>127046.9</v>
          </cell>
          <cell r="BK106">
            <v>207174.67</v>
          </cell>
          <cell r="BL106">
            <v>0</v>
          </cell>
          <cell r="BM106">
            <v>0</v>
          </cell>
          <cell r="BN106">
            <v>34529.1116666667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73445.399999999994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22573</v>
          </cell>
          <cell r="AZ107">
            <v>237057.3</v>
          </cell>
          <cell r="BA107">
            <v>237057.3</v>
          </cell>
          <cell r="BB107">
            <v>6</v>
          </cell>
          <cell r="BC107">
            <v>22573</v>
          </cell>
          <cell r="BD107">
            <v>1700</v>
          </cell>
          <cell r="BE107">
            <v>0</v>
          </cell>
          <cell r="BF107">
            <v>5400</v>
          </cell>
          <cell r="BG107">
            <v>0</v>
          </cell>
          <cell r="BH107">
            <v>29673</v>
          </cell>
          <cell r="BI107">
            <v>0</v>
          </cell>
          <cell r="BK107">
            <v>237057.3</v>
          </cell>
          <cell r="BL107">
            <v>0</v>
          </cell>
          <cell r="BM107">
            <v>-4554.6000000000004</v>
          </cell>
          <cell r="BN107">
            <v>4945.5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160732.6</v>
          </cell>
          <cell r="BA108">
            <v>160732.6</v>
          </cell>
          <cell r="BB108">
            <v>5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K108">
            <v>160732.6</v>
          </cell>
          <cell r="BL108">
            <v>0</v>
          </cell>
          <cell r="BM108">
            <v>0</v>
          </cell>
          <cell r="BN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48762.06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58091.040000000001</v>
          </cell>
          <cell r="AZ109">
            <v>228967.67999999999</v>
          </cell>
          <cell r="BA109">
            <v>170876.64</v>
          </cell>
          <cell r="BB109">
            <v>6</v>
          </cell>
          <cell r="BC109">
            <v>0</v>
          </cell>
          <cell r="BD109">
            <v>42334.32</v>
          </cell>
          <cell r="BE109">
            <v>32842.32</v>
          </cell>
          <cell r="BF109">
            <v>0</v>
          </cell>
          <cell r="BG109">
            <v>0</v>
          </cell>
          <cell r="BH109">
            <v>133267.68</v>
          </cell>
          <cell r="BI109">
            <v>58091.040000000001</v>
          </cell>
          <cell r="BK109">
            <v>228967.67999999999</v>
          </cell>
          <cell r="BL109">
            <v>0</v>
          </cell>
          <cell r="BM109">
            <v>0</v>
          </cell>
          <cell r="BN109">
            <v>22211.279999999999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O110">
            <v>0</v>
          </cell>
          <cell r="AP110">
            <v>83987.77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74387.990000000005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18206.919999999998</v>
          </cell>
          <cell r="AZ110">
            <v>859112.51</v>
          </cell>
          <cell r="BA110">
            <v>801124.4</v>
          </cell>
          <cell r="BB110">
            <v>6</v>
          </cell>
          <cell r="BC110">
            <v>94427.35</v>
          </cell>
          <cell r="BD110">
            <v>91730.83</v>
          </cell>
          <cell r="BE110">
            <v>74387.990000000005</v>
          </cell>
          <cell r="BF110">
            <v>99977.49</v>
          </cell>
          <cell r="BG110">
            <v>135618.25</v>
          </cell>
          <cell r="BH110">
            <v>418511.77</v>
          </cell>
          <cell r="BI110">
            <v>57988.11</v>
          </cell>
          <cell r="BK110">
            <v>859112.51</v>
          </cell>
          <cell r="BL110">
            <v>0</v>
          </cell>
          <cell r="BM110">
            <v>-9999.9999999998799</v>
          </cell>
          <cell r="BN110">
            <v>69751.961666666699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5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216103.89</v>
          </cell>
          <cell r="BA112">
            <v>216103.89</v>
          </cell>
          <cell r="BB112">
            <v>5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K112">
            <v>216103.89</v>
          </cell>
          <cell r="BL112">
            <v>0</v>
          </cell>
          <cell r="BM112">
            <v>0</v>
          </cell>
          <cell r="BN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65562.5</v>
          </cell>
          <cell r="BA114">
            <v>65562.5</v>
          </cell>
          <cell r="BB114">
            <v>5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K114">
            <v>65562.5</v>
          </cell>
          <cell r="BL114">
            <v>0</v>
          </cell>
          <cell r="BM114">
            <v>0</v>
          </cell>
          <cell r="BN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2545.62</v>
          </cell>
          <cell r="AV115">
            <v>16006.29</v>
          </cell>
          <cell r="AW115">
            <v>64030.98</v>
          </cell>
          <cell r="AX115">
            <v>7424.1</v>
          </cell>
          <cell r="AY115">
            <v>15723.28</v>
          </cell>
          <cell r="AZ115">
            <v>105730.27</v>
          </cell>
          <cell r="BA115">
            <v>82582.89</v>
          </cell>
          <cell r="BB115">
            <v>6</v>
          </cell>
          <cell r="BC115">
            <v>64030.98</v>
          </cell>
          <cell r="BD115">
            <v>16006.29</v>
          </cell>
          <cell r="BE115">
            <v>2545.62</v>
          </cell>
          <cell r="BF115">
            <v>0</v>
          </cell>
          <cell r="BG115">
            <v>0</v>
          </cell>
          <cell r="BH115">
            <v>105730.27</v>
          </cell>
          <cell r="BI115">
            <v>23147.38</v>
          </cell>
          <cell r="BK115">
            <v>105730.27</v>
          </cell>
          <cell r="BL115">
            <v>0</v>
          </cell>
          <cell r="BM115">
            <v>-10000</v>
          </cell>
          <cell r="BN115">
            <v>17621.711666666699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116683.93</v>
          </cell>
          <cell r="BA116">
            <v>116683.93</v>
          </cell>
          <cell r="BB116">
            <v>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K116">
            <v>116683.93</v>
          </cell>
          <cell r="BL116">
            <v>0</v>
          </cell>
          <cell r="BM116">
            <v>0</v>
          </cell>
          <cell r="BN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22748.22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9721.0499999999993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0</v>
          </cell>
          <cell r="AZ117">
            <v>248960.73</v>
          </cell>
          <cell r="BA117">
            <v>239809.66</v>
          </cell>
          <cell r="BB117">
            <v>6</v>
          </cell>
          <cell r="BC117">
            <v>26177.51</v>
          </cell>
          <cell r="BD117">
            <v>18879.89</v>
          </cell>
          <cell r="BE117">
            <v>28653.91</v>
          </cell>
          <cell r="BF117">
            <v>0</v>
          </cell>
          <cell r="BG117">
            <v>16023.13</v>
          </cell>
          <cell r="BH117">
            <v>82862.38</v>
          </cell>
          <cell r="BI117">
            <v>9151.0700000000106</v>
          </cell>
          <cell r="BK117">
            <v>248960.73</v>
          </cell>
          <cell r="BL117">
            <v>0</v>
          </cell>
          <cell r="BM117">
            <v>-9672.33</v>
          </cell>
          <cell r="BN117">
            <v>13810.3966666667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AL118">
            <v>0</v>
          </cell>
          <cell r="AM118">
            <v>0</v>
          </cell>
          <cell r="AP118">
            <v>0</v>
          </cell>
          <cell r="AS118">
            <v>84947.43</v>
          </cell>
          <cell r="AT118">
            <v>0</v>
          </cell>
          <cell r="AU118">
            <v>157960.44</v>
          </cell>
          <cell r="AV118">
            <v>136345.79999999999</v>
          </cell>
          <cell r="AW118">
            <v>68172.899999999994</v>
          </cell>
          <cell r="AX118">
            <v>90897.2</v>
          </cell>
          <cell r="AY118">
            <v>0</v>
          </cell>
          <cell r="AZ118">
            <v>538323.77</v>
          </cell>
          <cell r="BA118">
            <v>447426.57</v>
          </cell>
          <cell r="BB118">
            <v>6</v>
          </cell>
          <cell r="BC118">
            <v>68172.899999999994</v>
          </cell>
          <cell r="BD118">
            <v>136345.79999999999</v>
          </cell>
          <cell r="BE118">
            <v>157960.44</v>
          </cell>
          <cell r="BF118">
            <v>0</v>
          </cell>
          <cell r="BG118">
            <v>84947.43</v>
          </cell>
          <cell r="BH118">
            <v>453376.34</v>
          </cell>
          <cell r="BI118">
            <v>90897.2</v>
          </cell>
          <cell r="BK118">
            <v>538323.77</v>
          </cell>
          <cell r="BL118">
            <v>0</v>
          </cell>
          <cell r="BM118">
            <v>-50000</v>
          </cell>
          <cell r="BN118">
            <v>75562.723333333299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AE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8285.9699999999993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6035.29</v>
          </cell>
          <cell r="AZ119">
            <v>218342.34</v>
          </cell>
          <cell r="BA119">
            <v>162042.75</v>
          </cell>
          <cell r="BB119">
            <v>6</v>
          </cell>
          <cell r="BC119">
            <v>34923.56</v>
          </cell>
          <cell r="BD119">
            <v>0</v>
          </cell>
          <cell r="BE119">
            <v>25553.82</v>
          </cell>
          <cell r="BF119">
            <v>18739.46</v>
          </cell>
          <cell r="BG119">
            <v>17887.68</v>
          </cell>
          <cell r="BH119">
            <v>116776.97</v>
          </cell>
          <cell r="BI119">
            <v>56299.59</v>
          </cell>
          <cell r="BK119">
            <v>218342.34</v>
          </cell>
          <cell r="BL119">
            <v>0</v>
          </cell>
          <cell r="BM119">
            <v>-8749.91</v>
          </cell>
          <cell r="BN119">
            <v>19462.828333333298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28801.439999999999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18000.900000000001</v>
          </cell>
          <cell r="AS120">
            <v>6915.6</v>
          </cell>
          <cell r="AT120">
            <v>24204.6</v>
          </cell>
          <cell r="AU120">
            <v>27662.400000000001</v>
          </cell>
          <cell r="AV120">
            <v>34578</v>
          </cell>
          <cell r="AW120">
            <v>0</v>
          </cell>
          <cell r="AX120">
            <v>0</v>
          </cell>
          <cell r="AY120">
            <v>0</v>
          </cell>
          <cell r="AZ120">
            <v>218188.19</v>
          </cell>
          <cell r="BA120">
            <v>218188.19</v>
          </cell>
          <cell r="BB120">
            <v>6</v>
          </cell>
          <cell r="BC120">
            <v>0</v>
          </cell>
          <cell r="BD120">
            <v>34578</v>
          </cell>
          <cell r="BE120">
            <v>27662.400000000001</v>
          </cell>
          <cell r="BF120">
            <v>24204.6</v>
          </cell>
          <cell r="BG120">
            <v>6915.6</v>
          </cell>
          <cell r="BH120">
            <v>86445</v>
          </cell>
          <cell r="BI120">
            <v>0</v>
          </cell>
          <cell r="BK120">
            <v>218188.19</v>
          </cell>
          <cell r="BL120">
            <v>0</v>
          </cell>
          <cell r="BM120">
            <v>0</v>
          </cell>
          <cell r="BN120">
            <v>14407.5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K121">
            <v>-4.65661287307739E-10</v>
          </cell>
          <cell r="BL121">
            <v>0</v>
          </cell>
          <cell r="BM121">
            <v>-4.65661287307739E-10</v>
          </cell>
          <cell r="BN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是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4480.78</v>
          </cell>
          <cell r="AN122">
            <v>0</v>
          </cell>
          <cell r="AO122">
            <v>29400</v>
          </cell>
          <cell r="AP122">
            <v>0</v>
          </cell>
          <cell r="AQ122">
            <v>14241.9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20621.810000000001</v>
          </cell>
          <cell r="AW122">
            <v>14443.71</v>
          </cell>
          <cell r="AX122">
            <v>0</v>
          </cell>
          <cell r="AY122">
            <v>0</v>
          </cell>
          <cell r="AZ122">
            <v>124600.61</v>
          </cell>
          <cell r="BA122">
            <v>124600.61</v>
          </cell>
          <cell r="BB122">
            <v>6</v>
          </cell>
          <cell r="BC122">
            <v>14443.71</v>
          </cell>
          <cell r="BD122">
            <v>20621.810000000001</v>
          </cell>
          <cell r="BE122">
            <v>18392.86</v>
          </cell>
          <cell r="BF122">
            <v>0</v>
          </cell>
          <cell r="BG122">
            <v>0</v>
          </cell>
          <cell r="BH122">
            <v>53458.38</v>
          </cell>
          <cell r="BI122">
            <v>0</v>
          </cell>
          <cell r="BK122">
            <v>124600.61</v>
          </cell>
          <cell r="BL122">
            <v>0</v>
          </cell>
          <cell r="BM122">
            <v>0</v>
          </cell>
          <cell r="BN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AE123">
            <v>0</v>
          </cell>
          <cell r="AF123">
            <v>0</v>
          </cell>
          <cell r="AG123">
            <v>0</v>
          </cell>
          <cell r="AJ123">
            <v>0</v>
          </cell>
          <cell r="AQ123">
            <v>19409.810000000001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12331.12</v>
          </cell>
          <cell r="AZ123">
            <v>168241.12</v>
          </cell>
          <cell r="BA123">
            <v>122389.5</v>
          </cell>
          <cell r="BB123">
            <v>6</v>
          </cell>
          <cell r="BC123">
            <v>0</v>
          </cell>
          <cell r="BD123">
            <v>28009.35</v>
          </cell>
          <cell r="BE123">
            <v>6938.45</v>
          </cell>
          <cell r="BF123">
            <v>25284.73</v>
          </cell>
          <cell r="BG123">
            <v>22250.82</v>
          </cell>
          <cell r="BH123">
            <v>106084.15</v>
          </cell>
          <cell r="BI123">
            <v>45851.62</v>
          </cell>
          <cell r="BK123">
            <v>168241.12</v>
          </cell>
          <cell r="BL123">
            <v>0</v>
          </cell>
          <cell r="BM123">
            <v>-1051.52</v>
          </cell>
          <cell r="BN123">
            <v>17680.691666666698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20800</v>
          </cell>
          <cell r="BA124">
            <v>20800</v>
          </cell>
          <cell r="BB124">
            <v>5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K124">
            <v>20800</v>
          </cell>
          <cell r="BL124">
            <v>0</v>
          </cell>
          <cell r="BM124">
            <v>-20000</v>
          </cell>
          <cell r="BN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5856.78</v>
          </cell>
          <cell r="BA125">
            <v>5856.78</v>
          </cell>
          <cell r="BB125">
            <v>5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5856.78</v>
          </cell>
          <cell r="BL125">
            <v>0</v>
          </cell>
          <cell r="BM125">
            <v>0</v>
          </cell>
          <cell r="BN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44000</v>
          </cell>
          <cell r="BA126">
            <v>44000</v>
          </cell>
          <cell r="BB126">
            <v>5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K126">
            <v>44000</v>
          </cell>
          <cell r="BL126">
            <v>0</v>
          </cell>
          <cell r="BM126">
            <v>0</v>
          </cell>
          <cell r="BN126">
            <v>0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5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481023.06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0</v>
          </cell>
          <cell r="AZ128">
            <v>3217619.2</v>
          </cell>
          <cell r="BA128">
            <v>2864712.71</v>
          </cell>
          <cell r="BB128">
            <v>6</v>
          </cell>
          <cell r="BC128">
            <v>197100.75</v>
          </cell>
          <cell r="BD128">
            <v>241111.92</v>
          </cell>
          <cell r="BE128">
            <v>446772.98</v>
          </cell>
          <cell r="BF128">
            <v>0</v>
          </cell>
          <cell r="BG128">
            <v>382108.15</v>
          </cell>
          <cell r="BH128">
            <v>1237892.1399999999</v>
          </cell>
          <cell r="BI128">
            <v>352906.49</v>
          </cell>
          <cell r="BK128">
            <v>3217619.2</v>
          </cell>
          <cell r="BL128">
            <v>0</v>
          </cell>
          <cell r="BM128">
            <v>-90000</v>
          </cell>
          <cell r="BN128">
            <v>206315.35666666701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5384.3</v>
          </cell>
          <cell r="AM129">
            <v>8180.91</v>
          </cell>
          <cell r="AN129">
            <v>9885.0300000000007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9200.7099999999991</v>
          </cell>
          <cell r="AU129">
            <v>7985.05</v>
          </cell>
          <cell r="AW129">
            <v>25863.4</v>
          </cell>
          <cell r="AX129">
            <v>4531.87</v>
          </cell>
          <cell r="AY129">
            <v>4919.26</v>
          </cell>
          <cell r="AZ129">
            <v>116087.61</v>
          </cell>
          <cell r="BA129">
            <v>106636.48</v>
          </cell>
          <cell r="BB129">
            <v>5</v>
          </cell>
          <cell r="BC129">
            <v>25863.4</v>
          </cell>
          <cell r="BD129">
            <v>0</v>
          </cell>
          <cell r="BE129">
            <v>7985.05</v>
          </cell>
          <cell r="BF129">
            <v>9200.7099999999991</v>
          </cell>
          <cell r="BG129">
            <v>4720.2</v>
          </cell>
          <cell r="BH129">
            <v>52500.29</v>
          </cell>
          <cell r="BI129">
            <v>9451.1299999999901</v>
          </cell>
          <cell r="BK129">
            <v>116087.61</v>
          </cell>
          <cell r="BL129">
            <v>0</v>
          </cell>
          <cell r="BM129">
            <v>-10000</v>
          </cell>
          <cell r="BN129">
            <v>8750.0483333333304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  <cell r="AW130">
            <v>69941.100000000006</v>
          </cell>
          <cell r="AX130">
            <v>0</v>
          </cell>
          <cell r="AY130">
            <v>0</v>
          </cell>
          <cell r="AZ130">
            <v>89838.97</v>
          </cell>
          <cell r="BA130">
            <v>89838.97</v>
          </cell>
          <cell r="BB130">
            <v>5</v>
          </cell>
          <cell r="BC130">
            <v>0</v>
          </cell>
          <cell r="BD130">
            <v>0</v>
          </cell>
          <cell r="BE130">
            <v>69941.100000000006</v>
          </cell>
          <cell r="BF130">
            <v>0</v>
          </cell>
          <cell r="BG130">
            <v>0</v>
          </cell>
          <cell r="BH130">
            <v>69941.100000000006</v>
          </cell>
          <cell r="BI130">
            <v>0</v>
          </cell>
          <cell r="BK130">
            <v>89838.969999999899</v>
          </cell>
          <cell r="BL130">
            <v>0</v>
          </cell>
          <cell r="BM130">
            <v>-1.4551915228366901E-10</v>
          </cell>
          <cell r="BN130">
            <v>11656.85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0</v>
          </cell>
          <cell r="AZ131">
            <v>86500</v>
          </cell>
          <cell r="BA131">
            <v>86500</v>
          </cell>
          <cell r="BB131">
            <v>6</v>
          </cell>
          <cell r="BC131">
            <v>0</v>
          </cell>
          <cell r="BD131">
            <v>0</v>
          </cell>
          <cell r="BE131">
            <v>0</v>
          </cell>
          <cell r="BF131">
            <v>35000</v>
          </cell>
          <cell r="BG131">
            <v>0</v>
          </cell>
          <cell r="BH131">
            <v>35000</v>
          </cell>
          <cell r="BI131">
            <v>0</v>
          </cell>
          <cell r="BK131">
            <v>86500</v>
          </cell>
          <cell r="BL131">
            <v>0</v>
          </cell>
          <cell r="BM131">
            <v>0</v>
          </cell>
          <cell r="BN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5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15500</v>
          </cell>
          <cell r="AZ133">
            <v>97692</v>
          </cell>
          <cell r="BA133">
            <v>97692</v>
          </cell>
          <cell r="BB133">
            <v>5</v>
          </cell>
          <cell r="BC133">
            <v>15500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15500</v>
          </cell>
          <cell r="BI133">
            <v>0</v>
          </cell>
          <cell r="BK133">
            <v>97692</v>
          </cell>
          <cell r="BL133">
            <v>0</v>
          </cell>
          <cell r="BM133">
            <v>0</v>
          </cell>
          <cell r="BN133">
            <v>2583.3333333333298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61905.02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51545.95</v>
          </cell>
          <cell r="AZ134">
            <v>346126.61</v>
          </cell>
          <cell r="BA134">
            <v>294580.65999999997</v>
          </cell>
          <cell r="BB134">
            <v>6</v>
          </cell>
          <cell r="BC134">
            <v>92914.35</v>
          </cell>
          <cell r="BD134">
            <v>92914.35</v>
          </cell>
          <cell r="BE134">
            <v>46846.94</v>
          </cell>
          <cell r="BF134">
            <v>61905.02</v>
          </cell>
          <cell r="BG134">
            <v>0</v>
          </cell>
          <cell r="BH134">
            <v>346126.61</v>
          </cell>
          <cell r="BI134">
            <v>51545.95</v>
          </cell>
          <cell r="BK134">
            <v>346126.61</v>
          </cell>
          <cell r="BL134">
            <v>0</v>
          </cell>
          <cell r="BM134">
            <v>-180000</v>
          </cell>
          <cell r="BN134">
            <v>57687.768333333297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5340.19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352975.03</v>
          </cell>
          <cell r="AZ135">
            <v>358315.22</v>
          </cell>
          <cell r="BA135">
            <v>5340.19</v>
          </cell>
          <cell r="BB135">
            <v>5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352975.03</v>
          </cell>
          <cell r="BI135">
            <v>352975.03</v>
          </cell>
          <cell r="BK135">
            <v>358315.22</v>
          </cell>
          <cell r="BL135">
            <v>0</v>
          </cell>
          <cell r="BM135">
            <v>-5417.41</v>
          </cell>
          <cell r="BN135">
            <v>58829.171666666698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44064.5</v>
          </cell>
          <cell r="BA136">
            <v>44064.5</v>
          </cell>
          <cell r="BB136">
            <v>5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K136">
            <v>44064.5</v>
          </cell>
          <cell r="BL136">
            <v>0</v>
          </cell>
          <cell r="BM136">
            <v>0</v>
          </cell>
          <cell r="BN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75884.62</v>
          </cell>
          <cell r="BA137">
            <v>75884.62</v>
          </cell>
          <cell r="BB137">
            <v>5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K137">
            <v>75884.62</v>
          </cell>
          <cell r="BL137">
            <v>0</v>
          </cell>
          <cell r="BM137">
            <v>0</v>
          </cell>
          <cell r="BN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M138">
            <v>3554.58</v>
          </cell>
          <cell r="AN138">
            <v>17900.400000000001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0</v>
          </cell>
          <cell r="AZ138">
            <v>153105.85</v>
          </cell>
          <cell r="BA138">
            <v>141169.54</v>
          </cell>
          <cell r="BB138">
            <v>6</v>
          </cell>
          <cell r="BC138">
            <v>0</v>
          </cell>
          <cell r="BD138">
            <v>22857.48</v>
          </cell>
          <cell r="BE138">
            <v>2964.38</v>
          </cell>
          <cell r="BF138">
            <v>30920.47</v>
          </cell>
          <cell r="BG138">
            <v>12222.53</v>
          </cell>
          <cell r="BH138">
            <v>68678.64</v>
          </cell>
          <cell r="BI138">
            <v>11936.31</v>
          </cell>
          <cell r="BK138">
            <v>153105.85</v>
          </cell>
          <cell r="BL138">
            <v>0</v>
          </cell>
          <cell r="BM138">
            <v>-10000.0000000001</v>
          </cell>
          <cell r="BN138">
            <v>11446.44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0</v>
          </cell>
          <cell r="AZ139">
            <v>128771.23</v>
          </cell>
          <cell r="BA139">
            <v>75946.179999999993</v>
          </cell>
          <cell r="BB139">
            <v>6</v>
          </cell>
          <cell r="BC139">
            <v>41146.69</v>
          </cell>
          <cell r="BD139">
            <v>20679</v>
          </cell>
          <cell r="BE139">
            <v>13786</v>
          </cell>
          <cell r="BF139">
            <v>334.49</v>
          </cell>
          <cell r="BG139">
            <v>0</v>
          </cell>
          <cell r="BH139">
            <v>128436.74</v>
          </cell>
          <cell r="BI139">
            <v>52825.05</v>
          </cell>
          <cell r="BK139">
            <v>128771.23</v>
          </cell>
          <cell r="BL139">
            <v>0</v>
          </cell>
          <cell r="BM139">
            <v>0</v>
          </cell>
          <cell r="BN139">
            <v>21406.1233333333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12790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59130</v>
          </cell>
          <cell r="BA140">
            <v>59130</v>
          </cell>
          <cell r="BB140">
            <v>5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K140">
            <v>59130</v>
          </cell>
          <cell r="BL140">
            <v>0</v>
          </cell>
          <cell r="BM140">
            <v>-30000</v>
          </cell>
          <cell r="BN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0</v>
          </cell>
          <cell r="AZ141">
            <v>58272</v>
          </cell>
          <cell r="BA141">
            <v>58272</v>
          </cell>
          <cell r="BB141">
            <v>6</v>
          </cell>
          <cell r="BC141">
            <v>0</v>
          </cell>
          <cell r="BD141">
            <v>0</v>
          </cell>
          <cell r="BE141">
            <v>41136</v>
          </cell>
          <cell r="BF141">
            <v>17136</v>
          </cell>
          <cell r="BG141">
            <v>0</v>
          </cell>
          <cell r="BH141">
            <v>58272</v>
          </cell>
          <cell r="BI141">
            <v>0</v>
          </cell>
          <cell r="BK141">
            <v>58271.999999999898</v>
          </cell>
          <cell r="BL141">
            <v>0</v>
          </cell>
          <cell r="BM141">
            <v>-5.8207660913467401E-11</v>
          </cell>
          <cell r="BN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否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27499.94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0</v>
          </cell>
          <cell r="AZ142">
            <v>148199.79999999999</v>
          </cell>
          <cell r="BA142">
            <v>148199.79999999999</v>
          </cell>
          <cell r="BB142">
            <v>6</v>
          </cell>
          <cell r="BC142">
            <v>0</v>
          </cell>
          <cell r="BD142">
            <v>0</v>
          </cell>
          <cell r="BE142">
            <v>41309.26</v>
          </cell>
          <cell r="BF142">
            <v>54340.73</v>
          </cell>
          <cell r="BG142">
            <v>0</v>
          </cell>
          <cell r="BH142">
            <v>95649.99</v>
          </cell>
          <cell r="BI142">
            <v>0</v>
          </cell>
          <cell r="BK142">
            <v>148199.79999999999</v>
          </cell>
          <cell r="BL142">
            <v>0</v>
          </cell>
          <cell r="BM142">
            <v>-5600.06</v>
          </cell>
          <cell r="BN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39499.67</v>
          </cell>
          <cell r="AN143">
            <v>173843.37</v>
          </cell>
          <cell r="AO143">
            <v>87100</v>
          </cell>
          <cell r="AP143">
            <v>123800</v>
          </cell>
          <cell r="AQ143">
            <v>147379.10999999999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268000.53999999998</v>
          </cell>
          <cell r="AW143">
            <v>199166.89</v>
          </cell>
          <cell r="AX143">
            <v>141020.24</v>
          </cell>
          <cell r="AY143">
            <v>112762.3</v>
          </cell>
          <cell r="AZ143">
            <v>1863678.57</v>
          </cell>
          <cell r="BA143">
            <v>1609896.03</v>
          </cell>
          <cell r="BB143">
            <v>6</v>
          </cell>
          <cell r="BC143">
            <v>199166.89</v>
          </cell>
          <cell r="BD143">
            <v>268000.53999999998</v>
          </cell>
          <cell r="BE143">
            <v>50311.82</v>
          </cell>
          <cell r="BF143">
            <v>155432.99</v>
          </cell>
          <cell r="BG143">
            <v>193970.62</v>
          </cell>
          <cell r="BH143">
            <v>926694.78</v>
          </cell>
          <cell r="BI143">
            <v>253782.54</v>
          </cell>
          <cell r="BK143">
            <v>1863678.57</v>
          </cell>
          <cell r="BL143">
            <v>0</v>
          </cell>
          <cell r="BM143">
            <v>-60000</v>
          </cell>
          <cell r="BN143">
            <v>154449.13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60</v>
          </cell>
          <cell r="G144" t="str">
            <v>否</v>
          </cell>
          <cell r="H144">
            <v>60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86237.21</v>
          </cell>
          <cell r="AR144">
            <v>115771.16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0</v>
          </cell>
          <cell r="AZ144">
            <v>813174.84</v>
          </cell>
          <cell r="BA144">
            <v>683174.84</v>
          </cell>
          <cell r="BB144">
            <v>6</v>
          </cell>
          <cell r="BC144">
            <v>0</v>
          </cell>
          <cell r="BD144">
            <v>191335.1</v>
          </cell>
          <cell r="BE144">
            <v>100329.43</v>
          </cell>
          <cell r="BF144">
            <v>176570.65</v>
          </cell>
          <cell r="BG144">
            <v>42905.08</v>
          </cell>
          <cell r="BH144">
            <v>568261.39</v>
          </cell>
          <cell r="BI144">
            <v>130000</v>
          </cell>
          <cell r="BK144">
            <v>813174.84</v>
          </cell>
          <cell r="BL144">
            <v>0</v>
          </cell>
          <cell r="BM144">
            <v>-50000.000000000102</v>
          </cell>
          <cell r="BN144">
            <v>94710.231666666601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148416.98000000001</v>
          </cell>
          <cell r="AS145">
            <v>0</v>
          </cell>
          <cell r="AT145">
            <v>548873.91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0</v>
          </cell>
          <cell r="AZ145">
            <v>1546888.3</v>
          </cell>
          <cell r="BA145">
            <v>1546888.3</v>
          </cell>
          <cell r="BB145">
            <v>6</v>
          </cell>
          <cell r="BC145">
            <v>0</v>
          </cell>
          <cell r="BD145">
            <v>1854.99</v>
          </cell>
          <cell r="BE145">
            <v>33798.26</v>
          </cell>
          <cell r="BF145">
            <v>43529.17</v>
          </cell>
          <cell r="BG145">
            <v>770414.99</v>
          </cell>
          <cell r="BH145">
            <v>1398471.32</v>
          </cell>
          <cell r="BI145">
            <v>0</v>
          </cell>
          <cell r="BK145">
            <v>1546888.3</v>
          </cell>
          <cell r="BL145">
            <v>0</v>
          </cell>
          <cell r="BM145">
            <v>-200000</v>
          </cell>
          <cell r="BN145">
            <v>233078.55333333299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AK146">
            <v>0</v>
          </cell>
          <cell r="AL146">
            <v>0</v>
          </cell>
          <cell r="AM146">
            <v>0</v>
          </cell>
          <cell r="AP146">
            <v>140723.01999999999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57414.8</v>
          </cell>
          <cell r="AZ146">
            <v>1682146.96</v>
          </cell>
          <cell r="BA146">
            <v>1520599.2</v>
          </cell>
          <cell r="BB146">
            <v>6</v>
          </cell>
          <cell r="BC146">
            <v>121727.74</v>
          </cell>
          <cell r="BD146">
            <v>178344.26</v>
          </cell>
          <cell r="BE146">
            <v>191333.54</v>
          </cell>
          <cell r="BF146">
            <v>472764.2</v>
          </cell>
          <cell r="BG146">
            <v>0</v>
          </cell>
          <cell r="BH146">
            <v>1125717.5</v>
          </cell>
          <cell r="BI146">
            <v>161547.76</v>
          </cell>
          <cell r="BK146">
            <v>1682146.96</v>
          </cell>
          <cell r="BL146">
            <v>0</v>
          </cell>
          <cell r="BM146">
            <v>0</v>
          </cell>
          <cell r="BN146">
            <v>187619.58333333299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458630.26</v>
          </cell>
          <cell r="BA147">
            <v>458630.26</v>
          </cell>
          <cell r="BB147">
            <v>5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101826.56</v>
          </cell>
          <cell r="BH147">
            <v>0</v>
          </cell>
          <cell r="BI147">
            <v>0</v>
          </cell>
          <cell r="BK147">
            <v>458630.26</v>
          </cell>
          <cell r="BL147">
            <v>0</v>
          </cell>
          <cell r="BM147">
            <v>0</v>
          </cell>
          <cell r="BN147">
            <v>0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62319</v>
          </cell>
          <cell r="BA148">
            <v>62319</v>
          </cell>
          <cell r="BB148">
            <v>5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K148">
            <v>62319</v>
          </cell>
          <cell r="BL148">
            <v>0</v>
          </cell>
          <cell r="BM148">
            <v>0</v>
          </cell>
          <cell r="BN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否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S149">
            <v>1300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0</v>
          </cell>
          <cell r="AZ149">
            <v>22300</v>
          </cell>
          <cell r="BA149">
            <v>22300</v>
          </cell>
          <cell r="BB149">
            <v>6</v>
          </cell>
          <cell r="BC149">
            <v>0</v>
          </cell>
          <cell r="BD149">
            <v>8400</v>
          </cell>
          <cell r="BE149">
            <v>4200</v>
          </cell>
          <cell r="BF149">
            <v>4200</v>
          </cell>
          <cell r="BG149">
            <v>0</v>
          </cell>
          <cell r="BH149">
            <v>21000</v>
          </cell>
          <cell r="BI149">
            <v>0</v>
          </cell>
          <cell r="BK149">
            <v>22300</v>
          </cell>
          <cell r="BL149">
            <v>0</v>
          </cell>
          <cell r="BM149">
            <v>-20000</v>
          </cell>
          <cell r="BN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40450</v>
          </cell>
          <cell r="BA150">
            <v>40450</v>
          </cell>
          <cell r="BB150">
            <v>5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K150">
            <v>40450</v>
          </cell>
          <cell r="BL150">
            <v>0</v>
          </cell>
          <cell r="BM150">
            <v>0</v>
          </cell>
          <cell r="BN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F151">
            <v>0</v>
          </cell>
          <cell r="AG151">
            <v>0</v>
          </cell>
          <cell r="AH151">
            <v>0</v>
          </cell>
          <cell r="AL151">
            <v>0</v>
          </cell>
          <cell r="AM151">
            <v>1648.93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17989.599999999999</v>
          </cell>
          <cell r="AX151">
            <v>29315.200000000001</v>
          </cell>
          <cell r="AY151">
            <v>0</v>
          </cell>
          <cell r="AZ151">
            <v>163139.01</v>
          </cell>
          <cell r="BA151">
            <v>115834.21</v>
          </cell>
          <cell r="BB151">
            <v>6</v>
          </cell>
          <cell r="BC151">
            <v>4714.17</v>
          </cell>
          <cell r="BD151">
            <v>26868.01</v>
          </cell>
          <cell r="BE151">
            <v>0</v>
          </cell>
          <cell r="BF151">
            <v>23647.08</v>
          </cell>
          <cell r="BG151">
            <v>16699.75</v>
          </cell>
          <cell r="BH151">
            <v>78886.98</v>
          </cell>
          <cell r="BI151">
            <v>47304.800000000003</v>
          </cell>
          <cell r="BK151">
            <v>163139.01</v>
          </cell>
          <cell r="BL151">
            <v>0</v>
          </cell>
          <cell r="BM151">
            <v>-6383.65</v>
          </cell>
          <cell r="BN151">
            <v>13147.83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58519.74</v>
          </cell>
          <cell r="BA152">
            <v>58519.74</v>
          </cell>
          <cell r="BB152">
            <v>5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K152">
            <v>58519.74</v>
          </cell>
          <cell r="BL152">
            <v>0</v>
          </cell>
          <cell r="BM152">
            <v>0</v>
          </cell>
          <cell r="BN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5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  <cell r="AW154">
            <v>14355.52</v>
          </cell>
          <cell r="AX154">
            <v>5505.36</v>
          </cell>
          <cell r="AY154">
            <v>393243.51</v>
          </cell>
          <cell r="AZ154">
            <v>581434.03</v>
          </cell>
          <cell r="BA154">
            <v>182685.16</v>
          </cell>
          <cell r="BB154">
            <v>5</v>
          </cell>
          <cell r="BC154">
            <v>14355.52</v>
          </cell>
          <cell r="BD154">
            <v>0</v>
          </cell>
          <cell r="BE154">
            <v>0</v>
          </cell>
          <cell r="BF154">
            <v>0</v>
          </cell>
          <cell r="BG154">
            <v>35333.97</v>
          </cell>
          <cell r="BH154">
            <v>413104.39</v>
          </cell>
          <cell r="BI154">
            <v>398748.87</v>
          </cell>
          <cell r="BK154">
            <v>581434.03</v>
          </cell>
          <cell r="BL154">
            <v>0</v>
          </cell>
          <cell r="BM154">
            <v>0</v>
          </cell>
          <cell r="BN154">
            <v>68850.731666666703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>
            <v>0</v>
          </cell>
          <cell r="AC155">
            <v>0</v>
          </cell>
          <cell r="AD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5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AI156">
            <v>0</v>
          </cell>
          <cell r="AJ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41876.35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15253.9</v>
          </cell>
          <cell r="AZ156">
            <v>998094.34</v>
          </cell>
          <cell r="BA156">
            <v>940125.77</v>
          </cell>
          <cell r="BB156">
            <v>6</v>
          </cell>
          <cell r="BC156">
            <v>88769.74</v>
          </cell>
          <cell r="BD156">
            <v>197045.51</v>
          </cell>
          <cell r="BE156">
            <v>108143.16</v>
          </cell>
          <cell r="BF156">
            <v>131768.06</v>
          </cell>
          <cell r="BG156">
            <v>105829.2</v>
          </cell>
          <cell r="BH156">
            <v>583695.04</v>
          </cell>
          <cell r="BI156">
            <v>57968.570000000102</v>
          </cell>
          <cell r="BK156">
            <v>998094.34</v>
          </cell>
          <cell r="BL156">
            <v>0</v>
          </cell>
          <cell r="BM156">
            <v>-10000</v>
          </cell>
          <cell r="BN156">
            <v>97282.506666666697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5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-9000</v>
          </cell>
          <cell r="BN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13740</v>
          </cell>
          <cell r="BA158">
            <v>13740</v>
          </cell>
          <cell r="BB158">
            <v>5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K158">
            <v>13740</v>
          </cell>
          <cell r="BL158">
            <v>0</v>
          </cell>
          <cell r="BM158">
            <v>0</v>
          </cell>
          <cell r="BN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  <cell r="AH159">
            <v>0</v>
          </cell>
          <cell r="AJ159">
            <v>151330.89000000001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151330.89000000001</v>
          </cell>
          <cell r="BA159">
            <v>151330.89000000001</v>
          </cell>
          <cell r="BB159">
            <v>5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K159">
            <v>151330.89000000001</v>
          </cell>
          <cell r="BL159">
            <v>0</v>
          </cell>
          <cell r="BM159">
            <v>-10000</v>
          </cell>
          <cell r="BN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5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F161">
            <v>0</v>
          </cell>
          <cell r="G161" t="str">
            <v>否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1176.6600000000001</v>
          </cell>
          <cell r="AW161">
            <v>0</v>
          </cell>
          <cell r="AX161">
            <v>0</v>
          </cell>
          <cell r="AY161">
            <v>0</v>
          </cell>
          <cell r="AZ161">
            <v>1176.6600000000001</v>
          </cell>
          <cell r="BA161">
            <v>1176.6600000000001</v>
          </cell>
          <cell r="BB161">
            <v>6</v>
          </cell>
          <cell r="BC161">
            <v>0</v>
          </cell>
          <cell r="BD161">
            <v>0</v>
          </cell>
          <cell r="BE161">
            <v>0</v>
          </cell>
          <cell r="BF161">
            <v>1176.6600000000001</v>
          </cell>
          <cell r="BG161">
            <v>0</v>
          </cell>
          <cell r="BH161">
            <v>1176.6600000000001</v>
          </cell>
          <cell r="BI161">
            <v>0</v>
          </cell>
          <cell r="BK161">
            <v>1176.6600000000301</v>
          </cell>
          <cell r="BL161">
            <v>0</v>
          </cell>
          <cell r="BM161">
            <v>3.2514435588382197E-11</v>
          </cell>
          <cell r="BN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51725.38</v>
          </cell>
          <cell r="BA162">
            <v>51725.38</v>
          </cell>
          <cell r="BB162">
            <v>5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K162">
            <v>51725.38</v>
          </cell>
          <cell r="BL162">
            <v>0</v>
          </cell>
          <cell r="BM162">
            <v>0</v>
          </cell>
          <cell r="BN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M163">
            <v>2535.5500000000002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9303.9699999999993</v>
          </cell>
          <cell r="AW163">
            <v>17492.400000000001</v>
          </cell>
          <cell r="AX163">
            <v>5247.72</v>
          </cell>
          <cell r="AY163">
            <v>6996.96</v>
          </cell>
          <cell r="AZ163">
            <v>60817.64</v>
          </cell>
          <cell r="BA163">
            <v>48572.959999999999</v>
          </cell>
          <cell r="BB163">
            <v>6</v>
          </cell>
          <cell r="BC163">
            <v>17492.400000000001</v>
          </cell>
          <cell r="BD163">
            <v>9303.9699999999993</v>
          </cell>
          <cell r="BE163">
            <v>0</v>
          </cell>
          <cell r="BF163">
            <v>1749.24</v>
          </cell>
          <cell r="BG163">
            <v>3572.95</v>
          </cell>
          <cell r="BH163">
            <v>40790.29</v>
          </cell>
          <cell r="BI163">
            <v>12244.68</v>
          </cell>
          <cell r="BK163">
            <v>60817.64</v>
          </cell>
          <cell r="BL163">
            <v>0</v>
          </cell>
          <cell r="BM163">
            <v>0</v>
          </cell>
          <cell r="BN163">
            <v>6798.3816666666698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48800</v>
          </cell>
          <cell r="BA164">
            <v>48800</v>
          </cell>
          <cell r="BB164">
            <v>5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K164">
            <v>48800</v>
          </cell>
          <cell r="BL164">
            <v>0</v>
          </cell>
          <cell r="BM164">
            <v>0</v>
          </cell>
          <cell r="BN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D165">
            <v>0</v>
          </cell>
          <cell r="AF165">
            <v>0</v>
          </cell>
          <cell r="AI165">
            <v>0</v>
          </cell>
          <cell r="AM165">
            <v>0</v>
          </cell>
          <cell r="AP165">
            <v>34077.410000000003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39048.050000000003</v>
          </cell>
          <cell r="AY165">
            <v>18976.02</v>
          </cell>
          <cell r="AZ165">
            <v>577505.06000000006</v>
          </cell>
          <cell r="BA165">
            <v>519480.99</v>
          </cell>
          <cell r="BB165">
            <v>6</v>
          </cell>
          <cell r="BC165">
            <v>10272</v>
          </cell>
          <cell r="BD165">
            <v>197842.34</v>
          </cell>
          <cell r="BE165">
            <v>63921.61</v>
          </cell>
          <cell r="BF165">
            <v>57767.1</v>
          </cell>
          <cell r="BG165">
            <v>32842.53</v>
          </cell>
          <cell r="BH165">
            <v>387827.12</v>
          </cell>
          <cell r="BI165">
            <v>58024.07</v>
          </cell>
          <cell r="BK165">
            <v>577505.06000000006</v>
          </cell>
          <cell r="BL165">
            <v>0</v>
          </cell>
          <cell r="BM165">
            <v>-20000</v>
          </cell>
          <cell r="BN165">
            <v>64637.853333333303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M166">
            <v>0</v>
          </cell>
          <cell r="AN166">
            <v>0</v>
          </cell>
          <cell r="AO166">
            <v>20734.189999999999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0</v>
          </cell>
          <cell r="AZ166">
            <v>145095.57</v>
          </cell>
          <cell r="BA166">
            <v>145095.57</v>
          </cell>
          <cell r="BB166">
            <v>6</v>
          </cell>
          <cell r="BC166">
            <v>0</v>
          </cell>
          <cell r="BD166">
            <v>15000</v>
          </cell>
          <cell r="BE166">
            <v>4576.5</v>
          </cell>
          <cell r="BF166">
            <v>18000</v>
          </cell>
          <cell r="BG166">
            <v>18000</v>
          </cell>
          <cell r="BH166">
            <v>57395.8</v>
          </cell>
          <cell r="BI166">
            <v>0</v>
          </cell>
          <cell r="BK166">
            <v>145095.57</v>
          </cell>
          <cell r="BL166">
            <v>0</v>
          </cell>
          <cell r="BM166">
            <v>0</v>
          </cell>
          <cell r="BN166">
            <v>9565.9666666666708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9858.82</v>
          </cell>
          <cell r="O167">
            <v>8207.3700000000008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18066.189999999999</v>
          </cell>
          <cell r="BA167">
            <v>18066.189999999999</v>
          </cell>
          <cell r="BB167">
            <v>5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K167">
            <v>18066.189999999999</v>
          </cell>
          <cell r="BL167">
            <v>0</v>
          </cell>
          <cell r="BM167">
            <v>0</v>
          </cell>
          <cell r="BN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AF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5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K168">
            <v>-11980.16</v>
          </cell>
          <cell r="BL168">
            <v>-11980.16</v>
          </cell>
          <cell r="BM168">
            <v>-11980.16</v>
          </cell>
          <cell r="BN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46895.05</v>
          </cell>
          <cell r="BA169">
            <v>46895.05</v>
          </cell>
          <cell r="BB169">
            <v>5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K169">
            <v>46895.05</v>
          </cell>
          <cell r="BL169">
            <v>0</v>
          </cell>
          <cell r="BM169">
            <v>0</v>
          </cell>
          <cell r="BN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  <cell r="AG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8891.8799999999992</v>
          </cell>
          <cell r="AX170">
            <v>0</v>
          </cell>
          <cell r="AY170">
            <v>0</v>
          </cell>
          <cell r="AZ170">
            <v>8891.8799999999992</v>
          </cell>
          <cell r="BA170">
            <v>8891.8799999999992</v>
          </cell>
          <cell r="BB170">
            <v>6</v>
          </cell>
          <cell r="BC170">
            <v>0</v>
          </cell>
          <cell r="BD170">
            <v>0</v>
          </cell>
          <cell r="BE170">
            <v>8891.8799999999992</v>
          </cell>
          <cell r="BF170">
            <v>0</v>
          </cell>
          <cell r="BG170">
            <v>0</v>
          </cell>
          <cell r="BH170">
            <v>8891.8799999999992</v>
          </cell>
          <cell r="BI170">
            <v>0</v>
          </cell>
          <cell r="BK170">
            <v>8891.8799999999501</v>
          </cell>
          <cell r="BL170">
            <v>0</v>
          </cell>
          <cell r="BM170">
            <v>-5.2750692702829799E-11</v>
          </cell>
          <cell r="BN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AF171">
            <v>0</v>
          </cell>
          <cell r="AH171">
            <v>0</v>
          </cell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25503.5</v>
          </cell>
          <cell r="AZ171">
            <v>190530.9</v>
          </cell>
          <cell r="BA171">
            <v>165027.4</v>
          </cell>
          <cell r="BB171">
            <v>6</v>
          </cell>
          <cell r="BC171">
            <v>0</v>
          </cell>
          <cell r="BD171">
            <v>6418</v>
          </cell>
          <cell r="BE171">
            <v>52729</v>
          </cell>
          <cell r="BF171">
            <v>0</v>
          </cell>
          <cell r="BG171">
            <v>0</v>
          </cell>
          <cell r="BH171">
            <v>84650.5</v>
          </cell>
          <cell r="BI171">
            <v>25503.5</v>
          </cell>
          <cell r="BK171">
            <v>190530.9</v>
          </cell>
          <cell r="BL171">
            <v>0</v>
          </cell>
          <cell r="BM171">
            <v>0</v>
          </cell>
          <cell r="BN171">
            <v>14108.416666666701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5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8301.57</v>
          </cell>
          <cell r="AL173">
            <v>12113.31</v>
          </cell>
          <cell r="AM173">
            <v>6056.67</v>
          </cell>
          <cell r="AN173">
            <v>1058.5999999999999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  <cell r="AW173">
            <v>1058.5999999999999</v>
          </cell>
          <cell r="AX173">
            <v>0</v>
          </cell>
          <cell r="AY173">
            <v>1058.5999999999999</v>
          </cell>
          <cell r="AZ173">
            <v>36653.96</v>
          </cell>
          <cell r="BA173">
            <v>35595.360000000001</v>
          </cell>
          <cell r="BB173">
            <v>5</v>
          </cell>
          <cell r="BC173">
            <v>1058.5999999999999</v>
          </cell>
          <cell r="BD173">
            <v>0</v>
          </cell>
          <cell r="BE173">
            <v>2876.2</v>
          </cell>
          <cell r="BF173">
            <v>0</v>
          </cell>
          <cell r="BG173">
            <v>0</v>
          </cell>
          <cell r="BH173">
            <v>4993.3999999999996</v>
          </cell>
          <cell r="BI173">
            <v>1058.5999999999999</v>
          </cell>
          <cell r="BK173">
            <v>36653.96</v>
          </cell>
          <cell r="BL173">
            <v>0</v>
          </cell>
          <cell r="BM173">
            <v>-8046.14</v>
          </cell>
          <cell r="BN173">
            <v>832.23333333333301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5541.76</v>
          </cell>
          <cell r="AS174">
            <v>5230</v>
          </cell>
          <cell r="AT174">
            <v>0</v>
          </cell>
          <cell r="AU174">
            <v>0</v>
          </cell>
          <cell r="AW174">
            <v>0</v>
          </cell>
          <cell r="AX174">
            <v>4680</v>
          </cell>
          <cell r="AY174">
            <v>0</v>
          </cell>
          <cell r="AZ174">
            <v>15451.76</v>
          </cell>
          <cell r="BA174">
            <v>10771.76</v>
          </cell>
          <cell r="BB174">
            <v>5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5230</v>
          </cell>
          <cell r="BH174">
            <v>4680</v>
          </cell>
          <cell r="BI174">
            <v>4680</v>
          </cell>
          <cell r="BK174">
            <v>15451.76</v>
          </cell>
          <cell r="BL174">
            <v>0</v>
          </cell>
          <cell r="BM174">
            <v>-5000</v>
          </cell>
          <cell r="BN174">
            <v>780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26000</v>
          </cell>
          <cell r="BA175">
            <v>26000</v>
          </cell>
          <cell r="BB175">
            <v>5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K175">
            <v>26000</v>
          </cell>
          <cell r="BL175">
            <v>0</v>
          </cell>
          <cell r="BM175">
            <v>0</v>
          </cell>
          <cell r="BN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32000</v>
          </cell>
          <cell r="BA176">
            <v>32000</v>
          </cell>
          <cell r="BB176">
            <v>5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K176">
            <v>32000</v>
          </cell>
          <cell r="BL176">
            <v>0</v>
          </cell>
          <cell r="BM176">
            <v>0</v>
          </cell>
          <cell r="BN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  <cell r="AG177">
            <v>16400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16400</v>
          </cell>
          <cell r="BA177">
            <v>16400</v>
          </cell>
          <cell r="BB177">
            <v>5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K177">
            <v>16400</v>
          </cell>
          <cell r="BL177">
            <v>0</v>
          </cell>
          <cell r="BM177">
            <v>-25230</v>
          </cell>
          <cell r="BN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  <cell r="AY178">
            <v>14252.35</v>
          </cell>
          <cell r="AZ178">
            <v>14252.35</v>
          </cell>
          <cell r="BA178">
            <v>0</v>
          </cell>
          <cell r="BB178">
            <v>5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14252.35</v>
          </cell>
          <cell r="BI178">
            <v>14252.35</v>
          </cell>
          <cell r="BK178">
            <v>14252.35</v>
          </cell>
          <cell r="BL178">
            <v>0</v>
          </cell>
          <cell r="BM178">
            <v>0</v>
          </cell>
          <cell r="BN178">
            <v>2375.3916666666701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5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-847.5</v>
          </cell>
          <cell r="BN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F180">
            <v>0</v>
          </cell>
          <cell r="G180" t="str">
            <v>否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5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AI181">
            <v>0</v>
          </cell>
          <cell r="AJ181">
            <v>7242.89</v>
          </cell>
          <cell r="AK181">
            <v>26637.97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  <cell r="AW181">
            <v>0</v>
          </cell>
          <cell r="AX181">
            <v>0</v>
          </cell>
          <cell r="AY181">
            <v>0</v>
          </cell>
          <cell r="AZ181">
            <v>166943.17000000001</v>
          </cell>
          <cell r="BA181">
            <v>166943.17000000001</v>
          </cell>
          <cell r="BB181">
            <v>5</v>
          </cell>
          <cell r="BC181">
            <v>0</v>
          </cell>
          <cell r="BD181">
            <v>0</v>
          </cell>
          <cell r="BE181">
            <v>7856.19</v>
          </cell>
          <cell r="BF181">
            <v>24028.93</v>
          </cell>
          <cell r="BG181">
            <v>0</v>
          </cell>
          <cell r="BH181">
            <v>31885.119999999999</v>
          </cell>
          <cell r="BI181">
            <v>0</v>
          </cell>
          <cell r="BK181">
            <v>166943.17000000001</v>
          </cell>
          <cell r="BL181">
            <v>0</v>
          </cell>
          <cell r="BM181">
            <v>0</v>
          </cell>
          <cell r="BN181">
            <v>5314.1866666666701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35451.040000000001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35451.040000000001</v>
          </cell>
          <cell r="BA182">
            <v>35451.040000000001</v>
          </cell>
          <cell r="BB182">
            <v>5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35451.040000000001</v>
          </cell>
          <cell r="BL182">
            <v>0</v>
          </cell>
          <cell r="BM182">
            <v>0</v>
          </cell>
          <cell r="BN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55300.45</v>
          </cell>
          <cell r="BA183">
            <v>55300.45</v>
          </cell>
          <cell r="BB183">
            <v>5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K183">
            <v>55300.45</v>
          </cell>
          <cell r="BL183">
            <v>0</v>
          </cell>
          <cell r="BM183">
            <v>0</v>
          </cell>
          <cell r="BN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F184">
            <v>90</v>
          </cell>
          <cell r="G184" t="str">
            <v>否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5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0</v>
          </cell>
          <cell r="AZ185">
            <v>148990.5</v>
          </cell>
          <cell r="BA185">
            <v>120966.5</v>
          </cell>
          <cell r="BB185">
            <v>6</v>
          </cell>
          <cell r="BC185">
            <v>120966.5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148990.5</v>
          </cell>
          <cell r="BI185">
            <v>28024</v>
          </cell>
          <cell r="BK185">
            <v>148990.5</v>
          </cell>
          <cell r="BL185">
            <v>0</v>
          </cell>
          <cell r="BM185">
            <v>0</v>
          </cell>
          <cell r="BN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5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72569.11</v>
          </cell>
          <cell r="AU187">
            <v>43491.71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64589.11</v>
          </cell>
          <cell r="AZ187">
            <v>520876.87</v>
          </cell>
          <cell r="BA187">
            <v>330067.61</v>
          </cell>
          <cell r="BB187">
            <v>6</v>
          </cell>
          <cell r="BC187">
            <v>110107.83</v>
          </cell>
          <cell r="BD187">
            <v>103898.96</v>
          </cell>
          <cell r="BE187">
            <v>43491.71</v>
          </cell>
          <cell r="BF187">
            <v>72569.11</v>
          </cell>
          <cell r="BG187">
            <v>0</v>
          </cell>
          <cell r="BH187">
            <v>520876.87</v>
          </cell>
          <cell r="BI187">
            <v>190809.26</v>
          </cell>
          <cell r="BK187">
            <v>520876.87</v>
          </cell>
          <cell r="BL187">
            <v>0</v>
          </cell>
          <cell r="BM187">
            <v>-40000</v>
          </cell>
          <cell r="BN187">
            <v>86812.811666666705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Z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39598.36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32888.17</v>
          </cell>
          <cell r="AZ188">
            <v>394056.15</v>
          </cell>
          <cell r="BA188">
            <v>199188.95</v>
          </cell>
          <cell r="BB188">
            <v>6</v>
          </cell>
          <cell r="BC188">
            <v>159590.59</v>
          </cell>
          <cell r="BD188">
            <v>39598.36</v>
          </cell>
          <cell r="BE188">
            <v>0</v>
          </cell>
          <cell r="BF188">
            <v>0</v>
          </cell>
          <cell r="BG188">
            <v>0</v>
          </cell>
          <cell r="BH188">
            <v>394056.15</v>
          </cell>
          <cell r="BI188">
            <v>194867.20000000001</v>
          </cell>
          <cell r="BK188">
            <v>394056.15</v>
          </cell>
          <cell r="BL188">
            <v>0</v>
          </cell>
          <cell r="BM188">
            <v>-59999.999999999898</v>
          </cell>
          <cell r="BN188">
            <v>65676.024999999994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16972.89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33699.800000000003</v>
          </cell>
          <cell r="BA189">
            <v>33699.800000000003</v>
          </cell>
          <cell r="BB189">
            <v>5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16726.91</v>
          </cell>
          <cell r="BH189">
            <v>0</v>
          </cell>
          <cell r="BI189">
            <v>0</v>
          </cell>
          <cell r="BK189">
            <v>33699.800000000003</v>
          </cell>
          <cell r="BL189">
            <v>0</v>
          </cell>
          <cell r="BM189">
            <v>-10000</v>
          </cell>
          <cell r="BN189">
            <v>0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5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N191">
            <v>0</v>
          </cell>
          <cell r="AO191">
            <v>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70373.429999999993</v>
          </cell>
          <cell r="AV191">
            <v>110744.22</v>
          </cell>
          <cell r="AW191">
            <v>25437.68</v>
          </cell>
          <cell r="AX191">
            <v>30538.240000000002</v>
          </cell>
          <cell r="AY191">
            <v>34062.53</v>
          </cell>
          <cell r="AZ191">
            <v>823882.89</v>
          </cell>
          <cell r="BA191">
            <v>759282.12</v>
          </cell>
          <cell r="BB191">
            <v>6</v>
          </cell>
          <cell r="BC191">
            <v>25437.68</v>
          </cell>
          <cell r="BD191">
            <v>110744.22</v>
          </cell>
          <cell r="BE191">
            <v>70373.429999999993</v>
          </cell>
          <cell r="BF191">
            <v>131837.91</v>
          </cell>
          <cell r="BG191">
            <v>93732.32</v>
          </cell>
          <cell r="BH191">
            <v>402994.01</v>
          </cell>
          <cell r="BI191">
            <v>64600.77</v>
          </cell>
          <cell r="BK191">
            <v>823882.89</v>
          </cell>
          <cell r="BL191">
            <v>0</v>
          </cell>
          <cell r="BM191">
            <v>-49999.999999999898</v>
          </cell>
          <cell r="BN191">
            <v>67165.668333333306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29924.39</v>
          </cell>
          <cell r="BA192">
            <v>29924.39</v>
          </cell>
          <cell r="BB192">
            <v>5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29924.39</v>
          </cell>
          <cell r="BL192">
            <v>0</v>
          </cell>
          <cell r="BM192">
            <v>0</v>
          </cell>
          <cell r="BN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28888.81</v>
          </cell>
          <cell r="BA193">
            <v>28888.81</v>
          </cell>
          <cell r="BB193">
            <v>5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28888.81</v>
          </cell>
          <cell r="BL193">
            <v>0</v>
          </cell>
          <cell r="BM193">
            <v>0</v>
          </cell>
          <cell r="BN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  <cell r="AW194">
            <v>15785</v>
          </cell>
          <cell r="AX194">
            <v>0</v>
          </cell>
          <cell r="AY194">
            <v>0</v>
          </cell>
          <cell r="AZ194">
            <v>45759.95</v>
          </cell>
          <cell r="BA194">
            <v>45759.95</v>
          </cell>
          <cell r="BB194">
            <v>5</v>
          </cell>
          <cell r="BC194">
            <v>0</v>
          </cell>
          <cell r="BD194">
            <v>0</v>
          </cell>
          <cell r="BE194">
            <v>15785</v>
          </cell>
          <cell r="BF194">
            <v>0</v>
          </cell>
          <cell r="BG194">
            <v>0</v>
          </cell>
          <cell r="BH194">
            <v>15785</v>
          </cell>
          <cell r="BI194">
            <v>0</v>
          </cell>
          <cell r="BK194">
            <v>45759.95</v>
          </cell>
          <cell r="BL194">
            <v>0</v>
          </cell>
          <cell r="BM194">
            <v>0</v>
          </cell>
          <cell r="BN194">
            <v>2630.8333333333298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82560</v>
          </cell>
          <cell r="BA195">
            <v>82560</v>
          </cell>
          <cell r="BB195">
            <v>5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K195">
            <v>82560</v>
          </cell>
          <cell r="BL195">
            <v>0</v>
          </cell>
          <cell r="BM195">
            <v>0</v>
          </cell>
          <cell r="BN195">
            <v>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否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188850.86</v>
          </cell>
          <cell r="AP196">
            <v>78100</v>
          </cell>
          <cell r="AQ196">
            <v>39195.440000000002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30992.639999999999</v>
          </cell>
          <cell r="AZ196">
            <v>678744.95</v>
          </cell>
          <cell r="BA196">
            <v>609321.41</v>
          </cell>
          <cell r="BB196">
            <v>6</v>
          </cell>
          <cell r="BC196">
            <v>138913.28</v>
          </cell>
          <cell r="BD196">
            <v>54528.87</v>
          </cell>
          <cell r="BE196">
            <v>46289.2</v>
          </cell>
          <cell r="BF196">
            <v>39148.76</v>
          </cell>
          <cell r="BG196">
            <v>24295</v>
          </cell>
          <cell r="BH196">
            <v>309154.89</v>
          </cell>
          <cell r="BI196">
            <v>69423.539999999994</v>
          </cell>
          <cell r="BK196">
            <v>678744.95</v>
          </cell>
          <cell r="BL196">
            <v>0</v>
          </cell>
          <cell r="BM196">
            <v>-54449.14</v>
          </cell>
          <cell r="BN196">
            <v>51525.815000000002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5184</v>
          </cell>
          <cell r="AZ197">
            <v>5184</v>
          </cell>
          <cell r="BA197">
            <v>5184</v>
          </cell>
          <cell r="BB197">
            <v>6</v>
          </cell>
          <cell r="BC197">
            <v>5184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5184</v>
          </cell>
          <cell r="BI197">
            <v>0</v>
          </cell>
          <cell r="BK197">
            <v>5184</v>
          </cell>
          <cell r="BL197">
            <v>0</v>
          </cell>
          <cell r="BM197">
            <v>-5967</v>
          </cell>
          <cell r="BN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是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G198">
            <v>148520.95999999999</v>
          </cell>
          <cell r="AH198">
            <v>84153.61</v>
          </cell>
          <cell r="AI198">
            <v>138249.72</v>
          </cell>
          <cell r="AJ198">
            <v>226653.25</v>
          </cell>
          <cell r="AK198">
            <v>279959.78000000003</v>
          </cell>
          <cell r="AL198">
            <v>9328.8700000000008</v>
          </cell>
          <cell r="AM198">
            <v>10302.209999999999</v>
          </cell>
          <cell r="AN198">
            <v>30456.92</v>
          </cell>
          <cell r="AO198">
            <v>34700</v>
          </cell>
          <cell r="AP198">
            <v>80600</v>
          </cell>
          <cell r="AQ198">
            <v>111328.73</v>
          </cell>
          <cell r="AR198">
            <v>64801.71</v>
          </cell>
          <cell r="AS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1219055.76</v>
          </cell>
          <cell r="BA198">
            <v>1219055.76</v>
          </cell>
          <cell r="BB198">
            <v>5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1219055.76</v>
          </cell>
          <cell r="BL198">
            <v>0</v>
          </cell>
          <cell r="BM198">
            <v>0</v>
          </cell>
          <cell r="BN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5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F200">
            <v>90</v>
          </cell>
          <cell r="G200" t="str">
            <v>否</v>
          </cell>
          <cell r="I200">
            <v>0</v>
          </cell>
          <cell r="J200">
            <v>0</v>
          </cell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5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F201">
            <v>30</v>
          </cell>
          <cell r="G201" t="str">
            <v>否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23937.599999999999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23937.599999999999</v>
          </cell>
          <cell r="BA201">
            <v>23937.599999999999</v>
          </cell>
          <cell r="BB201">
            <v>5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K201">
            <v>23937.599999999999</v>
          </cell>
          <cell r="BL201">
            <v>0</v>
          </cell>
          <cell r="BM201">
            <v>0</v>
          </cell>
          <cell r="BN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21800</v>
          </cell>
          <cell r="BA202">
            <v>21800</v>
          </cell>
          <cell r="BB202">
            <v>5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21800</v>
          </cell>
          <cell r="BL202">
            <v>0</v>
          </cell>
          <cell r="BM202">
            <v>0</v>
          </cell>
          <cell r="BN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5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22760</v>
          </cell>
          <cell r="BA204">
            <v>22760</v>
          </cell>
          <cell r="BB204">
            <v>5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K204">
            <v>22760</v>
          </cell>
          <cell r="BL204">
            <v>0</v>
          </cell>
          <cell r="BM204">
            <v>0</v>
          </cell>
          <cell r="BN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F205">
            <v>0</v>
          </cell>
          <cell r="G205" t="str">
            <v>否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0</v>
          </cell>
          <cell r="AZ205">
            <v>1420</v>
          </cell>
          <cell r="BA205">
            <v>1420</v>
          </cell>
          <cell r="BB205">
            <v>6</v>
          </cell>
          <cell r="BC205">
            <v>0</v>
          </cell>
          <cell r="BD205">
            <v>0</v>
          </cell>
          <cell r="BE205">
            <v>0</v>
          </cell>
          <cell r="BF205">
            <v>1420</v>
          </cell>
          <cell r="BG205">
            <v>0</v>
          </cell>
          <cell r="BH205">
            <v>1420</v>
          </cell>
          <cell r="BI205">
            <v>0</v>
          </cell>
          <cell r="BK205">
            <v>1420</v>
          </cell>
          <cell r="BL205">
            <v>0</v>
          </cell>
          <cell r="BM205">
            <v>0</v>
          </cell>
          <cell r="BN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19500</v>
          </cell>
          <cell r="BA206">
            <v>19500</v>
          </cell>
          <cell r="BB206">
            <v>5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19500</v>
          </cell>
          <cell r="BL206">
            <v>0</v>
          </cell>
          <cell r="BM206">
            <v>0</v>
          </cell>
          <cell r="BN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5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19045</v>
          </cell>
          <cell r="BA208">
            <v>19045</v>
          </cell>
          <cell r="BB208">
            <v>5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K208">
            <v>19045</v>
          </cell>
          <cell r="BL208">
            <v>0</v>
          </cell>
          <cell r="BM208">
            <v>0</v>
          </cell>
          <cell r="BN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19000</v>
          </cell>
          <cell r="BA209">
            <v>19000</v>
          </cell>
          <cell r="BB209">
            <v>5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K209">
            <v>19000</v>
          </cell>
          <cell r="BL209">
            <v>0</v>
          </cell>
          <cell r="BM209">
            <v>0</v>
          </cell>
          <cell r="BN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18714.75</v>
          </cell>
          <cell r="BA210">
            <v>18714.75</v>
          </cell>
          <cell r="BB210">
            <v>5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18714.75</v>
          </cell>
          <cell r="BL210">
            <v>0</v>
          </cell>
          <cell r="BM210">
            <v>0</v>
          </cell>
          <cell r="BN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8488.18</v>
          </cell>
          <cell r="X211">
            <v>10000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18488.18</v>
          </cell>
          <cell r="BA211">
            <v>18488.18</v>
          </cell>
          <cell r="BB211">
            <v>5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K211">
            <v>18488.18</v>
          </cell>
          <cell r="BL211">
            <v>0</v>
          </cell>
          <cell r="BM211">
            <v>0</v>
          </cell>
          <cell r="BN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101605.35</v>
          </cell>
          <cell r="BA212">
            <v>101605.35</v>
          </cell>
          <cell r="BB212">
            <v>5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101605.35</v>
          </cell>
          <cell r="BL212">
            <v>0</v>
          </cell>
          <cell r="BM212">
            <v>0</v>
          </cell>
          <cell r="BN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6328</v>
          </cell>
          <cell r="AY213">
            <v>0</v>
          </cell>
          <cell r="AZ213">
            <v>6328</v>
          </cell>
          <cell r="BA213">
            <v>0</v>
          </cell>
          <cell r="BB213">
            <v>5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6328</v>
          </cell>
          <cell r="BI213">
            <v>6328</v>
          </cell>
          <cell r="BK213">
            <v>6328</v>
          </cell>
          <cell r="BL213">
            <v>0</v>
          </cell>
          <cell r="BM213">
            <v>0</v>
          </cell>
          <cell r="BN213">
            <v>1054.6666666666699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17456.5</v>
          </cell>
          <cell r="BA214">
            <v>17456.5</v>
          </cell>
          <cell r="BB214">
            <v>5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17456.5</v>
          </cell>
          <cell r="BL214">
            <v>0</v>
          </cell>
          <cell r="BM214">
            <v>0</v>
          </cell>
          <cell r="BN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5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6531</v>
          </cell>
          <cell r="BA216">
            <v>6531</v>
          </cell>
          <cell r="BB216">
            <v>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6531</v>
          </cell>
          <cell r="BL216">
            <v>0</v>
          </cell>
          <cell r="BM216">
            <v>0</v>
          </cell>
          <cell r="BN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  <cell r="I217">
            <v>17243.919999999998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17243.919999999998</v>
          </cell>
          <cell r="BA217">
            <v>17243.919999999998</v>
          </cell>
          <cell r="BB217">
            <v>5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17243.919999999998</v>
          </cell>
          <cell r="BL217">
            <v>0</v>
          </cell>
          <cell r="BM217">
            <v>0</v>
          </cell>
          <cell r="BN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5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10294.75</v>
          </cell>
          <cell r="AZ219">
            <v>41409.43</v>
          </cell>
          <cell r="BA219">
            <v>31114.68</v>
          </cell>
          <cell r="BB219">
            <v>6</v>
          </cell>
          <cell r="BC219">
            <v>10294.75</v>
          </cell>
          <cell r="BD219">
            <v>10294.76</v>
          </cell>
          <cell r="BE219">
            <v>10294.76</v>
          </cell>
          <cell r="BF219">
            <v>0</v>
          </cell>
          <cell r="BG219">
            <v>230.41</v>
          </cell>
          <cell r="BH219">
            <v>41179.019999999997</v>
          </cell>
          <cell r="BI219">
            <v>10294.75</v>
          </cell>
          <cell r="BK219">
            <v>41409.43</v>
          </cell>
          <cell r="BL219">
            <v>0</v>
          </cell>
          <cell r="BM219">
            <v>0</v>
          </cell>
          <cell r="BN219">
            <v>6863.17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5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16470.66</v>
          </cell>
          <cell r="BA221">
            <v>16470.66</v>
          </cell>
          <cell r="BB221">
            <v>5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K221">
            <v>16470.66</v>
          </cell>
          <cell r="BL221">
            <v>0</v>
          </cell>
          <cell r="BM221">
            <v>0</v>
          </cell>
          <cell r="BN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5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14336</v>
          </cell>
          <cell r="BA223">
            <v>14336</v>
          </cell>
          <cell r="BB223">
            <v>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K223">
            <v>14336</v>
          </cell>
          <cell r="BL223">
            <v>0</v>
          </cell>
          <cell r="BM223">
            <v>0</v>
          </cell>
          <cell r="BN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5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79687.679999999993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79687.679999999993</v>
          </cell>
          <cell r="BA225">
            <v>79687.679999999993</v>
          </cell>
          <cell r="BB225">
            <v>5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K225">
            <v>79687.679999999993</v>
          </cell>
          <cell r="BL225">
            <v>0</v>
          </cell>
          <cell r="BM225">
            <v>-1202.19</v>
          </cell>
          <cell r="BN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21922</v>
          </cell>
          <cell r="AX226">
            <v>0</v>
          </cell>
          <cell r="AY226">
            <v>34029.06</v>
          </cell>
          <cell r="AZ226">
            <v>55951.06</v>
          </cell>
          <cell r="BA226">
            <v>21922</v>
          </cell>
          <cell r="BB226">
            <v>6</v>
          </cell>
          <cell r="BC226">
            <v>0</v>
          </cell>
          <cell r="BD226">
            <v>21922</v>
          </cell>
          <cell r="BE226">
            <v>0</v>
          </cell>
          <cell r="BF226">
            <v>0</v>
          </cell>
          <cell r="BG226">
            <v>0</v>
          </cell>
          <cell r="BH226">
            <v>55951.06</v>
          </cell>
          <cell r="BI226">
            <v>34029.06</v>
          </cell>
          <cell r="BK226">
            <v>55951.06</v>
          </cell>
          <cell r="BL226">
            <v>0</v>
          </cell>
          <cell r="BM226">
            <v>-4340</v>
          </cell>
          <cell r="BN226">
            <v>9325.1766666666699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6975.89</v>
          </cell>
          <cell r="BA227">
            <v>6975.89</v>
          </cell>
          <cell r="BB227">
            <v>5</v>
          </cell>
          <cell r="BC227">
            <v>0</v>
          </cell>
          <cell r="BD227">
            <v>0</v>
          </cell>
          <cell r="BE227">
            <v>4712.16</v>
          </cell>
          <cell r="BF227">
            <v>0</v>
          </cell>
          <cell r="BG227">
            <v>0</v>
          </cell>
          <cell r="BH227">
            <v>4712.16</v>
          </cell>
          <cell r="BI227">
            <v>0</v>
          </cell>
          <cell r="BK227">
            <v>6975.89</v>
          </cell>
          <cell r="BL227">
            <v>0</v>
          </cell>
          <cell r="BM227">
            <v>0</v>
          </cell>
          <cell r="BN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11220.07</v>
          </cell>
          <cell r="BA228">
            <v>11220.07</v>
          </cell>
          <cell r="BB228">
            <v>5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K228">
            <v>11220.07</v>
          </cell>
          <cell r="BL228">
            <v>0</v>
          </cell>
          <cell r="BM228">
            <v>0</v>
          </cell>
          <cell r="BN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11050</v>
          </cell>
          <cell r="BA229">
            <v>11050</v>
          </cell>
          <cell r="BB229">
            <v>5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11050</v>
          </cell>
          <cell r="BL229">
            <v>0</v>
          </cell>
          <cell r="BM229">
            <v>0</v>
          </cell>
          <cell r="BN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  <cell r="AW230">
            <v>0</v>
          </cell>
          <cell r="AX230">
            <v>0</v>
          </cell>
          <cell r="AY230">
            <v>55542</v>
          </cell>
          <cell r="AZ230">
            <v>60993.2</v>
          </cell>
          <cell r="BA230">
            <v>60993.2</v>
          </cell>
          <cell r="BB230">
            <v>5</v>
          </cell>
          <cell r="BC230">
            <v>55542</v>
          </cell>
          <cell r="BD230">
            <v>0</v>
          </cell>
          <cell r="BE230">
            <v>0</v>
          </cell>
          <cell r="BF230">
            <v>0</v>
          </cell>
          <cell r="BG230">
            <v>5451.2</v>
          </cell>
          <cell r="BH230">
            <v>60993.2</v>
          </cell>
          <cell r="BI230">
            <v>0</v>
          </cell>
          <cell r="BK230">
            <v>60993.2</v>
          </cell>
          <cell r="BL230">
            <v>0</v>
          </cell>
          <cell r="BM230">
            <v>0</v>
          </cell>
          <cell r="BN230">
            <v>10165.5333333333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10976</v>
          </cell>
          <cell r="BA231">
            <v>10976</v>
          </cell>
          <cell r="BB231">
            <v>5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K231">
            <v>10976</v>
          </cell>
          <cell r="BL231">
            <v>0</v>
          </cell>
          <cell r="BM231">
            <v>0</v>
          </cell>
          <cell r="BN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9435.25</v>
          </cell>
          <cell r="BA232">
            <v>9435.25</v>
          </cell>
          <cell r="BB232">
            <v>5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K232">
            <v>9435.25</v>
          </cell>
          <cell r="BL232">
            <v>0</v>
          </cell>
          <cell r="BM232">
            <v>0</v>
          </cell>
          <cell r="BN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9178.84</v>
          </cell>
          <cell r="BA233">
            <v>9178.84</v>
          </cell>
          <cell r="BB233">
            <v>5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K233">
            <v>9178.84</v>
          </cell>
          <cell r="BL233">
            <v>0</v>
          </cell>
          <cell r="BM233">
            <v>0</v>
          </cell>
          <cell r="BN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24645</v>
          </cell>
          <cell r="BA234">
            <v>24645</v>
          </cell>
          <cell r="BB234">
            <v>5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K234">
            <v>24645</v>
          </cell>
          <cell r="BL234">
            <v>0</v>
          </cell>
          <cell r="BM234">
            <v>0</v>
          </cell>
          <cell r="BN234">
            <v>0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8536.41</v>
          </cell>
          <cell r="BA235">
            <v>8536.41</v>
          </cell>
          <cell r="BB235">
            <v>5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K235">
            <v>8536.41</v>
          </cell>
          <cell r="BL235">
            <v>0</v>
          </cell>
          <cell r="BM235">
            <v>0</v>
          </cell>
          <cell r="BN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458</v>
          </cell>
          <cell r="AX236">
            <v>0</v>
          </cell>
          <cell r="AY236">
            <v>0</v>
          </cell>
          <cell r="AZ236">
            <v>458</v>
          </cell>
          <cell r="BA236">
            <v>458</v>
          </cell>
          <cell r="BB236">
            <v>5</v>
          </cell>
          <cell r="BC236">
            <v>0</v>
          </cell>
          <cell r="BD236">
            <v>0</v>
          </cell>
          <cell r="BE236">
            <v>458</v>
          </cell>
          <cell r="BF236">
            <v>0</v>
          </cell>
          <cell r="BG236">
            <v>0</v>
          </cell>
          <cell r="BH236">
            <v>458</v>
          </cell>
          <cell r="BI236">
            <v>0</v>
          </cell>
          <cell r="BK236">
            <v>458</v>
          </cell>
          <cell r="BL236">
            <v>0</v>
          </cell>
          <cell r="BM236">
            <v>0</v>
          </cell>
          <cell r="BN236">
            <v>76.3333333333333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  <cell r="AW237">
            <v>0</v>
          </cell>
          <cell r="AX237">
            <v>0</v>
          </cell>
          <cell r="AY237">
            <v>0</v>
          </cell>
          <cell r="AZ237">
            <v>11121.07</v>
          </cell>
          <cell r="BA237">
            <v>11121.07</v>
          </cell>
          <cell r="BB237">
            <v>5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7335.33</v>
          </cell>
          <cell r="BH237">
            <v>7335.33</v>
          </cell>
          <cell r="BI237">
            <v>0</v>
          </cell>
          <cell r="BK237">
            <v>11121.07</v>
          </cell>
          <cell r="BL237">
            <v>0</v>
          </cell>
          <cell r="BM237">
            <v>0</v>
          </cell>
          <cell r="BN237">
            <v>1222.5550000000001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5100</v>
          </cell>
          <cell r="BA238">
            <v>5100</v>
          </cell>
          <cell r="BB238">
            <v>5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K238">
            <v>5100</v>
          </cell>
          <cell r="BL238">
            <v>0</v>
          </cell>
          <cell r="BM238">
            <v>0</v>
          </cell>
          <cell r="BN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1525.47</v>
          </cell>
          <cell r="BA239">
            <v>1525.47</v>
          </cell>
          <cell r="BB239">
            <v>5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22.66</v>
          </cell>
          <cell r="BH239">
            <v>0</v>
          </cell>
          <cell r="BI239">
            <v>0</v>
          </cell>
          <cell r="BK239">
            <v>1525.47</v>
          </cell>
          <cell r="BL239">
            <v>0</v>
          </cell>
          <cell r="BM239">
            <v>0</v>
          </cell>
          <cell r="BN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5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K240">
            <v>-4894</v>
          </cell>
          <cell r="BL240">
            <v>-4894</v>
          </cell>
          <cell r="BM240">
            <v>-4894</v>
          </cell>
          <cell r="BN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F241">
            <v>0</v>
          </cell>
          <cell r="G241" t="str">
            <v>否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5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6350</v>
          </cell>
          <cell r="BA242">
            <v>6350</v>
          </cell>
          <cell r="BB242">
            <v>5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K242">
            <v>6350</v>
          </cell>
          <cell r="BL242">
            <v>0</v>
          </cell>
          <cell r="BM242">
            <v>0</v>
          </cell>
          <cell r="BN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6048.4</v>
          </cell>
          <cell r="BA243">
            <v>6048.4</v>
          </cell>
          <cell r="BB243">
            <v>5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K243">
            <v>6048.4</v>
          </cell>
          <cell r="BL243">
            <v>0</v>
          </cell>
          <cell r="BM243">
            <v>0</v>
          </cell>
          <cell r="BN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5600</v>
          </cell>
          <cell r="BA244">
            <v>5600</v>
          </cell>
          <cell r="BB244">
            <v>5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K244">
            <v>5600</v>
          </cell>
          <cell r="BL244">
            <v>0</v>
          </cell>
          <cell r="BM244">
            <v>0</v>
          </cell>
          <cell r="BN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5579.03</v>
          </cell>
          <cell r="BA245">
            <v>5579.03</v>
          </cell>
          <cell r="BB245">
            <v>5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K245">
            <v>5579.03</v>
          </cell>
          <cell r="BL245">
            <v>0</v>
          </cell>
          <cell r="BM245">
            <v>0</v>
          </cell>
          <cell r="BN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0</v>
          </cell>
          <cell r="AZ246">
            <v>9591.68</v>
          </cell>
          <cell r="BA246">
            <v>9591.68</v>
          </cell>
          <cell r="BB246">
            <v>6</v>
          </cell>
          <cell r="BC246">
            <v>0</v>
          </cell>
          <cell r="BD246">
            <v>0</v>
          </cell>
          <cell r="BE246">
            <v>0</v>
          </cell>
          <cell r="BF246">
            <v>6503.77</v>
          </cell>
          <cell r="BG246">
            <v>0</v>
          </cell>
          <cell r="BH246">
            <v>6503.77</v>
          </cell>
          <cell r="BI246">
            <v>0</v>
          </cell>
          <cell r="BK246">
            <v>9591.6799999999894</v>
          </cell>
          <cell r="BL246">
            <v>0</v>
          </cell>
          <cell r="BM246">
            <v>0</v>
          </cell>
          <cell r="BN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5134</v>
          </cell>
          <cell r="BA247">
            <v>5134</v>
          </cell>
          <cell r="BB247">
            <v>5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K247">
            <v>5134</v>
          </cell>
          <cell r="BL247">
            <v>0</v>
          </cell>
          <cell r="BM247">
            <v>0</v>
          </cell>
          <cell r="BN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233149.1</v>
          </cell>
          <cell r="BA248">
            <v>233149.1</v>
          </cell>
          <cell r="BB248">
            <v>5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740</v>
          </cell>
          <cell r="BH248">
            <v>740</v>
          </cell>
          <cell r="BI248">
            <v>0</v>
          </cell>
          <cell r="BK248">
            <v>233149.1</v>
          </cell>
          <cell r="BL248">
            <v>0</v>
          </cell>
          <cell r="BM248">
            <v>0</v>
          </cell>
          <cell r="BN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W249">
            <v>0</v>
          </cell>
          <cell r="AX249">
            <v>10170</v>
          </cell>
          <cell r="AY249">
            <v>0</v>
          </cell>
          <cell r="AZ249">
            <v>10170</v>
          </cell>
          <cell r="BA249">
            <v>10170</v>
          </cell>
          <cell r="BB249">
            <v>5</v>
          </cell>
          <cell r="BC249">
            <v>10170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10170</v>
          </cell>
          <cell r="BI249">
            <v>0</v>
          </cell>
          <cell r="BK249">
            <v>10170</v>
          </cell>
          <cell r="BL249">
            <v>0</v>
          </cell>
          <cell r="BM249">
            <v>-2714</v>
          </cell>
          <cell r="BN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5000</v>
          </cell>
          <cell r="BA250">
            <v>5000</v>
          </cell>
          <cell r="BB250">
            <v>5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K250">
            <v>5000</v>
          </cell>
          <cell r="BL250">
            <v>0</v>
          </cell>
          <cell r="BM250">
            <v>0</v>
          </cell>
          <cell r="BN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5000</v>
          </cell>
          <cell r="BA251">
            <v>5000</v>
          </cell>
          <cell r="BB251">
            <v>5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K251">
            <v>5000</v>
          </cell>
          <cell r="BL251">
            <v>0</v>
          </cell>
          <cell r="BM251">
            <v>0</v>
          </cell>
          <cell r="BN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465.94</v>
          </cell>
          <cell r="BA252">
            <v>465.94</v>
          </cell>
          <cell r="BB252">
            <v>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K252">
            <v>465.94000000000199</v>
          </cell>
          <cell r="BL252">
            <v>0</v>
          </cell>
          <cell r="BM252">
            <v>2.3305801732931298E-12</v>
          </cell>
          <cell r="BN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4500</v>
          </cell>
          <cell r="BA253">
            <v>4500</v>
          </cell>
          <cell r="BB253">
            <v>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K253">
            <v>4500</v>
          </cell>
          <cell r="BL253">
            <v>0</v>
          </cell>
          <cell r="BM253">
            <v>0</v>
          </cell>
          <cell r="BN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4352</v>
          </cell>
          <cell r="BA254">
            <v>4352</v>
          </cell>
          <cell r="BB254">
            <v>5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K254">
            <v>4352</v>
          </cell>
          <cell r="BL254">
            <v>0</v>
          </cell>
          <cell r="BM254">
            <v>0</v>
          </cell>
          <cell r="BN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4067.2600000000102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4067.2600000000102</v>
          </cell>
          <cell r="BA255">
            <v>4067.2600000000102</v>
          </cell>
          <cell r="BB255">
            <v>5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K255">
            <v>4067.2600000000102</v>
          </cell>
          <cell r="BL255">
            <v>0</v>
          </cell>
          <cell r="BM255">
            <v>0</v>
          </cell>
          <cell r="BN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4053.14</v>
          </cell>
          <cell r="BA256">
            <v>4053.14</v>
          </cell>
          <cell r="BB256">
            <v>5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K256">
            <v>4053.14</v>
          </cell>
          <cell r="BL256">
            <v>0</v>
          </cell>
          <cell r="BM256">
            <v>0</v>
          </cell>
          <cell r="BN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F257">
            <v>0</v>
          </cell>
          <cell r="G257" t="str">
            <v>否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37850</v>
          </cell>
          <cell r="BA257">
            <v>37850</v>
          </cell>
          <cell r="BB257">
            <v>5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K257">
            <v>37850</v>
          </cell>
          <cell r="BL257">
            <v>0</v>
          </cell>
          <cell r="BM257">
            <v>0</v>
          </cell>
          <cell r="BN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3826</v>
          </cell>
          <cell r="BA258">
            <v>3826</v>
          </cell>
          <cell r="BB258">
            <v>5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K258">
            <v>3826</v>
          </cell>
          <cell r="BL258">
            <v>0</v>
          </cell>
          <cell r="BM258">
            <v>0</v>
          </cell>
          <cell r="BN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3646.55</v>
          </cell>
          <cell r="BA259">
            <v>3646.55</v>
          </cell>
          <cell r="BB259">
            <v>5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K259">
            <v>3646.55</v>
          </cell>
          <cell r="BL259">
            <v>0</v>
          </cell>
          <cell r="BM259">
            <v>0</v>
          </cell>
          <cell r="BN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3606.64</v>
          </cell>
          <cell r="BA260">
            <v>3606.64</v>
          </cell>
          <cell r="BB260">
            <v>5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K260">
            <v>3606.64</v>
          </cell>
          <cell r="BL260">
            <v>0</v>
          </cell>
          <cell r="BM260">
            <v>0</v>
          </cell>
          <cell r="BN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3374.75</v>
          </cell>
          <cell r="BA261">
            <v>3374.75</v>
          </cell>
          <cell r="BB261">
            <v>5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K261">
            <v>3374.75</v>
          </cell>
          <cell r="BL261">
            <v>0</v>
          </cell>
          <cell r="BM261">
            <v>0</v>
          </cell>
          <cell r="BN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F262">
            <v>30</v>
          </cell>
          <cell r="G262" t="str">
            <v>否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5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3200</v>
          </cell>
          <cell r="BA263">
            <v>3200</v>
          </cell>
          <cell r="BB263">
            <v>5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K263">
            <v>3200</v>
          </cell>
          <cell r="BL263">
            <v>0</v>
          </cell>
          <cell r="BM263">
            <v>0</v>
          </cell>
          <cell r="BN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3000</v>
          </cell>
          <cell r="BA264">
            <v>3000</v>
          </cell>
          <cell r="BB264">
            <v>5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K264">
            <v>3000</v>
          </cell>
          <cell r="BL264">
            <v>0</v>
          </cell>
          <cell r="BM264">
            <v>0</v>
          </cell>
          <cell r="BN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2727.36</v>
          </cell>
          <cell r="BA265">
            <v>2727.36</v>
          </cell>
          <cell r="BB265">
            <v>5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K265">
            <v>2727.36</v>
          </cell>
          <cell r="BL265">
            <v>0</v>
          </cell>
          <cell r="BM265">
            <v>0</v>
          </cell>
          <cell r="BN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2450</v>
          </cell>
          <cell r="BA266">
            <v>2450</v>
          </cell>
          <cell r="BB266">
            <v>5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K266">
            <v>2450</v>
          </cell>
          <cell r="BL266">
            <v>0</v>
          </cell>
          <cell r="BM266">
            <v>0</v>
          </cell>
          <cell r="BN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2369.86</v>
          </cell>
          <cell r="BA267">
            <v>2369.86</v>
          </cell>
          <cell r="BB267">
            <v>5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K267">
            <v>2369.86</v>
          </cell>
          <cell r="BL267">
            <v>0</v>
          </cell>
          <cell r="BM267">
            <v>0</v>
          </cell>
          <cell r="BN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5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K268">
            <v>-2.91038304567337E-11</v>
          </cell>
          <cell r="BL268">
            <v>0</v>
          </cell>
          <cell r="BM268">
            <v>-2.91038304567337E-11</v>
          </cell>
          <cell r="BN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5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2000</v>
          </cell>
          <cell r="BA270">
            <v>2000</v>
          </cell>
          <cell r="BB270">
            <v>5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K270">
            <v>2000</v>
          </cell>
          <cell r="BL270">
            <v>0</v>
          </cell>
          <cell r="BM270">
            <v>0</v>
          </cell>
          <cell r="BN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1980</v>
          </cell>
          <cell r="BA271">
            <v>1980</v>
          </cell>
          <cell r="BB271">
            <v>5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K271">
            <v>1980</v>
          </cell>
          <cell r="BL271">
            <v>0</v>
          </cell>
          <cell r="BM271">
            <v>0</v>
          </cell>
          <cell r="BN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1950</v>
          </cell>
          <cell r="BA272">
            <v>1950</v>
          </cell>
          <cell r="BB272">
            <v>5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K272">
            <v>1950</v>
          </cell>
          <cell r="BL272">
            <v>0</v>
          </cell>
          <cell r="BM272">
            <v>0</v>
          </cell>
          <cell r="BN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1700</v>
          </cell>
          <cell r="BA273">
            <v>1700</v>
          </cell>
          <cell r="BB273">
            <v>5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K273">
            <v>1700</v>
          </cell>
          <cell r="BL273">
            <v>0</v>
          </cell>
          <cell r="BM273">
            <v>0</v>
          </cell>
          <cell r="BN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1615.32</v>
          </cell>
          <cell r="BA274">
            <v>1615.32</v>
          </cell>
          <cell r="BB274">
            <v>5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K274">
            <v>1615.32</v>
          </cell>
          <cell r="BL274">
            <v>0</v>
          </cell>
          <cell r="BM274">
            <v>0</v>
          </cell>
          <cell r="BN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1497.75</v>
          </cell>
          <cell r="BA275">
            <v>1497.75</v>
          </cell>
          <cell r="BB275">
            <v>5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K275">
            <v>1497.75</v>
          </cell>
          <cell r="BL275">
            <v>0</v>
          </cell>
          <cell r="BM275">
            <v>0</v>
          </cell>
          <cell r="BN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1386.48</v>
          </cell>
          <cell r="BA276">
            <v>1386.48</v>
          </cell>
          <cell r="BB276">
            <v>5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K276">
            <v>1386.48</v>
          </cell>
          <cell r="BL276">
            <v>0</v>
          </cell>
          <cell r="BM276">
            <v>0</v>
          </cell>
          <cell r="BN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1163</v>
          </cell>
          <cell r="BA277">
            <v>1163</v>
          </cell>
          <cell r="BB277">
            <v>5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K277">
            <v>1163</v>
          </cell>
          <cell r="BL277">
            <v>0</v>
          </cell>
          <cell r="BM277">
            <v>0</v>
          </cell>
          <cell r="BN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F278">
            <v>60</v>
          </cell>
          <cell r="G278" t="str">
            <v>否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5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1000</v>
          </cell>
          <cell r="BA279">
            <v>1000</v>
          </cell>
          <cell r="BB279">
            <v>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K279">
            <v>1000</v>
          </cell>
          <cell r="BL279">
            <v>0</v>
          </cell>
          <cell r="BM279">
            <v>0</v>
          </cell>
          <cell r="BN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900</v>
          </cell>
          <cell r="BA280">
            <v>900</v>
          </cell>
          <cell r="BB280">
            <v>5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K280">
            <v>900</v>
          </cell>
          <cell r="BL280">
            <v>0</v>
          </cell>
          <cell r="BM280">
            <v>0</v>
          </cell>
          <cell r="BN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900</v>
          </cell>
          <cell r="BA281">
            <v>900</v>
          </cell>
          <cell r="BB281">
            <v>5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K281">
            <v>900</v>
          </cell>
          <cell r="BL281">
            <v>0</v>
          </cell>
          <cell r="BM281">
            <v>0</v>
          </cell>
          <cell r="BN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720</v>
          </cell>
          <cell r="BA282">
            <v>720</v>
          </cell>
          <cell r="BB282">
            <v>5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K282">
            <v>720</v>
          </cell>
          <cell r="BL282">
            <v>0</v>
          </cell>
          <cell r="BM282">
            <v>0</v>
          </cell>
          <cell r="BN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T283">
            <v>262193.12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28504.77</v>
          </cell>
          <cell r="AZ283">
            <v>681006.33</v>
          </cell>
          <cell r="BA283">
            <v>652501.56000000006</v>
          </cell>
          <cell r="BB283">
            <v>6</v>
          </cell>
          <cell r="BC283">
            <v>0</v>
          </cell>
          <cell r="BD283">
            <v>185206.84</v>
          </cell>
          <cell r="BE283">
            <v>205101.6</v>
          </cell>
          <cell r="BF283">
            <v>262193.12</v>
          </cell>
          <cell r="BG283">
            <v>0</v>
          </cell>
          <cell r="BH283">
            <v>681006.33</v>
          </cell>
          <cell r="BI283">
            <v>28504.77</v>
          </cell>
          <cell r="BK283">
            <v>681006.33</v>
          </cell>
          <cell r="BL283">
            <v>0</v>
          </cell>
          <cell r="BM283">
            <v>-270000</v>
          </cell>
          <cell r="BN283">
            <v>113501.05499999999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426</v>
          </cell>
          <cell r="BA284">
            <v>426</v>
          </cell>
          <cell r="BB284">
            <v>5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K284">
            <v>426</v>
          </cell>
          <cell r="BL284">
            <v>0</v>
          </cell>
          <cell r="BM284">
            <v>0</v>
          </cell>
          <cell r="BN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400</v>
          </cell>
          <cell r="BA285">
            <v>400</v>
          </cell>
          <cell r="BB285">
            <v>5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K285">
            <v>400</v>
          </cell>
          <cell r="BL285">
            <v>0</v>
          </cell>
          <cell r="BM285">
            <v>0</v>
          </cell>
          <cell r="BN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360</v>
          </cell>
          <cell r="BA286">
            <v>360</v>
          </cell>
          <cell r="BB286">
            <v>5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K286">
            <v>360</v>
          </cell>
          <cell r="BL286">
            <v>0</v>
          </cell>
          <cell r="BM286">
            <v>0</v>
          </cell>
          <cell r="BN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  <cell r="I287">
            <v>314.60000000000002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314.60000000000002</v>
          </cell>
          <cell r="BA287">
            <v>314.60000000000002</v>
          </cell>
          <cell r="BB287">
            <v>5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K287">
            <v>314.60000000000002</v>
          </cell>
          <cell r="BL287">
            <v>0</v>
          </cell>
          <cell r="BM287">
            <v>0</v>
          </cell>
          <cell r="BN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312</v>
          </cell>
          <cell r="BA288">
            <v>312</v>
          </cell>
          <cell r="BB288">
            <v>5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K288">
            <v>312</v>
          </cell>
          <cell r="BL288">
            <v>0</v>
          </cell>
          <cell r="BM288">
            <v>0</v>
          </cell>
          <cell r="BN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214</v>
          </cell>
          <cell r="BA289">
            <v>214</v>
          </cell>
          <cell r="BB289">
            <v>5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K289">
            <v>214</v>
          </cell>
          <cell r="BL289">
            <v>0</v>
          </cell>
          <cell r="BM289">
            <v>0</v>
          </cell>
          <cell r="BN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202.36</v>
          </cell>
          <cell r="BA290">
            <v>202.36</v>
          </cell>
          <cell r="BB290">
            <v>5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K290">
            <v>202.36</v>
          </cell>
          <cell r="BL290">
            <v>0</v>
          </cell>
          <cell r="BM290">
            <v>0</v>
          </cell>
          <cell r="BN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65.09</v>
          </cell>
          <cell r="BA291">
            <v>65.09</v>
          </cell>
          <cell r="BB291">
            <v>5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K291">
            <v>65.09</v>
          </cell>
          <cell r="BL291">
            <v>0</v>
          </cell>
          <cell r="BM291">
            <v>0</v>
          </cell>
          <cell r="BN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否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W292">
            <v>0</v>
          </cell>
          <cell r="AX292">
            <v>26528.11</v>
          </cell>
          <cell r="AY292">
            <v>0</v>
          </cell>
          <cell r="AZ292">
            <v>26528.11</v>
          </cell>
          <cell r="BA292">
            <v>0</v>
          </cell>
          <cell r="BB292">
            <v>5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26528.11</v>
          </cell>
          <cell r="BI292">
            <v>26528.11</v>
          </cell>
          <cell r="BK292">
            <v>26528.11</v>
          </cell>
          <cell r="BL292">
            <v>0</v>
          </cell>
          <cell r="BM292">
            <v>-10000</v>
          </cell>
          <cell r="BN292">
            <v>4421.3516666666701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F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W293">
            <v>0</v>
          </cell>
          <cell r="AX293">
            <v>804.87</v>
          </cell>
          <cell r="AY293">
            <v>0</v>
          </cell>
          <cell r="AZ293">
            <v>804.87</v>
          </cell>
          <cell r="BA293">
            <v>804.87</v>
          </cell>
          <cell r="BB293">
            <v>5</v>
          </cell>
          <cell r="BC293">
            <v>804.87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804.87</v>
          </cell>
          <cell r="BI293">
            <v>0</v>
          </cell>
          <cell r="BK293">
            <v>804.869999999995</v>
          </cell>
          <cell r="BL293">
            <v>0</v>
          </cell>
          <cell r="BM293">
            <v>-6000</v>
          </cell>
          <cell r="BN293">
            <v>134.14500000000001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1</v>
          </cell>
          <cell r="BA294">
            <v>0</v>
          </cell>
          <cell r="BB294">
            <v>6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1</v>
          </cell>
          <cell r="BI294">
            <v>1</v>
          </cell>
          <cell r="BK294">
            <v>1</v>
          </cell>
          <cell r="BL294">
            <v>0</v>
          </cell>
          <cell r="BM294">
            <v>-3840</v>
          </cell>
          <cell r="BN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AZ295">
            <v>0.8</v>
          </cell>
          <cell r="BA295">
            <v>0</v>
          </cell>
          <cell r="BB295">
            <v>6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0.8</v>
          </cell>
          <cell r="BI295">
            <v>0.8</v>
          </cell>
          <cell r="BK295">
            <v>0.79999999993015103</v>
          </cell>
          <cell r="BL295">
            <v>0</v>
          </cell>
          <cell r="BM295">
            <v>-6.98492375050819E-11</v>
          </cell>
          <cell r="BN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0.02</v>
          </cell>
          <cell r="BA296">
            <v>0.02</v>
          </cell>
          <cell r="BB296">
            <v>5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K296">
            <v>0.02</v>
          </cell>
          <cell r="BL296">
            <v>0</v>
          </cell>
          <cell r="BM296">
            <v>0</v>
          </cell>
          <cell r="BN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60</v>
          </cell>
          <cell r="I297">
            <v>3.6379788070917097E-11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147638.18</v>
          </cell>
          <cell r="AW297">
            <v>0</v>
          </cell>
          <cell r="AX297">
            <v>35688.230000000003</v>
          </cell>
          <cell r="AY297">
            <v>117374.8</v>
          </cell>
          <cell r="AZ297">
            <v>300701.21000000002</v>
          </cell>
          <cell r="BA297">
            <v>147638.18</v>
          </cell>
          <cell r="BB297">
            <v>5</v>
          </cell>
          <cell r="BC297">
            <v>35688.230000000003</v>
          </cell>
          <cell r="BD297">
            <v>0</v>
          </cell>
          <cell r="BE297">
            <v>0</v>
          </cell>
          <cell r="BF297">
            <v>147638.18</v>
          </cell>
          <cell r="BG297">
            <v>0</v>
          </cell>
          <cell r="BH297">
            <v>300701.21000000002</v>
          </cell>
          <cell r="BI297">
            <v>153063.03</v>
          </cell>
          <cell r="BK297">
            <v>300701.21000000002</v>
          </cell>
          <cell r="BL297">
            <v>0</v>
          </cell>
          <cell r="BM297">
            <v>0</v>
          </cell>
          <cell r="BN297">
            <v>50116.868333333303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6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-74054</v>
          </cell>
          <cell r="BN298">
            <v>0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F299">
            <v>0</v>
          </cell>
          <cell r="G299" t="str">
            <v>否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5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  <cell r="I300">
            <v>0</v>
          </cell>
          <cell r="J300">
            <v>0</v>
          </cell>
          <cell r="K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H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490.7</v>
          </cell>
          <cell r="AZ300">
            <v>490.7</v>
          </cell>
          <cell r="BA300">
            <v>490.7</v>
          </cell>
          <cell r="BB300">
            <v>6</v>
          </cell>
          <cell r="BC300">
            <v>490.7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490.7</v>
          </cell>
          <cell r="BI300">
            <v>0</v>
          </cell>
          <cell r="BK300">
            <v>490.70000000006303</v>
          </cell>
          <cell r="BL300">
            <v>0</v>
          </cell>
          <cell r="BM300">
            <v>-21849.299999999901</v>
          </cell>
          <cell r="BN300">
            <v>81.783333333333303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F301">
            <v>0</v>
          </cell>
          <cell r="G301" t="str">
            <v>否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5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W302">
            <v>16908.5</v>
          </cell>
          <cell r="AX302">
            <v>0</v>
          </cell>
          <cell r="AY302">
            <v>0</v>
          </cell>
          <cell r="AZ302">
            <v>16908.5</v>
          </cell>
          <cell r="BA302">
            <v>16908.5</v>
          </cell>
          <cell r="BB302">
            <v>5</v>
          </cell>
          <cell r="BC302">
            <v>0</v>
          </cell>
          <cell r="BD302">
            <v>0</v>
          </cell>
          <cell r="BE302">
            <v>16908.5</v>
          </cell>
          <cell r="BF302">
            <v>0</v>
          </cell>
          <cell r="BG302">
            <v>0</v>
          </cell>
          <cell r="BH302">
            <v>16908.5</v>
          </cell>
          <cell r="BI302">
            <v>0</v>
          </cell>
          <cell r="BK302">
            <v>16908.5</v>
          </cell>
          <cell r="BL302">
            <v>0</v>
          </cell>
          <cell r="BM302">
            <v>0</v>
          </cell>
          <cell r="BN302">
            <v>2818.0833333333298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F303">
            <v>0</v>
          </cell>
          <cell r="G303" t="str">
            <v>否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1662170</v>
          </cell>
          <cell r="BA303">
            <v>1662170</v>
          </cell>
          <cell r="BB303">
            <v>5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K303">
            <v>1662170</v>
          </cell>
          <cell r="BL303">
            <v>0</v>
          </cell>
          <cell r="BM303">
            <v>0</v>
          </cell>
          <cell r="BN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F304">
            <v>0</v>
          </cell>
          <cell r="G304" t="str">
            <v>否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5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5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1.28</v>
          </cell>
          <cell r="AT306">
            <v>19774.05</v>
          </cell>
          <cell r="AU306">
            <v>0</v>
          </cell>
          <cell r="AW306">
            <v>9859.2000000000007</v>
          </cell>
          <cell r="AX306">
            <v>6527.4</v>
          </cell>
          <cell r="AY306">
            <v>3477.01</v>
          </cell>
          <cell r="AZ306">
            <v>39638.94</v>
          </cell>
          <cell r="BA306">
            <v>36161.93</v>
          </cell>
          <cell r="BB306">
            <v>5</v>
          </cell>
          <cell r="BC306">
            <v>6527.4</v>
          </cell>
          <cell r="BD306">
            <v>9859.2000000000007</v>
          </cell>
          <cell r="BE306">
            <v>0</v>
          </cell>
          <cell r="BF306">
            <v>0</v>
          </cell>
          <cell r="BG306">
            <v>19774.05</v>
          </cell>
          <cell r="BH306">
            <v>39637.660000000003</v>
          </cell>
          <cell r="BI306">
            <v>3477.01</v>
          </cell>
          <cell r="BK306">
            <v>39638.94</v>
          </cell>
          <cell r="BL306">
            <v>0</v>
          </cell>
          <cell r="BM306">
            <v>0</v>
          </cell>
          <cell r="BN306">
            <v>6606.2766666666703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5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F308">
            <v>60</v>
          </cell>
          <cell r="G308" t="str">
            <v>否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5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F309">
            <v>0</v>
          </cell>
          <cell r="G309" t="str">
            <v>否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5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K309">
            <v>-2.3283064365386999E-10</v>
          </cell>
          <cell r="BL309">
            <v>0</v>
          </cell>
          <cell r="BM309">
            <v>-2.3283064365386999E-10</v>
          </cell>
          <cell r="BN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72780.23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  <cell r="AW310">
            <v>0</v>
          </cell>
          <cell r="AX310">
            <v>60823.02</v>
          </cell>
          <cell r="AY310">
            <v>2305.1999999999998</v>
          </cell>
          <cell r="AZ310">
            <v>563701.59</v>
          </cell>
          <cell r="BA310">
            <v>500573.37</v>
          </cell>
          <cell r="BB310">
            <v>5</v>
          </cell>
          <cell r="BC310">
            <v>0</v>
          </cell>
          <cell r="BD310">
            <v>0</v>
          </cell>
          <cell r="BE310">
            <v>96331.37</v>
          </cell>
          <cell r="BF310">
            <v>55443.45</v>
          </cell>
          <cell r="BG310">
            <v>186822.11</v>
          </cell>
          <cell r="BH310">
            <v>214903.04000000001</v>
          </cell>
          <cell r="BI310">
            <v>63128.22</v>
          </cell>
          <cell r="BK310">
            <v>563701.59</v>
          </cell>
          <cell r="BL310">
            <v>0</v>
          </cell>
          <cell r="BM310">
            <v>-20000.000000000098</v>
          </cell>
          <cell r="BN310">
            <v>35817.173333333303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F311">
            <v>0</v>
          </cell>
          <cell r="G311" t="str">
            <v>否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5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  <cell r="I312">
            <v>0</v>
          </cell>
          <cell r="J312">
            <v>0</v>
          </cell>
          <cell r="K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H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6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K312">
            <v>0</v>
          </cell>
          <cell r="BL312">
            <v>0</v>
          </cell>
          <cell r="BM312">
            <v>-59794.6</v>
          </cell>
          <cell r="BN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AH313">
            <v>0</v>
          </cell>
          <cell r="AJ313">
            <v>0</v>
          </cell>
          <cell r="AK313">
            <v>0</v>
          </cell>
          <cell r="AN313">
            <v>0</v>
          </cell>
          <cell r="AQ313">
            <v>56283.77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  <cell r="AW313">
            <v>357332.64</v>
          </cell>
          <cell r="AX313">
            <v>0</v>
          </cell>
          <cell r="AY313">
            <v>0</v>
          </cell>
          <cell r="AZ313">
            <v>550799.56999999995</v>
          </cell>
          <cell r="BA313">
            <v>550799.56999999995</v>
          </cell>
          <cell r="BB313">
            <v>5</v>
          </cell>
          <cell r="BC313">
            <v>357332.64</v>
          </cell>
          <cell r="BD313">
            <v>0</v>
          </cell>
          <cell r="BE313">
            <v>0</v>
          </cell>
          <cell r="BF313">
            <v>0</v>
          </cell>
          <cell r="BG313">
            <v>71329.5</v>
          </cell>
          <cell r="BH313">
            <v>357332.64</v>
          </cell>
          <cell r="BI313">
            <v>0</v>
          </cell>
          <cell r="BK313">
            <v>550799.56999999995</v>
          </cell>
          <cell r="BL313">
            <v>0</v>
          </cell>
          <cell r="BM313">
            <v>-30000</v>
          </cell>
          <cell r="BN313">
            <v>59555.44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W314">
            <v>0</v>
          </cell>
          <cell r="AX314">
            <v>6500</v>
          </cell>
          <cell r="AY314">
            <v>0</v>
          </cell>
          <cell r="AZ314">
            <v>6500</v>
          </cell>
          <cell r="BA314">
            <v>0</v>
          </cell>
          <cell r="BB314">
            <v>5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6500</v>
          </cell>
          <cell r="BI314">
            <v>6500</v>
          </cell>
          <cell r="BK314">
            <v>6500</v>
          </cell>
          <cell r="BL314">
            <v>0</v>
          </cell>
          <cell r="BM314">
            <v>-6500</v>
          </cell>
          <cell r="BN314">
            <v>1083.3333333333301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AE315">
            <v>0</v>
          </cell>
          <cell r="AK315">
            <v>0</v>
          </cell>
          <cell r="AL315">
            <v>0</v>
          </cell>
          <cell r="AO315">
            <v>0</v>
          </cell>
          <cell r="AP315">
            <v>0</v>
          </cell>
          <cell r="AS315">
            <v>0</v>
          </cell>
          <cell r="AT315">
            <v>0</v>
          </cell>
          <cell r="AU315">
            <v>1057.0899999999999</v>
          </cell>
          <cell r="AV315">
            <v>26442</v>
          </cell>
          <cell r="AW315">
            <v>0</v>
          </cell>
          <cell r="AX315">
            <v>4618.54</v>
          </cell>
          <cell r="AY315">
            <v>4392.3100000000004</v>
          </cell>
          <cell r="AZ315">
            <v>36509.94</v>
          </cell>
          <cell r="BA315">
            <v>27499.09</v>
          </cell>
          <cell r="BB315">
            <v>6</v>
          </cell>
          <cell r="BC315">
            <v>0</v>
          </cell>
          <cell r="BD315">
            <v>26442</v>
          </cell>
          <cell r="BE315">
            <v>1057.0899999999999</v>
          </cell>
          <cell r="BF315">
            <v>0</v>
          </cell>
          <cell r="BG315">
            <v>0</v>
          </cell>
          <cell r="BH315">
            <v>36509.94</v>
          </cell>
          <cell r="BI315">
            <v>9010.85</v>
          </cell>
          <cell r="BK315">
            <v>36509.94</v>
          </cell>
          <cell r="BL315">
            <v>0</v>
          </cell>
          <cell r="BM315">
            <v>-20000</v>
          </cell>
          <cell r="BN315">
            <v>6084.99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F316">
            <v>0</v>
          </cell>
          <cell r="G316" t="str">
            <v>否</v>
          </cell>
          <cell r="I316">
            <v>0</v>
          </cell>
          <cell r="J316">
            <v>0</v>
          </cell>
          <cell r="K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H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4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K316">
            <v>4.65661287307739E-10</v>
          </cell>
          <cell r="BL316">
            <v>0</v>
          </cell>
          <cell r="BM316">
            <v>-72507.249999999505</v>
          </cell>
          <cell r="BN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F317">
            <v>0</v>
          </cell>
          <cell r="G317" t="str">
            <v>否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H317">
            <v>0</v>
          </cell>
          <cell r="AI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W317">
            <v>0</v>
          </cell>
          <cell r="AX317">
            <v>0</v>
          </cell>
          <cell r="AY317">
            <v>60025</v>
          </cell>
          <cell r="AZ317">
            <v>60025</v>
          </cell>
          <cell r="BA317">
            <v>60025</v>
          </cell>
          <cell r="BB317">
            <v>5</v>
          </cell>
          <cell r="BC317">
            <v>60025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60025</v>
          </cell>
          <cell r="BI317">
            <v>0</v>
          </cell>
          <cell r="BK317">
            <v>60025</v>
          </cell>
          <cell r="BL317">
            <v>0</v>
          </cell>
          <cell r="BM317">
            <v>-488025</v>
          </cell>
          <cell r="BN317">
            <v>10004.166666666701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F318">
            <v>0</v>
          </cell>
          <cell r="G318" t="str">
            <v>否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5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F319">
            <v>0</v>
          </cell>
          <cell r="G319" t="str">
            <v>否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5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F320">
            <v>0</v>
          </cell>
          <cell r="G320" t="str">
            <v>否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22500</v>
          </cell>
          <cell r="BA320">
            <v>22500</v>
          </cell>
          <cell r="BB320">
            <v>5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22500</v>
          </cell>
          <cell r="BI320">
            <v>0</v>
          </cell>
          <cell r="BK320">
            <v>22500</v>
          </cell>
          <cell r="BL320">
            <v>0</v>
          </cell>
          <cell r="BM320">
            <v>0</v>
          </cell>
          <cell r="BN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F321">
            <v>30</v>
          </cell>
          <cell r="G321" t="str">
            <v>否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5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K321">
            <v>1.1596057447604799E-11</v>
          </cell>
          <cell r="BL321">
            <v>0</v>
          </cell>
          <cell r="BM321">
            <v>-1171.29999999999</v>
          </cell>
          <cell r="BN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F322">
            <v>0</v>
          </cell>
          <cell r="G322" t="str">
            <v>否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5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F323">
            <v>60</v>
          </cell>
          <cell r="G323" t="str">
            <v>否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21568.69</v>
          </cell>
          <cell r="AZ323">
            <v>21568.69</v>
          </cell>
          <cell r="BA323">
            <v>0</v>
          </cell>
          <cell r="BB323">
            <v>6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21568.69</v>
          </cell>
          <cell r="BI323">
            <v>21568.69</v>
          </cell>
          <cell r="BK323">
            <v>21568.69</v>
          </cell>
          <cell r="BL323">
            <v>0</v>
          </cell>
          <cell r="BM323">
            <v>-26.9700000000012</v>
          </cell>
          <cell r="BN323">
            <v>3594.7816666666699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F324">
            <v>30</v>
          </cell>
          <cell r="G324" t="str">
            <v>否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5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F325">
            <v>0</v>
          </cell>
          <cell r="G325" t="str">
            <v>否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H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5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F326">
            <v>0</v>
          </cell>
          <cell r="G326" t="str">
            <v>是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1968.78</v>
          </cell>
          <cell r="AG326">
            <v>1553.61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5108.47</v>
          </cell>
          <cell r="AX326">
            <v>0</v>
          </cell>
          <cell r="AY326">
            <v>0</v>
          </cell>
          <cell r="AZ326">
            <v>8630.86</v>
          </cell>
          <cell r="BA326">
            <v>8630.86</v>
          </cell>
          <cell r="BB326">
            <v>5</v>
          </cell>
          <cell r="BC326">
            <v>0</v>
          </cell>
          <cell r="BD326">
            <v>0</v>
          </cell>
          <cell r="BE326">
            <v>5108.47</v>
          </cell>
          <cell r="BF326">
            <v>0</v>
          </cell>
          <cell r="BG326">
            <v>0</v>
          </cell>
          <cell r="BH326">
            <v>5108.47</v>
          </cell>
          <cell r="BI326">
            <v>0</v>
          </cell>
          <cell r="BK326">
            <v>8630.86</v>
          </cell>
          <cell r="BL326">
            <v>0</v>
          </cell>
          <cell r="BM326">
            <v>0</v>
          </cell>
          <cell r="BN326">
            <v>851.41166666666697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2.0463630789890902E-12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0</v>
          </cell>
          <cell r="AZ327">
            <v>19331.830000000002</v>
          </cell>
          <cell r="BA327">
            <v>19331.830000000002</v>
          </cell>
          <cell r="BB327">
            <v>6</v>
          </cell>
          <cell r="BC327">
            <v>0</v>
          </cell>
          <cell r="BD327">
            <v>0</v>
          </cell>
          <cell r="BE327">
            <v>9172.93</v>
          </cell>
          <cell r="BF327">
            <v>0</v>
          </cell>
          <cell r="BG327">
            <v>10158.9</v>
          </cell>
          <cell r="BH327">
            <v>19331.830000000002</v>
          </cell>
          <cell r="BI327">
            <v>0</v>
          </cell>
          <cell r="BK327">
            <v>19331.830000000002</v>
          </cell>
          <cell r="BL327">
            <v>0</v>
          </cell>
          <cell r="BM327">
            <v>0</v>
          </cell>
          <cell r="BN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F328">
            <v>0</v>
          </cell>
          <cell r="G328" t="str">
            <v>否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5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Q329">
            <v>0</v>
          </cell>
          <cell r="AR329">
            <v>100618.47</v>
          </cell>
          <cell r="AS329">
            <v>0</v>
          </cell>
          <cell r="AT329">
            <v>0</v>
          </cell>
          <cell r="AU329">
            <v>244533.1</v>
          </cell>
          <cell r="AV329">
            <v>258541.23</v>
          </cell>
          <cell r="AW329">
            <v>323943.28000000003</v>
          </cell>
          <cell r="AX329">
            <v>137312.23000000001</v>
          </cell>
          <cell r="AY329">
            <v>113882.99</v>
          </cell>
          <cell r="AZ329">
            <v>1178831.3</v>
          </cell>
          <cell r="BA329">
            <v>927636.08</v>
          </cell>
          <cell r="BB329">
            <v>6</v>
          </cell>
          <cell r="BC329">
            <v>323943.28000000003</v>
          </cell>
          <cell r="BD329">
            <v>258541.23</v>
          </cell>
          <cell r="BE329">
            <v>244533.1</v>
          </cell>
          <cell r="BF329">
            <v>0</v>
          </cell>
          <cell r="BG329">
            <v>0</v>
          </cell>
          <cell r="BH329">
            <v>1078212.83</v>
          </cell>
          <cell r="BI329">
            <v>251195.22</v>
          </cell>
          <cell r="BK329">
            <v>1178831.3</v>
          </cell>
          <cell r="BL329">
            <v>0</v>
          </cell>
          <cell r="BM329">
            <v>-37690.43</v>
          </cell>
          <cell r="BN329">
            <v>179702.13833333299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AF330">
            <v>36044.980000000003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36044.980000000003</v>
          </cell>
          <cell r="BA330">
            <v>36044.980000000003</v>
          </cell>
          <cell r="BB330">
            <v>5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K330">
            <v>36044.979999999901</v>
          </cell>
          <cell r="BL330">
            <v>0</v>
          </cell>
          <cell r="BM330">
            <v>-1.3824319466948499E-10</v>
          </cell>
          <cell r="BN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24652.080000000002</v>
          </cell>
          <cell r="AW331">
            <v>23716.44</v>
          </cell>
          <cell r="AX331">
            <v>0</v>
          </cell>
          <cell r="AY331">
            <v>24652.080000000002</v>
          </cell>
          <cell r="AZ331">
            <v>117802.63</v>
          </cell>
          <cell r="BA331">
            <v>69434.11</v>
          </cell>
          <cell r="BB331">
            <v>6</v>
          </cell>
          <cell r="BC331">
            <v>24652.080000000002</v>
          </cell>
          <cell r="BD331">
            <v>16434.72</v>
          </cell>
          <cell r="BE331">
            <v>12364.92</v>
          </cell>
          <cell r="BF331">
            <v>0</v>
          </cell>
          <cell r="BG331">
            <v>12326.04</v>
          </cell>
          <cell r="BH331">
            <v>101820.24</v>
          </cell>
          <cell r="BI331">
            <v>48368.52</v>
          </cell>
          <cell r="BK331">
            <v>117802.63</v>
          </cell>
          <cell r="BL331">
            <v>0</v>
          </cell>
          <cell r="BM331">
            <v>0</v>
          </cell>
          <cell r="BN331">
            <v>16970.04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Q332">
            <v>82822.14</v>
          </cell>
          <cell r="AR332">
            <v>37000.160000000003</v>
          </cell>
          <cell r="AS332">
            <v>0</v>
          </cell>
          <cell r="AT332">
            <v>74000.31</v>
          </cell>
          <cell r="AU332">
            <v>0</v>
          </cell>
          <cell r="AW332">
            <v>0</v>
          </cell>
          <cell r="AX332">
            <v>40700.18</v>
          </cell>
          <cell r="AY332">
            <v>0</v>
          </cell>
          <cell r="AZ332">
            <v>234522.79</v>
          </cell>
          <cell r="BA332">
            <v>234522.79</v>
          </cell>
          <cell r="BB332">
            <v>5</v>
          </cell>
          <cell r="BC332">
            <v>40700.18</v>
          </cell>
          <cell r="BD332">
            <v>0</v>
          </cell>
          <cell r="BE332">
            <v>0</v>
          </cell>
          <cell r="BF332">
            <v>0</v>
          </cell>
          <cell r="BG332">
            <v>74000.31</v>
          </cell>
          <cell r="BH332">
            <v>114700.49</v>
          </cell>
          <cell r="BI332">
            <v>0</v>
          </cell>
          <cell r="BK332">
            <v>234522.79</v>
          </cell>
          <cell r="BL332">
            <v>0</v>
          </cell>
          <cell r="BM332">
            <v>-20000</v>
          </cell>
          <cell r="BN332">
            <v>19116.7483333333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F333">
            <v>90</v>
          </cell>
          <cell r="G333" t="str">
            <v>否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5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286366.19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34137.300000000003</v>
          </cell>
          <cell r="AY334">
            <v>97101.48</v>
          </cell>
          <cell r="AZ334">
            <v>2485540.2400000002</v>
          </cell>
          <cell r="BA334">
            <v>2067595.6</v>
          </cell>
          <cell r="BB334">
            <v>6</v>
          </cell>
          <cell r="BC334">
            <v>55209.77</v>
          </cell>
          <cell r="BD334">
            <v>261100.06</v>
          </cell>
          <cell r="BE334">
            <v>133762.62</v>
          </cell>
          <cell r="BF334">
            <v>170399.99</v>
          </cell>
          <cell r="BG334">
            <v>748410.25</v>
          </cell>
          <cell r="BH334">
            <v>868017.09</v>
          </cell>
          <cell r="BI334">
            <v>417944.64</v>
          </cell>
          <cell r="BK334">
            <v>2485540.2400000002</v>
          </cell>
          <cell r="BL334">
            <v>0</v>
          </cell>
          <cell r="BM334">
            <v>-7733.81</v>
          </cell>
          <cell r="BN334">
            <v>144669.51500000001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5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F336">
            <v>0</v>
          </cell>
          <cell r="G336" t="str">
            <v>否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H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5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10500</v>
          </cell>
          <cell r="AZ337">
            <v>10500</v>
          </cell>
          <cell r="BA337">
            <v>10500</v>
          </cell>
          <cell r="BB337">
            <v>6</v>
          </cell>
          <cell r="BC337">
            <v>10500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10500</v>
          </cell>
          <cell r="BI337">
            <v>0</v>
          </cell>
          <cell r="BK337">
            <v>10500</v>
          </cell>
          <cell r="BL337">
            <v>0</v>
          </cell>
          <cell r="BM337">
            <v>-10488</v>
          </cell>
          <cell r="BN337">
            <v>1750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F338">
            <v>0</v>
          </cell>
          <cell r="G338" t="str">
            <v>否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5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F339" t="str">
            <v>预付</v>
          </cell>
          <cell r="G339" t="str">
            <v>否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5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F340">
            <v>0</v>
          </cell>
          <cell r="G340" t="str">
            <v>否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5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F341">
            <v>30</v>
          </cell>
          <cell r="G341" t="str">
            <v>否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5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0</v>
          </cell>
          <cell r="AZ342">
            <v>25462.92</v>
          </cell>
          <cell r="BA342">
            <v>25462.92</v>
          </cell>
          <cell r="BB342">
            <v>6</v>
          </cell>
          <cell r="BC342">
            <v>0</v>
          </cell>
          <cell r="BD342">
            <v>0</v>
          </cell>
          <cell r="BE342">
            <v>0</v>
          </cell>
          <cell r="BF342">
            <v>3832</v>
          </cell>
          <cell r="BG342">
            <v>0</v>
          </cell>
          <cell r="BH342">
            <v>4747</v>
          </cell>
          <cell r="BI342">
            <v>0</v>
          </cell>
          <cell r="BK342">
            <v>25462.92</v>
          </cell>
          <cell r="BL342">
            <v>0</v>
          </cell>
          <cell r="BM342">
            <v>4.3655745685100601E-11</v>
          </cell>
          <cell r="BN342">
            <v>791.16666666666697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F343">
            <v>0</v>
          </cell>
          <cell r="G343" t="str">
            <v>否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6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K343">
            <v>-81200</v>
          </cell>
          <cell r="BL343">
            <v>-81200</v>
          </cell>
          <cell r="BM343">
            <v>-81200</v>
          </cell>
          <cell r="BN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F344">
            <v>0</v>
          </cell>
          <cell r="G344" t="str">
            <v>否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K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5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F345">
            <v>0</v>
          </cell>
          <cell r="G345" t="str">
            <v>否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K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5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F346">
            <v>0</v>
          </cell>
          <cell r="G346" t="str">
            <v>否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0</v>
          </cell>
          <cell r="AD346">
            <v>0</v>
          </cell>
          <cell r="AH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5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F347">
            <v>0</v>
          </cell>
          <cell r="G347" t="str">
            <v>否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5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F348">
            <v>0</v>
          </cell>
          <cell r="G348" t="str">
            <v>否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5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H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5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F350">
            <v>0</v>
          </cell>
          <cell r="G350" t="str">
            <v>否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5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F351">
            <v>0</v>
          </cell>
          <cell r="G351" t="str">
            <v>否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5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F352">
            <v>0</v>
          </cell>
          <cell r="G352" t="str">
            <v>否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5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K352">
            <v>-3.6379788070917101E-12</v>
          </cell>
          <cell r="BL352">
            <v>0</v>
          </cell>
          <cell r="BM352">
            <v>-3.6379788070917101E-12</v>
          </cell>
          <cell r="BN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F353">
            <v>30</v>
          </cell>
          <cell r="G353" t="str">
            <v>否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H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Q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13817.34</v>
          </cell>
          <cell r="AX353">
            <v>51256.800000000003</v>
          </cell>
          <cell r="AY353">
            <v>51256.800000000003</v>
          </cell>
          <cell r="AZ353">
            <v>116330.94</v>
          </cell>
          <cell r="BA353">
            <v>65074.14</v>
          </cell>
          <cell r="BB353">
            <v>6</v>
          </cell>
          <cell r="BC353">
            <v>51256.800000000003</v>
          </cell>
          <cell r="BD353">
            <v>13817.34</v>
          </cell>
          <cell r="BE353">
            <v>0</v>
          </cell>
          <cell r="BF353">
            <v>0</v>
          </cell>
          <cell r="BG353">
            <v>0</v>
          </cell>
          <cell r="BH353">
            <v>116330.94</v>
          </cell>
          <cell r="BI353">
            <v>51256.800000000003</v>
          </cell>
          <cell r="BK353">
            <v>116330.94</v>
          </cell>
          <cell r="BL353">
            <v>0</v>
          </cell>
          <cell r="BM353">
            <v>-170000</v>
          </cell>
          <cell r="BN353">
            <v>19388.490000000002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F354">
            <v>30</v>
          </cell>
          <cell r="G354" t="str">
            <v>否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H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5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K354">
            <v>0</v>
          </cell>
          <cell r="BL354">
            <v>0</v>
          </cell>
          <cell r="BM354">
            <v>-8340</v>
          </cell>
          <cell r="BN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F355">
            <v>0</v>
          </cell>
          <cell r="G355" t="str">
            <v>否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5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H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W356">
            <v>58850</v>
          </cell>
          <cell r="AX356">
            <v>0</v>
          </cell>
          <cell r="AY356">
            <v>0</v>
          </cell>
          <cell r="AZ356">
            <v>58850</v>
          </cell>
          <cell r="BA356">
            <v>58850</v>
          </cell>
          <cell r="BB356">
            <v>5</v>
          </cell>
          <cell r="BC356">
            <v>0</v>
          </cell>
          <cell r="BD356">
            <v>0</v>
          </cell>
          <cell r="BE356">
            <v>58850</v>
          </cell>
          <cell r="BF356">
            <v>0</v>
          </cell>
          <cell r="BG356">
            <v>0</v>
          </cell>
          <cell r="BH356">
            <v>58850</v>
          </cell>
          <cell r="BI356">
            <v>0</v>
          </cell>
          <cell r="BK356">
            <v>58850</v>
          </cell>
          <cell r="BL356">
            <v>0</v>
          </cell>
          <cell r="BM356">
            <v>0</v>
          </cell>
          <cell r="BN356">
            <v>9808.3333333333303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F357">
            <v>0</v>
          </cell>
          <cell r="G357" t="str">
            <v>否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6200</v>
          </cell>
          <cell r="AS357">
            <v>0</v>
          </cell>
          <cell r="AT357">
            <v>0</v>
          </cell>
          <cell r="AU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6200</v>
          </cell>
          <cell r="BA357">
            <v>6200</v>
          </cell>
          <cell r="BB357">
            <v>5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K357">
            <v>6200</v>
          </cell>
          <cell r="BL357">
            <v>0</v>
          </cell>
          <cell r="BM357">
            <v>-5000</v>
          </cell>
          <cell r="BN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D358">
            <v>0</v>
          </cell>
          <cell r="AE358">
            <v>0</v>
          </cell>
          <cell r="AF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5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F359">
            <v>0</v>
          </cell>
          <cell r="G359" t="str">
            <v>否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5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F360">
            <v>0</v>
          </cell>
          <cell r="G360" t="str">
            <v>否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5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K360">
            <v>-59500</v>
          </cell>
          <cell r="BL360">
            <v>-59500</v>
          </cell>
          <cell r="BM360">
            <v>-59500</v>
          </cell>
          <cell r="BN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F361">
            <v>0</v>
          </cell>
          <cell r="G361" t="str">
            <v>否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5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K361">
            <v>-29189</v>
          </cell>
          <cell r="BL361">
            <v>-29189</v>
          </cell>
          <cell r="BM361">
            <v>-29189</v>
          </cell>
          <cell r="BN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F362">
            <v>0</v>
          </cell>
          <cell r="G362" t="str">
            <v>否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5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F363">
            <v>0</v>
          </cell>
          <cell r="G363" t="str">
            <v>否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5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F364">
            <v>0</v>
          </cell>
          <cell r="G364" t="str">
            <v>否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H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5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K364">
            <v>-2700</v>
          </cell>
          <cell r="BL364">
            <v>-2700</v>
          </cell>
          <cell r="BM364">
            <v>-13560</v>
          </cell>
          <cell r="BN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H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5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F366">
            <v>0</v>
          </cell>
          <cell r="G366" t="str">
            <v>否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5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F367">
            <v>0</v>
          </cell>
          <cell r="G367" t="str">
            <v>否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K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5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F368">
            <v>0</v>
          </cell>
          <cell r="G368" t="str">
            <v>否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6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K368">
            <v>2.18278728425503E-11</v>
          </cell>
          <cell r="BL368">
            <v>0</v>
          </cell>
          <cell r="BM368">
            <v>-76474.06</v>
          </cell>
          <cell r="BN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96230.66</v>
          </cell>
          <cell r="BA369">
            <v>96230.66</v>
          </cell>
          <cell r="BB369">
            <v>5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K369">
            <v>96230.66</v>
          </cell>
          <cell r="BL369">
            <v>0</v>
          </cell>
          <cell r="BM369">
            <v>0</v>
          </cell>
          <cell r="BN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F370">
            <v>30</v>
          </cell>
          <cell r="G370" t="str">
            <v>否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5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F371">
            <v>0</v>
          </cell>
          <cell r="G371" t="str">
            <v>否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5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F372">
            <v>0</v>
          </cell>
          <cell r="G372" t="str">
            <v>否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5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F373">
            <v>0</v>
          </cell>
          <cell r="G373" t="str">
            <v>否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5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8100</v>
          </cell>
          <cell r="BA374">
            <v>8100</v>
          </cell>
          <cell r="BB374">
            <v>5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K374">
            <v>8100</v>
          </cell>
          <cell r="BL374">
            <v>0</v>
          </cell>
          <cell r="BM374">
            <v>0</v>
          </cell>
          <cell r="BN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F375">
            <v>0</v>
          </cell>
          <cell r="G375" t="str">
            <v>否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5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W376">
            <v>0</v>
          </cell>
          <cell r="AX376">
            <v>4520</v>
          </cell>
          <cell r="AY376">
            <v>30736</v>
          </cell>
          <cell r="AZ376">
            <v>35256</v>
          </cell>
          <cell r="BA376">
            <v>0</v>
          </cell>
          <cell r="BB376">
            <v>5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35256</v>
          </cell>
          <cell r="BI376">
            <v>35256</v>
          </cell>
          <cell r="BK376">
            <v>35256</v>
          </cell>
          <cell r="BL376">
            <v>0</v>
          </cell>
          <cell r="BM376">
            <v>-4520</v>
          </cell>
          <cell r="BN376">
            <v>5876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F377">
            <v>0</v>
          </cell>
          <cell r="G377" t="str">
            <v>否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F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5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K377">
            <v>-28219.390000000101</v>
          </cell>
          <cell r="BL377">
            <v>-28219.390000000101</v>
          </cell>
          <cell r="BM377">
            <v>-28219.390000000101</v>
          </cell>
          <cell r="BN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4731.88</v>
          </cell>
          <cell r="BA378">
            <v>4731.88</v>
          </cell>
          <cell r="BB378">
            <v>5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K378">
            <v>4731.88</v>
          </cell>
          <cell r="BL378">
            <v>0</v>
          </cell>
          <cell r="BM378">
            <v>0</v>
          </cell>
          <cell r="BN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0</v>
          </cell>
          <cell r="AZ379">
            <v>69695.58</v>
          </cell>
          <cell r="BA379">
            <v>69695.58</v>
          </cell>
          <cell r="BB379">
            <v>6</v>
          </cell>
          <cell r="BC379">
            <v>0</v>
          </cell>
          <cell r="BD379">
            <v>0</v>
          </cell>
          <cell r="BE379">
            <v>17930.03</v>
          </cell>
          <cell r="BF379">
            <v>0</v>
          </cell>
          <cell r="BG379">
            <v>45372.12</v>
          </cell>
          <cell r="BH379">
            <v>63302.15</v>
          </cell>
          <cell r="BI379">
            <v>0</v>
          </cell>
          <cell r="BK379">
            <v>69695.58</v>
          </cell>
          <cell r="BL379">
            <v>0</v>
          </cell>
          <cell r="BM379">
            <v>0</v>
          </cell>
          <cell r="BN379">
            <v>10550.358333333301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F380">
            <v>0</v>
          </cell>
          <cell r="G380" t="str">
            <v>否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5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20243.3</v>
          </cell>
          <cell r="AZ381">
            <v>20243.3</v>
          </cell>
          <cell r="BA381">
            <v>20243.3</v>
          </cell>
          <cell r="BB381">
            <v>6</v>
          </cell>
          <cell r="BC381">
            <v>20243.3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20243.3</v>
          </cell>
          <cell r="BI381">
            <v>0</v>
          </cell>
          <cell r="BK381">
            <v>20243.3</v>
          </cell>
          <cell r="BL381">
            <v>0</v>
          </cell>
          <cell r="BM381">
            <v>-4481.6999999999498</v>
          </cell>
          <cell r="BN381">
            <v>3373.88333333333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F382">
            <v>0</v>
          </cell>
          <cell r="G382" t="str">
            <v>否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6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K382">
            <v>-331139.38</v>
          </cell>
          <cell r="BL382">
            <v>-331139.38</v>
          </cell>
          <cell r="BM382">
            <v>-543865.15</v>
          </cell>
          <cell r="BN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F383">
            <v>0</v>
          </cell>
          <cell r="G383" t="str">
            <v>否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5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389827.99</v>
          </cell>
          <cell r="AV384">
            <v>897183.84</v>
          </cell>
          <cell r="AW384">
            <v>618173.28</v>
          </cell>
          <cell r="AX384">
            <v>197759.04</v>
          </cell>
          <cell r="AY384">
            <v>0</v>
          </cell>
          <cell r="AZ384">
            <v>2102944.15</v>
          </cell>
          <cell r="BA384">
            <v>2102944.15</v>
          </cell>
          <cell r="BB384">
            <v>6</v>
          </cell>
          <cell r="BC384">
            <v>618173.28</v>
          </cell>
          <cell r="BD384">
            <v>897183.84</v>
          </cell>
          <cell r="BE384">
            <v>389827.99</v>
          </cell>
          <cell r="BF384">
            <v>0</v>
          </cell>
          <cell r="BG384">
            <v>0</v>
          </cell>
          <cell r="BH384">
            <v>2102944.15</v>
          </cell>
          <cell r="BI384">
            <v>0</v>
          </cell>
          <cell r="BK384">
            <v>2102944.15</v>
          </cell>
          <cell r="BL384">
            <v>0</v>
          </cell>
          <cell r="BM384">
            <v>-6105.3900000010599</v>
          </cell>
          <cell r="BN384">
            <v>350490.691666667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F385">
            <v>0</v>
          </cell>
          <cell r="G385" t="str">
            <v>否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5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F386">
            <v>0</v>
          </cell>
          <cell r="G386" t="str">
            <v>否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5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0.46</v>
          </cell>
          <cell r="BA387">
            <v>0.46</v>
          </cell>
          <cell r="BB387">
            <v>5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K387">
            <v>0.45999999999185098</v>
          </cell>
          <cell r="BL387">
            <v>0</v>
          </cell>
          <cell r="BM387">
            <v>-8.1490925118998803E-12</v>
          </cell>
          <cell r="BN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7018.88</v>
          </cell>
          <cell r="AY388">
            <v>887</v>
          </cell>
          <cell r="AZ388">
            <v>7905.88</v>
          </cell>
          <cell r="BA388">
            <v>7905.88</v>
          </cell>
          <cell r="BB388">
            <v>6</v>
          </cell>
          <cell r="BC388">
            <v>887</v>
          </cell>
          <cell r="BD388">
            <v>7018.88</v>
          </cell>
          <cell r="BE388">
            <v>0</v>
          </cell>
          <cell r="BF388">
            <v>0</v>
          </cell>
          <cell r="BG388">
            <v>0</v>
          </cell>
          <cell r="BH388">
            <v>7905.88</v>
          </cell>
          <cell r="BI388">
            <v>0</v>
          </cell>
          <cell r="BK388">
            <v>7905.8800000000301</v>
          </cell>
          <cell r="BL388">
            <v>0</v>
          </cell>
          <cell r="BM388">
            <v>3.36513039655983E-11</v>
          </cell>
          <cell r="BN388">
            <v>1317.6466666666699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F389">
            <v>0</v>
          </cell>
          <cell r="G389" t="str">
            <v>否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5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K389">
            <v>0</v>
          </cell>
          <cell r="BL389">
            <v>0</v>
          </cell>
          <cell r="BM389">
            <v>-7300</v>
          </cell>
          <cell r="BN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F390">
            <v>30</v>
          </cell>
          <cell r="G390" t="str">
            <v>否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5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F391">
            <v>0</v>
          </cell>
          <cell r="G391" t="str">
            <v>否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5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12500</v>
          </cell>
          <cell r="AZ392">
            <v>12500</v>
          </cell>
          <cell r="BA392">
            <v>12500</v>
          </cell>
          <cell r="BB392">
            <v>6</v>
          </cell>
          <cell r="BC392">
            <v>12500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12500</v>
          </cell>
          <cell r="BI392">
            <v>0</v>
          </cell>
          <cell r="BK392">
            <v>12500</v>
          </cell>
          <cell r="BL392">
            <v>0</v>
          </cell>
          <cell r="BM392">
            <v>-12500</v>
          </cell>
          <cell r="BN392">
            <v>2083.3333333333298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F393">
            <v>0</v>
          </cell>
          <cell r="G393" t="str">
            <v>否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5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F394">
            <v>0</v>
          </cell>
          <cell r="G394" t="str">
            <v>否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5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E395">
            <v>0</v>
          </cell>
          <cell r="AF395">
            <v>0</v>
          </cell>
          <cell r="AI395">
            <v>0</v>
          </cell>
          <cell r="AJ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5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K395">
            <v>-40000.000000000102</v>
          </cell>
          <cell r="BL395">
            <v>-40000.000000000102</v>
          </cell>
          <cell r="BM395">
            <v>-41915.300000000097</v>
          </cell>
          <cell r="BN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F396">
            <v>0</v>
          </cell>
          <cell r="G396" t="str">
            <v>否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4450</v>
          </cell>
          <cell r="AZ396">
            <v>4450</v>
          </cell>
          <cell r="BA396">
            <v>4450</v>
          </cell>
          <cell r="BB396">
            <v>6</v>
          </cell>
          <cell r="BC396">
            <v>4450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4450</v>
          </cell>
          <cell r="BI396">
            <v>0</v>
          </cell>
          <cell r="BK396">
            <v>4450</v>
          </cell>
          <cell r="BL396">
            <v>0</v>
          </cell>
          <cell r="BM396">
            <v>-28377</v>
          </cell>
          <cell r="BN396">
            <v>741.66666666666697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F397">
            <v>0</v>
          </cell>
          <cell r="G397" t="str">
            <v>否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5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F398">
            <v>0</v>
          </cell>
          <cell r="G398" t="str">
            <v>否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5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F399">
            <v>0</v>
          </cell>
          <cell r="G399" t="str">
            <v>否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5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F400">
            <v>0</v>
          </cell>
          <cell r="G400" t="str">
            <v>否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5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F401">
            <v>0</v>
          </cell>
          <cell r="G401" t="str">
            <v>否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5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F402">
            <v>0</v>
          </cell>
          <cell r="G402" t="str">
            <v>否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5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F403">
            <v>0</v>
          </cell>
          <cell r="G403" t="str">
            <v>否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5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F404">
            <v>0</v>
          </cell>
          <cell r="G404" t="str">
            <v>否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5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F405">
            <v>0</v>
          </cell>
          <cell r="G405" t="str">
            <v>否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5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F406">
            <v>0</v>
          </cell>
          <cell r="G406" t="str">
            <v>否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5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F407">
            <v>0</v>
          </cell>
          <cell r="G407" t="str">
            <v>否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5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K407">
            <v>-5.8207660913467401E-11</v>
          </cell>
          <cell r="BL407">
            <v>0</v>
          </cell>
          <cell r="BM407">
            <v>-5.8207660913467401E-11</v>
          </cell>
          <cell r="BN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F408">
            <v>0</v>
          </cell>
          <cell r="G408" t="str">
            <v>否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6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K408">
            <v>2.3283064365386999E-10</v>
          </cell>
          <cell r="BL408">
            <v>0</v>
          </cell>
          <cell r="BM408">
            <v>2.3283064365386999E-10</v>
          </cell>
          <cell r="BN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F409">
            <v>0</v>
          </cell>
          <cell r="G409" t="str">
            <v>否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5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F410">
            <v>0</v>
          </cell>
          <cell r="G410" t="str">
            <v>否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5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F411">
            <v>0</v>
          </cell>
          <cell r="G411" t="str">
            <v>否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5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K411">
            <v>-58565.780000000697</v>
          </cell>
          <cell r="BL411">
            <v>-58565.780000000697</v>
          </cell>
          <cell r="BM411">
            <v>-58565.780000000697</v>
          </cell>
          <cell r="BN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F412">
            <v>0</v>
          </cell>
          <cell r="G412" t="str">
            <v>否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5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F413">
            <v>0</v>
          </cell>
          <cell r="G413" t="str">
            <v>否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5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F414">
            <v>0</v>
          </cell>
          <cell r="G414" t="str">
            <v>否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5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F415">
            <v>0</v>
          </cell>
          <cell r="G415" t="str">
            <v>否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5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K415">
            <v>-2.6800000000221198</v>
          </cell>
          <cell r="BL415">
            <v>-2.6800000000221198</v>
          </cell>
          <cell r="BM415">
            <v>-2.6800000000221198</v>
          </cell>
          <cell r="BN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F416">
            <v>0</v>
          </cell>
          <cell r="G416" t="str">
            <v>否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5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F417">
            <v>0</v>
          </cell>
          <cell r="G417" t="str">
            <v>否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5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F418">
            <v>0</v>
          </cell>
          <cell r="G418" t="str">
            <v>否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5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F419">
            <v>0</v>
          </cell>
          <cell r="G419" t="str">
            <v>否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5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F420">
            <v>0</v>
          </cell>
          <cell r="G420" t="str">
            <v>否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5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F421">
            <v>0</v>
          </cell>
          <cell r="G421" t="str">
            <v>否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5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F422">
            <v>0</v>
          </cell>
          <cell r="G422" t="str">
            <v>否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5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F423">
            <v>0</v>
          </cell>
          <cell r="G423" t="str">
            <v>否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5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F424">
            <v>0</v>
          </cell>
          <cell r="G424" t="str">
            <v>否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5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F425">
            <v>0</v>
          </cell>
          <cell r="G425" t="str">
            <v>否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5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F426">
            <v>0</v>
          </cell>
          <cell r="G426" t="str">
            <v>否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5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F427">
            <v>0</v>
          </cell>
          <cell r="G427" t="str">
            <v>否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5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F428">
            <v>0</v>
          </cell>
          <cell r="G428" t="str">
            <v>否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5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F429">
            <v>0</v>
          </cell>
          <cell r="G429" t="str">
            <v>否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5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F430">
            <v>0</v>
          </cell>
          <cell r="G430" t="str">
            <v>否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5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F431">
            <v>0</v>
          </cell>
          <cell r="G431" t="str">
            <v>否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5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F432">
            <v>0</v>
          </cell>
          <cell r="G432" t="str">
            <v>否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5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F433">
            <v>0</v>
          </cell>
          <cell r="G433" t="str">
            <v>否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5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F434">
            <v>0</v>
          </cell>
          <cell r="G434" t="str">
            <v>否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5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F435">
            <v>0</v>
          </cell>
          <cell r="G435" t="str">
            <v>否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5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F436">
            <v>0</v>
          </cell>
          <cell r="G436" t="str">
            <v>否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5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F437">
            <v>0</v>
          </cell>
          <cell r="G437" t="str">
            <v>否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5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F438">
            <v>0</v>
          </cell>
          <cell r="G438" t="str">
            <v>否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5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F439">
            <v>0</v>
          </cell>
          <cell r="G439" t="str">
            <v>否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5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F440">
            <v>0</v>
          </cell>
          <cell r="G440" t="str">
            <v>否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5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F441">
            <v>0</v>
          </cell>
          <cell r="G441" t="str">
            <v>否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5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8194.44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0</v>
          </cell>
          <cell r="AZ442">
            <v>237270.04</v>
          </cell>
          <cell r="BA442">
            <v>219913.24</v>
          </cell>
          <cell r="BB442">
            <v>6</v>
          </cell>
          <cell r="BC442">
            <v>13600</v>
          </cell>
          <cell r="BD442">
            <v>61089.79</v>
          </cell>
          <cell r="BE442">
            <v>0</v>
          </cell>
          <cell r="BF442">
            <v>10943.34</v>
          </cell>
          <cell r="BG442">
            <v>15318.49</v>
          </cell>
          <cell r="BH442">
            <v>102989.93</v>
          </cell>
          <cell r="BI442">
            <v>17356.8</v>
          </cell>
          <cell r="BK442">
            <v>237270.04</v>
          </cell>
          <cell r="BL442">
            <v>0</v>
          </cell>
          <cell r="BM442">
            <v>-9533.4</v>
          </cell>
          <cell r="BN442">
            <v>17164.988333333298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F443">
            <v>0</v>
          </cell>
          <cell r="G443" t="str">
            <v>否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5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F444">
            <v>0</v>
          </cell>
          <cell r="G444" t="str">
            <v>否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5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F445">
            <v>0</v>
          </cell>
          <cell r="G445" t="str">
            <v>否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5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F446">
            <v>0</v>
          </cell>
          <cell r="G446" t="str">
            <v>否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5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F447">
            <v>0</v>
          </cell>
          <cell r="G447" t="str">
            <v>否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5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F448">
            <v>0</v>
          </cell>
          <cell r="G448" t="str">
            <v>否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5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K448">
            <v>0</v>
          </cell>
          <cell r="BL448">
            <v>0</v>
          </cell>
          <cell r="BM448">
            <v>-600</v>
          </cell>
          <cell r="BN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F449">
            <v>0</v>
          </cell>
          <cell r="G449" t="str">
            <v>否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5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F450">
            <v>0</v>
          </cell>
          <cell r="G450" t="str">
            <v>否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5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F451">
            <v>0</v>
          </cell>
          <cell r="G451" t="str">
            <v>否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K451">
            <v>0</v>
          </cell>
          <cell r="BL451">
            <v>0</v>
          </cell>
          <cell r="BM451">
            <v>-5534</v>
          </cell>
          <cell r="BN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F452">
            <v>0</v>
          </cell>
          <cell r="G452" t="str">
            <v>否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5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F453">
            <v>0</v>
          </cell>
          <cell r="G453" t="str">
            <v>否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5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F454">
            <v>0</v>
          </cell>
          <cell r="G454" t="str">
            <v>否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5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F455">
            <v>0</v>
          </cell>
          <cell r="G455" t="str">
            <v>否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5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F456">
            <v>0</v>
          </cell>
          <cell r="G456" t="str">
            <v>否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5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F457">
            <v>0</v>
          </cell>
          <cell r="G457" t="str">
            <v>否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5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F458">
            <v>0</v>
          </cell>
          <cell r="G458" t="str">
            <v>否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5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F459">
            <v>0</v>
          </cell>
          <cell r="G459" t="str">
            <v>否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5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F460">
            <v>0</v>
          </cell>
          <cell r="G460" t="str">
            <v>否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5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F461">
            <v>0</v>
          </cell>
          <cell r="G461" t="str">
            <v>否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5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F462">
            <v>0</v>
          </cell>
          <cell r="G462" t="str">
            <v>否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5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F463">
            <v>0</v>
          </cell>
          <cell r="G463" t="str">
            <v>否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5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F464">
            <v>0</v>
          </cell>
          <cell r="G464" t="str">
            <v>否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5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F465">
            <v>0</v>
          </cell>
          <cell r="G465" t="str">
            <v>否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5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F466">
            <v>0</v>
          </cell>
          <cell r="G466" t="str">
            <v>否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5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F467">
            <v>0</v>
          </cell>
          <cell r="G467" t="str">
            <v>否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5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K467">
            <v>0</v>
          </cell>
          <cell r="BL467">
            <v>0</v>
          </cell>
          <cell r="BM467">
            <v>-1250</v>
          </cell>
          <cell r="BN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F468">
            <v>0</v>
          </cell>
          <cell r="G468" t="str">
            <v>否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5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F469">
            <v>0</v>
          </cell>
          <cell r="G469" t="str">
            <v>否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5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F470">
            <v>0</v>
          </cell>
          <cell r="G470" t="str">
            <v>否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5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F471">
            <v>0</v>
          </cell>
          <cell r="G471" t="str">
            <v>否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5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F472">
            <v>0</v>
          </cell>
          <cell r="G472" t="str">
            <v>否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5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F473">
            <v>0</v>
          </cell>
          <cell r="G473" t="str">
            <v>否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5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F474">
            <v>0</v>
          </cell>
          <cell r="G474" t="str">
            <v>否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5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F475">
            <v>0</v>
          </cell>
          <cell r="G475" t="str">
            <v>否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5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K475">
            <v>-30000</v>
          </cell>
          <cell r="BL475">
            <v>-30000</v>
          </cell>
          <cell r="BM475">
            <v>-30000</v>
          </cell>
          <cell r="BN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F476">
            <v>0</v>
          </cell>
          <cell r="G476" t="str">
            <v>否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5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F477">
            <v>0</v>
          </cell>
          <cell r="G477" t="str">
            <v>否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5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F478">
            <v>0</v>
          </cell>
          <cell r="G478" t="str">
            <v>否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5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F479">
            <v>0</v>
          </cell>
          <cell r="G479" t="str">
            <v>否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5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F480">
            <v>0</v>
          </cell>
          <cell r="G480" t="str">
            <v>否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5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F481">
            <v>0</v>
          </cell>
          <cell r="G481" t="str">
            <v>否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5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F482">
            <v>0</v>
          </cell>
          <cell r="G482" t="str">
            <v>否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5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F483">
            <v>0</v>
          </cell>
          <cell r="G483" t="str">
            <v>否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5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F484">
            <v>0</v>
          </cell>
          <cell r="G484" t="str">
            <v>否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5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F485">
            <v>0</v>
          </cell>
          <cell r="G485" t="str">
            <v>否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5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F486">
            <v>0</v>
          </cell>
          <cell r="G486" t="str">
            <v>否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5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F487">
            <v>0</v>
          </cell>
          <cell r="G487" t="str">
            <v>否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5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F488">
            <v>0</v>
          </cell>
          <cell r="G488" t="str">
            <v>否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D488">
            <v>0</v>
          </cell>
          <cell r="AE488">
            <v>0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5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F489">
            <v>0</v>
          </cell>
          <cell r="G489" t="str">
            <v>否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5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F490">
            <v>0</v>
          </cell>
          <cell r="G490" t="str">
            <v>否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D490">
            <v>0</v>
          </cell>
          <cell r="AE490">
            <v>0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5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F491">
            <v>0</v>
          </cell>
          <cell r="G491" t="str">
            <v>否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5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F492">
            <v>0</v>
          </cell>
          <cell r="G492" t="str">
            <v>否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5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F493">
            <v>0</v>
          </cell>
          <cell r="G493" t="str">
            <v>否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5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F494">
            <v>0</v>
          </cell>
          <cell r="G494" t="str">
            <v>否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6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F495">
            <v>0</v>
          </cell>
          <cell r="G495" t="str">
            <v>否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5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5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F497">
            <v>0</v>
          </cell>
          <cell r="G497" t="str">
            <v>否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5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K497">
            <v>-50370</v>
          </cell>
          <cell r="BL497">
            <v>-50370</v>
          </cell>
          <cell r="BM497">
            <v>-50370</v>
          </cell>
          <cell r="BN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F498">
            <v>0</v>
          </cell>
          <cell r="G498" t="str">
            <v>否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5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F499">
            <v>0</v>
          </cell>
          <cell r="G499" t="str">
            <v>否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5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F500">
            <v>0</v>
          </cell>
          <cell r="G500" t="str">
            <v>否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5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F501">
            <v>0</v>
          </cell>
          <cell r="G501" t="str">
            <v>否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5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F502">
            <v>0</v>
          </cell>
          <cell r="G502" t="str">
            <v>否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5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F503">
            <v>0</v>
          </cell>
          <cell r="G503" t="str">
            <v>否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5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F504">
            <v>0</v>
          </cell>
          <cell r="G504" t="str">
            <v>否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5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F505">
            <v>0</v>
          </cell>
          <cell r="G505" t="str">
            <v>否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5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F506">
            <v>0</v>
          </cell>
          <cell r="G506" t="str">
            <v>否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F507">
            <v>0</v>
          </cell>
          <cell r="G507" t="str">
            <v>否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5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F508">
            <v>0</v>
          </cell>
          <cell r="G508" t="str">
            <v>否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5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F509">
            <v>0</v>
          </cell>
          <cell r="G509" t="str">
            <v>否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5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F510">
            <v>0</v>
          </cell>
          <cell r="G510" t="str">
            <v>否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5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F511">
            <v>0</v>
          </cell>
          <cell r="G511" t="str">
            <v>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5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F512">
            <v>0</v>
          </cell>
          <cell r="G512" t="str">
            <v>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5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13980</v>
          </cell>
          <cell r="BA513">
            <v>13980</v>
          </cell>
          <cell r="BB513">
            <v>5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K513">
            <v>13980</v>
          </cell>
          <cell r="BL513">
            <v>0</v>
          </cell>
          <cell r="BM513">
            <v>0</v>
          </cell>
          <cell r="BN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F514">
            <v>0</v>
          </cell>
          <cell r="G514" t="str">
            <v>否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5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F515">
            <v>0</v>
          </cell>
          <cell r="G515" t="str">
            <v>否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5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F516">
            <v>0</v>
          </cell>
          <cell r="G516" t="str">
            <v>否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5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F517">
            <v>0</v>
          </cell>
          <cell r="G517" t="str">
            <v>否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5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F518">
            <v>0</v>
          </cell>
          <cell r="G518" t="str">
            <v>否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5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F519">
            <v>0</v>
          </cell>
          <cell r="G519" t="str">
            <v>否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5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F520">
            <v>0</v>
          </cell>
          <cell r="G520" t="str">
            <v>否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5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F521">
            <v>0</v>
          </cell>
          <cell r="G521" t="str">
            <v>否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5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F522">
            <v>0</v>
          </cell>
          <cell r="G522" t="str">
            <v>否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5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F523">
            <v>0</v>
          </cell>
          <cell r="G523" t="str">
            <v>否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F524">
            <v>0</v>
          </cell>
          <cell r="G524" t="str">
            <v>否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5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F525">
            <v>0</v>
          </cell>
          <cell r="G525" t="str">
            <v>否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5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K525">
            <v>0</v>
          </cell>
          <cell r="BL525">
            <v>0</v>
          </cell>
          <cell r="BM525">
            <v>-3077.48</v>
          </cell>
          <cell r="BN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F526">
            <v>0</v>
          </cell>
          <cell r="G526" t="str">
            <v>否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5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F527">
            <v>0</v>
          </cell>
          <cell r="G527" t="str">
            <v>否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5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F528">
            <v>0</v>
          </cell>
          <cell r="G528" t="str">
            <v>否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5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F529">
            <v>0</v>
          </cell>
          <cell r="G529" t="str">
            <v>否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5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W530">
            <v>0</v>
          </cell>
          <cell r="AX530">
            <v>0</v>
          </cell>
          <cell r="AY530">
            <v>59297.22</v>
          </cell>
          <cell r="AZ530">
            <v>59297.22</v>
          </cell>
          <cell r="BA530">
            <v>59297.22</v>
          </cell>
          <cell r="BB530">
            <v>5</v>
          </cell>
          <cell r="BC530">
            <v>59297.22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59297.22</v>
          </cell>
          <cell r="BI530">
            <v>0</v>
          </cell>
          <cell r="BK530">
            <v>59297.22</v>
          </cell>
          <cell r="BL530">
            <v>0</v>
          </cell>
          <cell r="BM530">
            <v>0</v>
          </cell>
          <cell r="BN530">
            <v>9882.8700000000008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F531">
            <v>0</v>
          </cell>
          <cell r="G531" t="str">
            <v>否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5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F532">
            <v>0</v>
          </cell>
          <cell r="G532" t="str">
            <v>否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H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5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F533">
            <v>0</v>
          </cell>
          <cell r="G533" t="str">
            <v>否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5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  <cell r="AH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5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K534">
            <v>-2765.24</v>
          </cell>
          <cell r="BL534">
            <v>-2765.24</v>
          </cell>
          <cell r="BM534">
            <v>-3649.24</v>
          </cell>
          <cell r="BN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F535">
            <v>0</v>
          </cell>
          <cell r="G535" t="str">
            <v>否</v>
          </cell>
          <cell r="AH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W535">
            <v>0</v>
          </cell>
          <cell r="AX535">
            <v>0.04</v>
          </cell>
          <cell r="AY535">
            <v>0</v>
          </cell>
          <cell r="AZ535">
            <v>0.04</v>
          </cell>
          <cell r="BA535">
            <v>0.04</v>
          </cell>
          <cell r="BB535">
            <v>5</v>
          </cell>
          <cell r="BC535">
            <v>0</v>
          </cell>
          <cell r="BD535">
            <v>0.04</v>
          </cell>
          <cell r="BE535">
            <v>0</v>
          </cell>
          <cell r="BF535">
            <v>0</v>
          </cell>
          <cell r="BG535">
            <v>0</v>
          </cell>
          <cell r="BH535">
            <v>0.04</v>
          </cell>
          <cell r="BI535">
            <v>0</v>
          </cell>
          <cell r="BK535">
            <v>3.9999999993597199E-2</v>
          </cell>
          <cell r="BL535">
            <v>0</v>
          </cell>
          <cell r="BM535">
            <v>-6.40284353314868E-12</v>
          </cell>
          <cell r="BN535">
            <v>6.6666666666666697E-3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F536">
            <v>0</v>
          </cell>
          <cell r="G536" t="str">
            <v>否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W536">
            <v>0</v>
          </cell>
          <cell r="AX536">
            <v>0</v>
          </cell>
          <cell r="AY536">
            <v>129900</v>
          </cell>
          <cell r="AZ536">
            <v>129900</v>
          </cell>
          <cell r="BA536">
            <v>129900</v>
          </cell>
          <cell r="BB536">
            <v>5</v>
          </cell>
          <cell r="BC536">
            <v>129900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129900</v>
          </cell>
          <cell r="BI536">
            <v>0</v>
          </cell>
          <cell r="BK536">
            <v>129900</v>
          </cell>
          <cell r="BL536">
            <v>0</v>
          </cell>
          <cell r="BM536">
            <v>-210300</v>
          </cell>
          <cell r="BN536">
            <v>21650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F537">
            <v>0</v>
          </cell>
          <cell r="G537" t="str">
            <v>否</v>
          </cell>
          <cell r="AH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5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K537">
            <v>-94660</v>
          </cell>
          <cell r="BL537">
            <v>-94660</v>
          </cell>
          <cell r="BM537">
            <v>-94660</v>
          </cell>
          <cell r="BN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  <cell r="AH538">
            <v>0</v>
          </cell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W538">
            <v>0</v>
          </cell>
          <cell r="AX538">
            <v>4736</v>
          </cell>
          <cell r="AY538">
            <v>0</v>
          </cell>
          <cell r="AZ538">
            <v>23609</v>
          </cell>
          <cell r="BA538">
            <v>23609</v>
          </cell>
          <cell r="BB538">
            <v>5</v>
          </cell>
          <cell r="BC538">
            <v>0</v>
          </cell>
          <cell r="BD538">
            <v>4736</v>
          </cell>
          <cell r="BE538">
            <v>0</v>
          </cell>
          <cell r="BF538">
            <v>0</v>
          </cell>
          <cell r="BG538">
            <v>0</v>
          </cell>
          <cell r="BH538">
            <v>4736</v>
          </cell>
          <cell r="BI538">
            <v>0</v>
          </cell>
          <cell r="BK538">
            <v>23609</v>
          </cell>
          <cell r="BL538">
            <v>0</v>
          </cell>
          <cell r="BM538">
            <v>0</v>
          </cell>
          <cell r="BN538">
            <v>789.33333333333303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F539">
            <v>0</v>
          </cell>
          <cell r="G539" t="str">
            <v>否</v>
          </cell>
          <cell r="AH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  <cell r="AG540">
            <v>0</v>
          </cell>
          <cell r="AH540">
            <v>0</v>
          </cell>
          <cell r="AI540">
            <v>0</v>
          </cell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W540">
            <v>0</v>
          </cell>
          <cell r="AX540">
            <v>0</v>
          </cell>
          <cell r="AY540">
            <v>6828.38</v>
          </cell>
          <cell r="AZ540">
            <v>129645.16</v>
          </cell>
          <cell r="BA540">
            <v>122816.78</v>
          </cell>
          <cell r="BB540">
            <v>5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6828.38</v>
          </cell>
          <cell r="BI540">
            <v>6828.38</v>
          </cell>
          <cell r="BK540">
            <v>129645.16</v>
          </cell>
          <cell r="BL540">
            <v>0</v>
          </cell>
          <cell r="BM540">
            <v>0</v>
          </cell>
          <cell r="BN540">
            <v>1138.0633333333301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  <cell r="AG541">
            <v>107946.3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107946.3</v>
          </cell>
          <cell r="BA541">
            <v>107946.3</v>
          </cell>
          <cell r="BB541">
            <v>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K541">
            <v>107946.3</v>
          </cell>
          <cell r="BL541">
            <v>0</v>
          </cell>
          <cell r="BM541">
            <v>-10000</v>
          </cell>
          <cell r="BN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116875.45</v>
          </cell>
          <cell r="AR542">
            <v>257452.98</v>
          </cell>
          <cell r="AS542">
            <v>311568.13</v>
          </cell>
          <cell r="AT542">
            <v>226607.23</v>
          </cell>
          <cell r="AU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912503.79</v>
          </cell>
          <cell r="BA542">
            <v>912503.79</v>
          </cell>
          <cell r="BB542">
            <v>5</v>
          </cell>
          <cell r="BC542">
            <v>0</v>
          </cell>
          <cell r="BD542">
            <v>0</v>
          </cell>
          <cell r="BE542">
            <v>0</v>
          </cell>
          <cell r="BF542">
            <v>226607.23</v>
          </cell>
          <cell r="BG542">
            <v>311568.13</v>
          </cell>
          <cell r="BH542">
            <v>226607.23</v>
          </cell>
          <cell r="BI542">
            <v>0</v>
          </cell>
          <cell r="BK542">
            <v>912503.79</v>
          </cell>
          <cell r="BL542">
            <v>0</v>
          </cell>
          <cell r="BM542">
            <v>0</v>
          </cell>
          <cell r="BN542">
            <v>37767.871666666702</v>
          </cell>
          <cell r="BO542">
            <v>18616330606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F543">
            <v>0</v>
          </cell>
          <cell r="G543" t="str">
            <v>否</v>
          </cell>
          <cell r="AH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0</v>
          </cell>
          <cell r="AZ543">
            <v>35240</v>
          </cell>
          <cell r="BA543">
            <v>35240</v>
          </cell>
          <cell r="BB543">
            <v>6</v>
          </cell>
          <cell r="BC543">
            <v>0</v>
          </cell>
          <cell r="BD543">
            <v>0</v>
          </cell>
          <cell r="BE543">
            <v>0</v>
          </cell>
          <cell r="BF543">
            <v>22370</v>
          </cell>
          <cell r="BG543">
            <v>0</v>
          </cell>
          <cell r="BH543">
            <v>22370</v>
          </cell>
          <cell r="BI543">
            <v>0</v>
          </cell>
          <cell r="BK543">
            <v>35240</v>
          </cell>
          <cell r="BL543">
            <v>0</v>
          </cell>
          <cell r="BM543">
            <v>0</v>
          </cell>
          <cell r="BN543">
            <v>3728.3333333333298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  <cell r="AI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  <cell r="AW544">
            <v>0</v>
          </cell>
          <cell r="AX544">
            <v>0</v>
          </cell>
          <cell r="AY544">
            <v>0</v>
          </cell>
          <cell r="AZ544">
            <v>50935.51</v>
          </cell>
          <cell r="BA544">
            <v>50935.51</v>
          </cell>
          <cell r="BB544">
            <v>5</v>
          </cell>
          <cell r="BC544">
            <v>0</v>
          </cell>
          <cell r="BD544">
            <v>0</v>
          </cell>
          <cell r="BE544">
            <v>50765.91</v>
          </cell>
          <cell r="BF544">
            <v>0</v>
          </cell>
          <cell r="BG544">
            <v>0</v>
          </cell>
          <cell r="BH544">
            <v>50765.91</v>
          </cell>
          <cell r="BI544">
            <v>0</v>
          </cell>
          <cell r="BK544">
            <v>50935.51</v>
          </cell>
          <cell r="BL544">
            <v>0</v>
          </cell>
          <cell r="BM544">
            <v>0</v>
          </cell>
          <cell r="BN544">
            <v>8460.9850000000006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31962.81</v>
          </cell>
          <cell r="AD545">
            <v>24203.919999999998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36858.269999999997</v>
          </cell>
          <cell r="AL545">
            <v>5425.88</v>
          </cell>
          <cell r="AM545">
            <v>7573.38</v>
          </cell>
          <cell r="AN545">
            <v>8853.4599999999991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8261.7199999999993</v>
          </cell>
          <cell r="AY545">
            <v>31234.79</v>
          </cell>
          <cell r="AZ545">
            <v>289366.12</v>
          </cell>
          <cell r="BA545">
            <v>289366.12</v>
          </cell>
          <cell r="BB545">
            <v>6</v>
          </cell>
          <cell r="BC545">
            <v>31234.79</v>
          </cell>
          <cell r="BD545">
            <v>8261.7199999999993</v>
          </cell>
          <cell r="BE545">
            <v>0</v>
          </cell>
          <cell r="BF545">
            <v>12236.2</v>
          </cell>
          <cell r="BG545">
            <v>3522.21</v>
          </cell>
          <cell r="BH545">
            <v>68821.69</v>
          </cell>
          <cell r="BI545">
            <v>0</v>
          </cell>
          <cell r="BK545">
            <v>289366.12</v>
          </cell>
          <cell r="BL545">
            <v>0</v>
          </cell>
          <cell r="BM545">
            <v>-24053.4</v>
          </cell>
          <cell r="BN545">
            <v>11470.2816666667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5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K546">
            <v>4.65661287307739E-10</v>
          </cell>
          <cell r="BL546">
            <v>0</v>
          </cell>
          <cell r="BM546">
            <v>4.65661287307739E-10</v>
          </cell>
          <cell r="BN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5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30239.08</v>
          </cell>
          <cell r="AS548">
            <v>0</v>
          </cell>
          <cell r="AT548">
            <v>0</v>
          </cell>
          <cell r="AU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30239.08</v>
          </cell>
          <cell r="BA548">
            <v>30239.08</v>
          </cell>
          <cell r="BB548">
            <v>5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K548">
            <v>30239.08</v>
          </cell>
          <cell r="BL548">
            <v>0</v>
          </cell>
          <cell r="BM548">
            <v>-10000</v>
          </cell>
          <cell r="BN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130736.58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0</v>
          </cell>
          <cell r="AZ549">
            <v>504545.22</v>
          </cell>
          <cell r="BA549">
            <v>468048.48</v>
          </cell>
          <cell r="BB549">
            <v>6</v>
          </cell>
          <cell r="BC549">
            <v>71489.45</v>
          </cell>
          <cell r="BD549">
            <v>0</v>
          </cell>
          <cell r="BE549">
            <v>215688.75</v>
          </cell>
          <cell r="BF549">
            <v>50133.7</v>
          </cell>
          <cell r="BG549">
            <v>130736.58</v>
          </cell>
          <cell r="BH549">
            <v>323674.94</v>
          </cell>
          <cell r="BI549">
            <v>36496.74</v>
          </cell>
          <cell r="BK549">
            <v>504545.22</v>
          </cell>
          <cell r="BL549">
            <v>0</v>
          </cell>
          <cell r="BM549">
            <v>-50000</v>
          </cell>
          <cell r="BN549">
            <v>53945.823333333297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23.4900000000052</v>
          </cell>
          <cell r="AV550">
            <v>183851.58</v>
          </cell>
          <cell r="AW550">
            <v>194850.16</v>
          </cell>
          <cell r="AX550">
            <v>171769.9</v>
          </cell>
          <cell r="AY550">
            <v>115024.97</v>
          </cell>
          <cell r="AZ550">
            <v>665520.1</v>
          </cell>
          <cell r="BA550">
            <v>378725.23</v>
          </cell>
          <cell r="BB550">
            <v>6</v>
          </cell>
          <cell r="BC550">
            <v>194850.16</v>
          </cell>
          <cell r="BD550">
            <v>183851.58</v>
          </cell>
          <cell r="BE550">
            <v>23.4900000000052</v>
          </cell>
          <cell r="BF550">
            <v>0</v>
          </cell>
          <cell r="BG550">
            <v>0</v>
          </cell>
          <cell r="BH550">
            <v>665520.1</v>
          </cell>
          <cell r="BI550">
            <v>286794.87</v>
          </cell>
          <cell r="BK550">
            <v>665520.1</v>
          </cell>
          <cell r="BL550">
            <v>0</v>
          </cell>
          <cell r="BM550">
            <v>-230000</v>
          </cell>
          <cell r="BN550">
            <v>110920.016666667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W551">
            <v>0</v>
          </cell>
          <cell r="AX551">
            <v>0</v>
          </cell>
          <cell r="AY551">
            <v>23504</v>
          </cell>
          <cell r="AZ551">
            <v>23504</v>
          </cell>
          <cell r="BA551">
            <v>0</v>
          </cell>
          <cell r="BB551">
            <v>5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23504</v>
          </cell>
          <cell r="BI551">
            <v>23504</v>
          </cell>
          <cell r="BK551">
            <v>23504</v>
          </cell>
          <cell r="BL551">
            <v>0</v>
          </cell>
          <cell r="BM551">
            <v>0</v>
          </cell>
          <cell r="BN551">
            <v>3917.3333333333298</v>
          </cell>
        </row>
        <row r="552">
          <cell r="B552" t="str">
            <v>S412042</v>
          </cell>
          <cell r="C552" t="str">
            <v>天津锦程新材料科技有限公司</v>
          </cell>
          <cell r="F552">
            <v>30</v>
          </cell>
          <cell r="G552" t="str">
            <v>否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32557.56</v>
          </cell>
          <cell r="AY552">
            <v>18604.32</v>
          </cell>
          <cell r="AZ552">
            <v>51161.88</v>
          </cell>
          <cell r="BA552">
            <v>32557.56</v>
          </cell>
          <cell r="BB552">
            <v>6</v>
          </cell>
          <cell r="BC552">
            <v>32557.56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51161.88</v>
          </cell>
          <cell r="BI552">
            <v>18604.32</v>
          </cell>
          <cell r="BK552">
            <v>51161.88</v>
          </cell>
          <cell r="BL552">
            <v>0</v>
          </cell>
          <cell r="BM552">
            <v>-18604.32</v>
          </cell>
          <cell r="BN552">
            <v>8526.98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  <cell r="AJ553">
            <v>83950.98</v>
          </cell>
          <cell r="AK553">
            <v>0</v>
          </cell>
          <cell r="AL553">
            <v>66514.740000000005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1100174.44</v>
          </cell>
          <cell r="BA553">
            <v>1100174.44</v>
          </cell>
          <cell r="BB553">
            <v>5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K553">
            <v>1100174.44</v>
          </cell>
          <cell r="BL553">
            <v>0</v>
          </cell>
          <cell r="BM553">
            <v>0</v>
          </cell>
          <cell r="BN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  <cell r="AJ554">
            <v>0</v>
          </cell>
          <cell r="AK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52306.79</v>
          </cell>
          <cell r="AX554">
            <v>39086.93</v>
          </cell>
          <cell r="AY554">
            <v>27501.71</v>
          </cell>
          <cell r="AZ554">
            <v>118895.43</v>
          </cell>
          <cell r="BA554">
            <v>52306.79</v>
          </cell>
          <cell r="BB554">
            <v>6</v>
          </cell>
          <cell r="BC554">
            <v>52306.79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118895.43</v>
          </cell>
          <cell r="BI554">
            <v>66588.639999999999</v>
          </cell>
          <cell r="BK554">
            <v>118895.43</v>
          </cell>
          <cell r="BL554">
            <v>0</v>
          </cell>
          <cell r="BM554">
            <v>-107302.99</v>
          </cell>
          <cell r="BN554">
            <v>19815.904999999999</v>
          </cell>
        </row>
        <row r="555">
          <cell r="B555" t="str">
            <v>S413197</v>
          </cell>
          <cell r="C555" t="str">
            <v>保定市宏腾科技有限公司</v>
          </cell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5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  <cell r="AJ556">
            <v>0</v>
          </cell>
          <cell r="AK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111950</v>
          </cell>
          <cell r="AY556">
            <v>24500.04</v>
          </cell>
          <cell r="AZ556">
            <v>136450.04</v>
          </cell>
          <cell r="BA556">
            <v>111950</v>
          </cell>
          <cell r="BB556">
            <v>5</v>
          </cell>
          <cell r="BC556">
            <v>111950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136450.04</v>
          </cell>
          <cell r="BI556">
            <v>24500.04</v>
          </cell>
          <cell r="BK556">
            <v>136450.04</v>
          </cell>
          <cell r="BL556">
            <v>0</v>
          </cell>
          <cell r="BM556">
            <v>-197000</v>
          </cell>
          <cell r="BN556">
            <v>22741.6733333333</v>
          </cell>
        </row>
        <row r="557">
          <cell r="B557" t="str">
            <v>S444015</v>
          </cell>
          <cell r="C557" t="str">
            <v>欣瑞联电子（肇庆）有限公司</v>
          </cell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5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F558">
            <v>60</v>
          </cell>
          <cell r="G558" t="str">
            <v>否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W558">
            <v>0</v>
          </cell>
          <cell r="AX558">
            <v>0</v>
          </cell>
          <cell r="AY558">
            <v>-4880</v>
          </cell>
          <cell r="AZ558">
            <v>-4880</v>
          </cell>
          <cell r="BA558">
            <v>0</v>
          </cell>
          <cell r="BB558">
            <v>5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-4880</v>
          </cell>
          <cell r="BI558">
            <v>-4880</v>
          </cell>
          <cell r="BK558">
            <v>-4880</v>
          </cell>
          <cell r="BL558">
            <v>0</v>
          </cell>
          <cell r="BM558">
            <v>-4880</v>
          </cell>
          <cell r="BN558">
            <v>-813.33333333333303</v>
          </cell>
        </row>
        <row r="559">
          <cell r="B559" t="str">
            <v>S512028</v>
          </cell>
          <cell r="C559" t="str">
            <v>天津林宇机械制造有限公司</v>
          </cell>
          <cell r="E559" t="str">
            <v>零采</v>
          </cell>
          <cell r="F559" t="str">
            <v>预付</v>
          </cell>
          <cell r="G559" t="str">
            <v>是</v>
          </cell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1750</v>
          </cell>
          <cell r="BA559">
            <v>1750</v>
          </cell>
          <cell r="BB559">
            <v>5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K559">
            <v>1750</v>
          </cell>
          <cell r="BL559">
            <v>0</v>
          </cell>
          <cell r="BM559">
            <v>0</v>
          </cell>
          <cell r="BN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 t="str">
            <v>固定资产-要诉讼</v>
          </cell>
          <cell r="F560" t="str">
            <v>预付</v>
          </cell>
          <cell r="G560" t="str">
            <v>否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5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 t="str">
            <v>管理</v>
          </cell>
          <cell r="F561">
            <v>0</v>
          </cell>
          <cell r="G561" t="str">
            <v>是</v>
          </cell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1663.7</v>
          </cell>
          <cell r="BA561">
            <v>1663.7</v>
          </cell>
          <cell r="BB561">
            <v>5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K561">
            <v>1663.7</v>
          </cell>
          <cell r="BL561">
            <v>0</v>
          </cell>
          <cell r="BM561">
            <v>4.3200998334214099E-12</v>
          </cell>
          <cell r="BN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 t="str">
            <v>管理</v>
          </cell>
          <cell r="F562">
            <v>0</v>
          </cell>
          <cell r="G562" t="str">
            <v>否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5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F563">
            <v>0</v>
          </cell>
          <cell r="G563" t="str">
            <v>否</v>
          </cell>
          <cell r="AG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5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 t="str">
            <v>管理</v>
          </cell>
          <cell r="F564">
            <v>0</v>
          </cell>
          <cell r="G564" t="str">
            <v>否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5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F565">
            <v>0</v>
          </cell>
          <cell r="G565" t="str">
            <v>否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4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K565">
            <v>0</v>
          </cell>
          <cell r="BL565">
            <v>0</v>
          </cell>
          <cell r="BM565">
            <v>-22345.34</v>
          </cell>
          <cell r="BN565">
            <v>0</v>
          </cell>
        </row>
        <row r="566">
          <cell r="B566" t="str">
            <v>S411049</v>
          </cell>
          <cell r="C566" t="str">
            <v>北京来一桶金科技有限公司</v>
          </cell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36233.1</v>
          </cell>
          <cell r="BA566">
            <v>36233.1</v>
          </cell>
          <cell r="BB566">
            <v>5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36233.1</v>
          </cell>
          <cell r="BH566">
            <v>36233.1</v>
          </cell>
          <cell r="BI566">
            <v>0</v>
          </cell>
          <cell r="BK566">
            <v>36233.1</v>
          </cell>
          <cell r="BL566">
            <v>0</v>
          </cell>
          <cell r="BM566">
            <v>0</v>
          </cell>
          <cell r="BN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39233.599999999999</v>
          </cell>
          <cell r="AT567">
            <v>22068.9</v>
          </cell>
          <cell r="AU567">
            <v>13609.16</v>
          </cell>
          <cell r="AW567">
            <v>0</v>
          </cell>
          <cell r="AX567">
            <v>0</v>
          </cell>
          <cell r="AY567">
            <v>0</v>
          </cell>
          <cell r="AZ567">
            <v>96823.94</v>
          </cell>
          <cell r="BA567">
            <v>96823.94</v>
          </cell>
          <cell r="BB567">
            <v>5</v>
          </cell>
          <cell r="BC567">
            <v>0</v>
          </cell>
          <cell r="BD567">
            <v>13609.16</v>
          </cell>
          <cell r="BE567">
            <v>22068.9</v>
          </cell>
          <cell r="BF567">
            <v>39233.599999999999</v>
          </cell>
          <cell r="BG567">
            <v>0</v>
          </cell>
          <cell r="BH567">
            <v>35678.06</v>
          </cell>
          <cell r="BI567">
            <v>0</v>
          </cell>
          <cell r="BK567">
            <v>96823.94</v>
          </cell>
          <cell r="BL567">
            <v>0</v>
          </cell>
          <cell r="BM567">
            <v>0</v>
          </cell>
          <cell r="BN567">
            <v>5946.3433333333296</v>
          </cell>
        </row>
        <row r="568">
          <cell r="B568" t="str">
            <v>S413139</v>
          </cell>
          <cell r="C568" t="str">
            <v>河北定国紧固件制造有限公司</v>
          </cell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5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5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  <cell r="AK570">
            <v>0</v>
          </cell>
          <cell r="AL570">
            <v>0</v>
          </cell>
          <cell r="AO570">
            <v>0</v>
          </cell>
          <cell r="AS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3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>
            <v>-3.5015546018257698E-11</v>
          </cell>
          <cell r="BL570">
            <v>0</v>
          </cell>
          <cell r="BM570">
            <v>-3356.1000000000299</v>
          </cell>
          <cell r="BN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T571">
            <v>0</v>
          </cell>
          <cell r="AU571">
            <v>682349.14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0</v>
          </cell>
          <cell r="AZ571">
            <v>2432088</v>
          </cell>
          <cell r="BA571">
            <v>1640105.46</v>
          </cell>
          <cell r="BB571">
            <v>6</v>
          </cell>
          <cell r="BC571">
            <v>957756.32</v>
          </cell>
          <cell r="BD571">
            <v>682349.14</v>
          </cell>
          <cell r="BE571">
            <v>0</v>
          </cell>
          <cell r="BF571">
            <v>0</v>
          </cell>
          <cell r="BG571">
            <v>0</v>
          </cell>
          <cell r="BH571">
            <v>2432088</v>
          </cell>
          <cell r="BI571">
            <v>791982.54</v>
          </cell>
          <cell r="BK571">
            <v>2432088</v>
          </cell>
          <cell r="BL571">
            <v>0</v>
          </cell>
          <cell r="BM571">
            <v>-668642.19999999995</v>
          </cell>
          <cell r="BN571">
            <v>405348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6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>
            <v>-60041.580000000104</v>
          </cell>
          <cell r="BL572">
            <v>-60041.580000000104</v>
          </cell>
          <cell r="BM572">
            <v>-131396</v>
          </cell>
          <cell r="BN572">
            <v>0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销售（三方库）</v>
          </cell>
          <cell r="F573">
            <v>0</v>
          </cell>
          <cell r="G573" t="str">
            <v>否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30660.55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56358.080000000002</v>
          </cell>
          <cell r="AY573">
            <v>48779.61</v>
          </cell>
          <cell r="AZ573">
            <v>537732.13</v>
          </cell>
          <cell r="BA573">
            <v>537732.13</v>
          </cell>
          <cell r="BB573">
            <v>6</v>
          </cell>
          <cell r="BC573">
            <v>48779.61</v>
          </cell>
          <cell r="BD573">
            <v>56358.080000000002</v>
          </cell>
          <cell r="BE573">
            <v>55798.93</v>
          </cell>
          <cell r="BF573">
            <v>59659.45</v>
          </cell>
          <cell r="BG573">
            <v>2398.73</v>
          </cell>
          <cell r="BH573">
            <v>276547.59000000003</v>
          </cell>
          <cell r="BI573">
            <v>0</v>
          </cell>
          <cell r="BK573">
            <v>537732.13</v>
          </cell>
          <cell r="BL573">
            <v>0</v>
          </cell>
          <cell r="BM573">
            <v>-14339.45</v>
          </cell>
          <cell r="BN573">
            <v>46091.264999999999</v>
          </cell>
        </row>
        <row r="574">
          <cell r="B574" t="str">
            <v>S512020</v>
          </cell>
          <cell r="C574" t="str">
            <v>天津中骏机械技术有限公司</v>
          </cell>
          <cell r="E574" t="str">
            <v>老账</v>
          </cell>
          <cell r="F574">
            <v>0</v>
          </cell>
          <cell r="G574" t="str">
            <v>否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5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F575">
            <v>0</v>
          </cell>
          <cell r="G575" t="str">
            <v>否</v>
          </cell>
          <cell r="H575">
            <v>30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656359.4</v>
          </cell>
          <cell r="AV575">
            <v>81205.679999999993</v>
          </cell>
          <cell r="AW575">
            <v>0</v>
          </cell>
          <cell r="AX575">
            <v>0</v>
          </cell>
          <cell r="AY575">
            <v>0</v>
          </cell>
          <cell r="AZ575">
            <v>737565.08</v>
          </cell>
          <cell r="BA575">
            <v>737565.08</v>
          </cell>
          <cell r="BB575">
            <v>6</v>
          </cell>
          <cell r="BC575">
            <v>0</v>
          </cell>
          <cell r="BD575">
            <v>0</v>
          </cell>
          <cell r="BE575">
            <v>0</v>
          </cell>
          <cell r="BF575">
            <v>81205.679999999993</v>
          </cell>
          <cell r="BG575">
            <v>656359.4</v>
          </cell>
          <cell r="BH575">
            <v>737565.08</v>
          </cell>
          <cell r="BI575">
            <v>0</v>
          </cell>
          <cell r="BK575">
            <v>737565.08</v>
          </cell>
          <cell r="BL575">
            <v>0</v>
          </cell>
          <cell r="BM575">
            <v>-19999.999999999902</v>
          </cell>
          <cell r="BN575">
            <v>122927.513333333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  <cell r="AL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93976.19</v>
          </cell>
          <cell r="AW576">
            <v>367656.8</v>
          </cell>
          <cell r="AX576">
            <v>88866.03</v>
          </cell>
          <cell r="AY576">
            <v>185422.83</v>
          </cell>
          <cell r="AZ576">
            <v>735921.85</v>
          </cell>
          <cell r="BA576">
            <v>461632.99</v>
          </cell>
          <cell r="BB576">
            <v>6</v>
          </cell>
          <cell r="BC576">
            <v>367656.8</v>
          </cell>
          <cell r="BD576">
            <v>93976.19</v>
          </cell>
          <cell r="BE576">
            <v>0</v>
          </cell>
          <cell r="BF576">
            <v>0</v>
          </cell>
          <cell r="BG576">
            <v>0</v>
          </cell>
          <cell r="BH576">
            <v>735921.85</v>
          </cell>
          <cell r="BI576">
            <v>274288.86</v>
          </cell>
          <cell r="BK576">
            <v>735921.85</v>
          </cell>
          <cell r="BL576">
            <v>0</v>
          </cell>
          <cell r="BM576">
            <v>-150000</v>
          </cell>
          <cell r="BN576">
            <v>122653.641666667</v>
          </cell>
        </row>
        <row r="577">
          <cell r="B577" t="str">
            <v>S413011</v>
          </cell>
          <cell r="C577" t="str">
            <v>沧州梦依恋商贸有限公司</v>
          </cell>
          <cell r="F577">
            <v>0</v>
          </cell>
          <cell r="G577" t="str">
            <v>否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6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K577">
            <v>0</v>
          </cell>
          <cell r="BL577">
            <v>0</v>
          </cell>
          <cell r="BM577">
            <v>-1274</v>
          </cell>
          <cell r="BN577">
            <v>0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9241.48</v>
          </cell>
          <cell r="BA578">
            <v>9241.48</v>
          </cell>
          <cell r="BB578">
            <v>5</v>
          </cell>
          <cell r="BC578">
            <v>0</v>
          </cell>
          <cell r="BD578">
            <v>0</v>
          </cell>
          <cell r="BE578">
            <v>0</v>
          </cell>
          <cell r="BF578">
            <v>9241.48</v>
          </cell>
          <cell r="BG578">
            <v>0</v>
          </cell>
          <cell r="BH578">
            <v>0</v>
          </cell>
          <cell r="BI578">
            <v>0</v>
          </cell>
          <cell r="BK578">
            <v>9241.4800000000105</v>
          </cell>
          <cell r="BL578">
            <v>0</v>
          </cell>
          <cell r="BM578">
            <v>0</v>
          </cell>
          <cell r="BN578">
            <v>0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5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老账</v>
          </cell>
          <cell r="F580">
            <v>90</v>
          </cell>
          <cell r="G580" t="str">
            <v>否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R580">
            <v>16697.330000000002</v>
          </cell>
          <cell r="AS580">
            <v>4949.3999999999996</v>
          </cell>
          <cell r="AT580">
            <v>59313.7</v>
          </cell>
          <cell r="AU580">
            <v>24865.65</v>
          </cell>
          <cell r="AV580">
            <v>26396.799999999999</v>
          </cell>
          <cell r="AW580">
            <v>0</v>
          </cell>
          <cell r="AX580">
            <v>42894.8</v>
          </cell>
          <cell r="AY580">
            <v>0</v>
          </cell>
          <cell r="AZ580">
            <v>175117.68</v>
          </cell>
          <cell r="BA580">
            <v>132222.88</v>
          </cell>
          <cell r="BB580">
            <v>6</v>
          </cell>
          <cell r="BC580">
            <v>26396.799999999999</v>
          </cell>
          <cell r="BD580">
            <v>24865.65</v>
          </cell>
          <cell r="BE580">
            <v>59313.7</v>
          </cell>
          <cell r="BF580">
            <v>4949.3999999999996</v>
          </cell>
          <cell r="BG580">
            <v>16697.330000000002</v>
          </cell>
          <cell r="BH580">
            <v>153470.95000000001</v>
          </cell>
          <cell r="BI580">
            <v>42894.8</v>
          </cell>
          <cell r="BK580">
            <v>175117.68</v>
          </cell>
          <cell r="BL580">
            <v>0</v>
          </cell>
          <cell r="BM580">
            <v>0</v>
          </cell>
          <cell r="BN580">
            <v>25578.491666666701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销售（三方库）</v>
          </cell>
          <cell r="F581">
            <v>0</v>
          </cell>
          <cell r="G581" t="str">
            <v>否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R581">
            <v>0</v>
          </cell>
          <cell r="AS581">
            <v>168786.4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159258.79999999999</v>
          </cell>
          <cell r="AZ581">
            <v>1481620.4</v>
          </cell>
          <cell r="BA581">
            <v>1481620.4</v>
          </cell>
          <cell r="BB581">
            <v>6</v>
          </cell>
          <cell r="BC581">
            <v>159258.79999999999</v>
          </cell>
          <cell r="BD581">
            <v>137340</v>
          </cell>
          <cell r="BE581">
            <v>201513.2</v>
          </cell>
          <cell r="BF581">
            <v>296086.8</v>
          </cell>
          <cell r="BG581">
            <v>179776</v>
          </cell>
          <cell r="BH581">
            <v>1312834</v>
          </cell>
          <cell r="BI581">
            <v>0</v>
          </cell>
          <cell r="BK581">
            <v>1481620.4</v>
          </cell>
          <cell r="BL581">
            <v>0</v>
          </cell>
          <cell r="BM581">
            <v>-196640</v>
          </cell>
          <cell r="BN581">
            <v>218805.66666666701</v>
          </cell>
        </row>
        <row r="582">
          <cell r="B582" t="str">
            <v>S411047</v>
          </cell>
          <cell r="C582" t="str">
            <v>大连吉田拉链有限公司北京分公司</v>
          </cell>
          <cell r="F582">
            <v>60</v>
          </cell>
          <cell r="G582" t="str">
            <v>否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5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F583">
            <v>60</v>
          </cell>
          <cell r="G583" t="str">
            <v>否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136857.12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37425.599999999999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37425.599999999999</v>
          </cell>
          <cell r="AZ583">
            <v>908864.08</v>
          </cell>
          <cell r="BA583">
            <v>810985.74</v>
          </cell>
          <cell r="BB583">
            <v>6</v>
          </cell>
          <cell r="BC583">
            <v>81868.5</v>
          </cell>
          <cell r="BD583">
            <v>105883.26</v>
          </cell>
          <cell r="BE583">
            <v>37425.599999999999</v>
          </cell>
          <cell r="BF583">
            <v>205476.94</v>
          </cell>
          <cell r="BG583">
            <v>243474.32</v>
          </cell>
          <cell r="BH583">
            <v>528532.64</v>
          </cell>
          <cell r="BI583">
            <v>97878.34</v>
          </cell>
          <cell r="BK583">
            <v>908864.08</v>
          </cell>
          <cell r="BL583">
            <v>0</v>
          </cell>
          <cell r="BM583">
            <v>-50000</v>
          </cell>
          <cell r="BN583">
            <v>88088.773333333302</v>
          </cell>
        </row>
        <row r="584">
          <cell r="B584" t="str">
            <v>S431012</v>
          </cell>
          <cell r="C584" t="str">
            <v>上海明芳汽车零件有限公司</v>
          </cell>
          <cell r="F584">
            <v>90</v>
          </cell>
          <cell r="G584" t="str">
            <v>否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W584">
            <v>0</v>
          </cell>
          <cell r="AX584">
            <v>10108.77</v>
          </cell>
          <cell r="AY584">
            <v>0</v>
          </cell>
          <cell r="AZ584">
            <v>10108.77</v>
          </cell>
          <cell r="BA584">
            <v>0</v>
          </cell>
          <cell r="BB584">
            <v>5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10108.77</v>
          </cell>
          <cell r="BI584">
            <v>10108.77</v>
          </cell>
          <cell r="BK584">
            <v>10108.77</v>
          </cell>
          <cell r="BL584">
            <v>0</v>
          </cell>
          <cell r="BM584">
            <v>1.81898940354586E-11</v>
          </cell>
          <cell r="BN584">
            <v>1684.7950000000001</v>
          </cell>
        </row>
        <row r="585">
          <cell r="B585" t="str">
            <v>S431033</v>
          </cell>
          <cell r="C585" t="str">
            <v>上海纳特汽车标准件有限公司</v>
          </cell>
          <cell r="F585">
            <v>90</v>
          </cell>
          <cell r="G585" t="str">
            <v>是</v>
          </cell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4822.6099999999997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11660.35</v>
          </cell>
          <cell r="BA585">
            <v>11660.35</v>
          </cell>
          <cell r="BB585">
            <v>5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2142.48</v>
          </cell>
          <cell r="BH585">
            <v>0</v>
          </cell>
          <cell r="BI585">
            <v>0</v>
          </cell>
          <cell r="BK585">
            <v>11660.35</v>
          </cell>
          <cell r="BL585">
            <v>0</v>
          </cell>
          <cell r="BM585">
            <v>0</v>
          </cell>
          <cell r="BN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  <cell r="F586">
            <v>90</v>
          </cell>
          <cell r="G586" t="str">
            <v>否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5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F587">
            <v>0</v>
          </cell>
          <cell r="G587" t="str">
            <v>否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5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K587">
            <v>0</v>
          </cell>
          <cell r="BL587">
            <v>0</v>
          </cell>
          <cell r="BM587">
            <v>-7730</v>
          </cell>
          <cell r="BN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F588">
            <v>0</v>
          </cell>
          <cell r="G588" t="str">
            <v>是</v>
          </cell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732.5</v>
          </cell>
          <cell r="BA588">
            <v>732.5</v>
          </cell>
          <cell r="BB588">
            <v>5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K588">
            <v>732.5</v>
          </cell>
          <cell r="BL588">
            <v>0</v>
          </cell>
          <cell r="BM588">
            <v>0</v>
          </cell>
          <cell r="BN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F589">
            <v>90</v>
          </cell>
          <cell r="G589" t="str">
            <v>否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U589">
            <v>0</v>
          </cell>
          <cell r="AV589">
            <v>59209.57</v>
          </cell>
          <cell r="AW589">
            <v>113070.74</v>
          </cell>
          <cell r="AX589">
            <v>46058.8</v>
          </cell>
          <cell r="AY589">
            <v>114663.81</v>
          </cell>
          <cell r="AZ589">
            <v>333002.92</v>
          </cell>
          <cell r="BA589">
            <v>172280.31</v>
          </cell>
          <cell r="BB589">
            <v>5</v>
          </cell>
          <cell r="BC589">
            <v>59209.57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333002.92</v>
          </cell>
          <cell r="BI589">
            <v>160722.60999999999</v>
          </cell>
          <cell r="BK589">
            <v>333002.92</v>
          </cell>
          <cell r="BL589">
            <v>0</v>
          </cell>
          <cell r="BM589">
            <v>-39999.999999999898</v>
          </cell>
          <cell r="BN589">
            <v>55500.4866666667</v>
          </cell>
        </row>
        <row r="590">
          <cell r="B590" t="str">
            <v>S431036</v>
          </cell>
          <cell r="C590" t="str">
            <v>上海尖美贸易发展有限公司</v>
          </cell>
          <cell r="F590">
            <v>0</v>
          </cell>
          <cell r="G590" t="str">
            <v>否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38158.03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32153.919999999998</v>
          </cell>
          <cell r="AZ590">
            <v>221098.36</v>
          </cell>
          <cell r="BA590">
            <v>221098.36</v>
          </cell>
          <cell r="BB590">
            <v>6</v>
          </cell>
          <cell r="BC590">
            <v>32153.919999999998</v>
          </cell>
          <cell r="BD590">
            <v>20220.68</v>
          </cell>
          <cell r="BE590">
            <v>19635.78</v>
          </cell>
          <cell r="BF590">
            <v>42374.2</v>
          </cell>
          <cell r="BG590">
            <v>0</v>
          </cell>
          <cell r="BH590">
            <v>182940.33</v>
          </cell>
          <cell r="BI590">
            <v>0</v>
          </cell>
          <cell r="BK590">
            <v>221098.36</v>
          </cell>
          <cell r="BL590">
            <v>0</v>
          </cell>
          <cell r="BM590">
            <v>-20000</v>
          </cell>
          <cell r="BN590">
            <v>30490.055</v>
          </cell>
        </row>
        <row r="591">
          <cell r="B591" t="str">
            <v>S433030</v>
          </cell>
          <cell r="C591" t="str">
            <v>宁波华腾首研新材料有限公司</v>
          </cell>
          <cell r="F591">
            <v>0</v>
          </cell>
          <cell r="G591" t="str">
            <v>否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W591">
            <v>16000</v>
          </cell>
          <cell r="AX591">
            <v>0</v>
          </cell>
          <cell r="AY591">
            <v>3200</v>
          </cell>
          <cell r="AZ591">
            <v>19200</v>
          </cell>
          <cell r="BA591">
            <v>19200</v>
          </cell>
          <cell r="BB591">
            <v>5</v>
          </cell>
          <cell r="BC591">
            <v>3200</v>
          </cell>
          <cell r="BD591">
            <v>0</v>
          </cell>
          <cell r="BE591">
            <v>16000</v>
          </cell>
          <cell r="BF591">
            <v>0</v>
          </cell>
          <cell r="BG591">
            <v>0</v>
          </cell>
          <cell r="BH591">
            <v>19200</v>
          </cell>
          <cell r="BI591">
            <v>0</v>
          </cell>
          <cell r="BK591">
            <v>19200</v>
          </cell>
          <cell r="BL591">
            <v>0</v>
          </cell>
          <cell r="BM591">
            <v>0</v>
          </cell>
          <cell r="BN591">
            <v>3200</v>
          </cell>
        </row>
        <row r="592">
          <cell r="B592" t="str">
            <v>S437057</v>
          </cell>
          <cell r="C592" t="str">
            <v>青岛柏利美新材料有限公司</v>
          </cell>
          <cell r="F592">
            <v>0</v>
          </cell>
          <cell r="G592" t="str">
            <v>否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8150</v>
          </cell>
          <cell r="AY592">
            <v>0</v>
          </cell>
          <cell r="AZ592">
            <v>8150</v>
          </cell>
          <cell r="BA592">
            <v>8150</v>
          </cell>
          <cell r="BB592">
            <v>6</v>
          </cell>
          <cell r="BC592">
            <v>0</v>
          </cell>
          <cell r="BD592">
            <v>8150</v>
          </cell>
          <cell r="BE592">
            <v>0</v>
          </cell>
          <cell r="BF592">
            <v>0</v>
          </cell>
          <cell r="BG592">
            <v>0</v>
          </cell>
          <cell r="BH592">
            <v>8150</v>
          </cell>
          <cell r="BI592">
            <v>0</v>
          </cell>
          <cell r="BK592">
            <v>8150</v>
          </cell>
          <cell r="BL592">
            <v>0</v>
          </cell>
          <cell r="BM592">
            <v>-219630</v>
          </cell>
          <cell r="BN592">
            <v>1358.3333333333301</v>
          </cell>
        </row>
        <row r="593">
          <cell r="B593" t="str">
            <v>S437058</v>
          </cell>
          <cell r="C593" t="str">
            <v>济南方正物流有限公司</v>
          </cell>
          <cell r="F593">
            <v>30</v>
          </cell>
          <cell r="G593" t="str">
            <v>否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5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F594">
            <v>60</v>
          </cell>
          <cell r="G594" t="str">
            <v>否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5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</row>
        <row r="595">
          <cell r="B595" t="str">
            <v>S513215</v>
          </cell>
          <cell r="C595" t="str">
            <v>黄骅市金诚模具厂</v>
          </cell>
          <cell r="F595">
            <v>0</v>
          </cell>
          <cell r="G595" t="str">
            <v>否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3650</v>
          </cell>
          <cell r="AZ595">
            <v>3650</v>
          </cell>
          <cell r="BA595">
            <v>3650</v>
          </cell>
          <cell r="BB595">
            <v>6</v>
          </cell>
          <cell r="BC595">
            <v>3650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3650</v>
          </cell>
          <cell r="BI595">
            <v>0</v>
          </cell>
          <cell r="BK595">
            <v>3650</v>
          </cell>
          <cell r="BL595">
            <v>0</v>
          </cell>
          <cell r="BM595">
            <v>0</v>
          </cell>
          <cell r="BN595">
            <v>608.33333333333303</v>
          </cell>
        </row>
        <row r="596">
          <cell r="B596" t="str">
            <v>S432044</v>
          </cell>
          <cell r="C596" t="str">
            <v>常州市鹏逸汽车附件有限公司</v>
          </cell>
          <cell r="F596">
            <v>90</v>
          </cell>
          <cell r="G596" t="str">
            <v>否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5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>
            <v>0</v>
          </cell>
          <cell r="BL596">
            <v>0</v>
          </cell>
          <cell r="BM596">
            <v>-11610.75</v>
          </cell>
          <cell r="BN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  <cell r="F597">
            <v>90</v>
          </cell>
          <cell r="G597" t="str">
            <v>否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4680</v>
          </cell>
          <cell r="AT597">
            <v>0</v>
          </cell>
          <cell r="AU597">
            <v>23200</v>
          </cell>
          <cell r="AW597">
            <v>0</v>
          </cell>
          <cell r="AX597">
            <v>0</v>
          </cell>
          <cell r="AY597">
            <v>0</v>
          </cell>
          <cell r="AZ597">
            <v>27880</v>
          </cell>
          <cell r="BA597">
            <v>27880</v>
          </cell>
          <cell r="BB597">
            <v>5</v>
          </cell>
          <cell r="BC597">
            <v>0</v>
          </cell>
          <cell r="BD597">
            <v>23200</v>
          </cell>
          <cell r="BE597">
            <v>0</v>
          </cell>
          <cell r="BF597">
            <v>4680</v>
          </cell>
          <cell r="BG597">
            <v>0</v>
          </cell>
          <cell r="BH597">
            <v>23200</v>
          </cell>
          <cell r="BI597">
            <v>0</v>
          </cell>
          <cell r="BK597">
            <v>27880</v>
          </cell>
          <cell r="BL597">
            <v>0</v>
          </cell>
          <cell r="BM597">
            <v>-20000</v>
          </cell>
          <cell r="BN597">
            <v>3866.6666666666702</v>
          </cell>
        </row>
        <row r="598">
          <cell r="B598" t="str">
            <v>S411044</v>
          </cell>
          <cell r="C598" t="str">
            <v>北京兴盛华丰包装制品有限公司</v>
          </cell>
          <cell r="F598">
            <v>30</v>
          </cell>
          <cell r="G598" t="str">
            <v>是</v>
          </cell>
          <cell r="AN598">
            <v>10100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15460</v>
          </cell>
          <cell r="BA598">
            <v>15460</v>
          </cell>
          <cell r="BB598">
            <v>5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K598">
            <v>15460</v>
          </cell>
          <cell r="BL598">
            <v>0</v>
          </cell>
          <cell r="BM598">
            <v>-10000</v>
          </cell>
          <cell r="BN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F599" t="str">
            <v>预付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6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K599">
            <v>0</v>
          </cell>
          <cell r="BL599">
            <v>0</v>
          </cell>
          <cell r="BM599">
            <v>-3744.14</v>
          </cell>
          <cell r="BN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F600" t="str">
            <v>预付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6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K600">
            <v>0</v>
          </cell>
          <cell r="BL600">
            <v>0</v>
          </cell>
          <cell r="BM600">
            <v>-4530</v>
          </cell>
          <cell r="BN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F601" t="str">
            <v>预付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6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F602" t="str">
            <v>现付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6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F603">
            <v>60</v>
          </cell>
          <cell r="AO603">
            <v>0</v>
          </cell>
          <cell r="AP603">
            <v>0</v>
          </cell>
          <cell r="AQ603">
            <v>0</v>
          </cell>
          <cell r="AR603">
            <v>81875.02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24215.96</v>
          </cell>
          <cell r="AZ603">
            <v>544803.56999999995</v>
          </cell>
          <cell r="BA603">
            <v>520587.61</v>
          </cell>
          <cell r="BB603">
            <v>6</v>
          </cell>
          <cell r="BC603">
            <v>63445.8</v>
          </cell>
          <cell r="BD603">
            <v>118932.63</v>
          </cell>
          <cell r="BE603">
            <v>60975.79</v>
          </cell>
          <cell r="BF603">
            <v>100270.38</v>
          </cell>
          <cell r="BG603">
            <v>95087.99</v>
          </cell>
          <cell r="BH603">
            <v>367840.56</v>
          </cell>
          <cell r="BI603">
            <v>24215.96</v>
          </cell>
          <cell r="BK603">
            <v>544803.56999999995</v>
          </cell>
          <cell r="BL603">
            <v>0</v>
          </cell>
          <cell r="BM603">
            <v>-50000</v>
          </cell>
          <cell r="BN603">
            <v>61306.76</v>
          </cell>
        </row>
        <row r="604">
          <cell r="B604" t="str">
            <v>S444016</v>
          </cell>
          <cell r="C604" t="str">
            <v>东莞市元将五金有限公司</v>
          </cell>
          <cell r="F604">
            <v>90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  <cell r="AW604">
            <v>0</v>
          </cell>
          <cell r="AX604">
            <v>0</v>
          </cell>
          <cell r="AY604">
            <v>0</v>
          </cell>
          <cell r="AZ604">
            <v>338661</v>
          </cell>
          <cell r="BA604">
            <v>338661</v>
          </cell>
          <cell r="BB604">
            <v>5</v>
          </cell>
          <cell r="BC604">
            <v>0</v>
          </cell>
          <cell r="BD604">
            <v>244588.5</v>
          </cell>
          <cell r="BE604">
            <v>94072.5</v>
          </cell>
          <cell r="BF604">
            <v>0</v>
          </cell>
          <cell r="BG604">
            <v>0</v>
          </cell>
          <cell r="BH604">
            <v>338661</v>
          </cell>
          <cell r="BI604">
            <v>0</v>
          </cell>
          <cell r="BK604">
            <v>338661</v>
          </cell>
          <cell r="BL604">
            <v>0</v>
          </cell>
          <cell r="BM604">
            <v>0</v>
          </cell>
          <cell r="BN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F605" t="str">
            <v>预付</v>
          </cell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8500</v>
          </cell>
          <cell r="BA605">
            <v>8500</v>
          </cell>
          <cell r="BB605">
            <v>5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K605">
            <v>8500</v>
          </cell>
          <cell r="BL605">
            <v>0</v>
          </cell>
          <cell r="BM605">
            <v>0</v>
          </cell>
          <cell r="BN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F606" t="str">
            <v>预付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6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F607" t="str">
            <v>预付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5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F608" t="str">
            <v>预付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5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F609">
            <v>90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  <cell r="AW609">
            <v>4576.5</v>
          </cell>
          <cell r="AX609">
            <v>14922.22</v>
          </cell>
          <cell r="AY609">
            <v>0</v>
          </cell>
          <cell r="AZ609">
            <v>24140.68</v>
          </cell>
          <cell r="BA609">
            <v>4641.96</v>
          </cell>
          <cell r="BB609">
            <v>5</v>
          </cell>
          <cell r="BC609">
            <v>0</v>
          </cell>
          <cell r="BD609">
            <v>0</v>
          </cell>
          <cell r="BE609">
            <v>4641.96</v>
          </cell>
          <cell r="BF609">
            <v>0</v>
          </cell>
          <cell r="BG609">
            <v>0</v>
          </cell>
          <cell r="BH609">
            <v>24140.68</v>
          </cell>
          <cell r="BI609">
            <v>19498.72</v>
          </cell>
          <cell r="BK609">
            <v>24140.68</v>
          </cell>
          <cell r="BL609">
            <v>0</v>
          </cell>
          <cell r="BM609">
            <v>0</v>
          </cell>
          <cell r="BN609">
            <v>4023.4466666666699</v>
          </cell>
        </row>
        <row r="610">
          <cell r="B610" t="str">
            <v>S433029</v>
          </cell>
          <cell r="C610" t="str">
            <v>温州华创汽车电器有限公司</v>
          </cell>
          <cell r="F610">
            <v>90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5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F611" t="str">
            <v>现付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5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F612" t="str">
            <v>预付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24977.599999999999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0</v>
          </cell>
          <cell r="AZ612">
            <v>63377.599999999999</v>
          </cell>
          <cell r="BA612">
            <v>63377.599999999999</v>
          </cell>
          <cell r="BB612">
            <v>6</v>
          </cell>
          <cell r="BC612">
            <v>0</v>
          </cell>
          <cell r="BD612">
            <v>0</v>
          </cell>
          <cell r="BE612">
            <v>0</v>
          </cell>
          <cell r="BF612">
            <v>38400</v>
          </cell>
          <cell r="BG612">
            <v>0</v>
          </cell>
          <cell r="BH612">
            <v>63377.599999999999</v>
          </cell>
          <cell r="BI612">
            <v>0</v>
          </cell>
          <cell r="BK612">
            <v>63377.599999999999</v>
          </cell>
          <cell r="BL612">
            <v>0</v>
          </cell>
          <cell r="BM612">
            <v>-10000</v>
          </cell>
          <cell r="BN612">
            <v>10562.9333333333</v>
          </cell>
        </row>
        <row r="613">
          <cell r="B613" t="str">
            <v>S513113</v>
          </cell>
          <cell r="C613" t="str">
            <v>沧州智联人力资源服务有限公司</v>
          </cell>
          <cell r="F613" t="str">
            <v>现付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5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F614" t="str">
            <v>预付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5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K614">
            <v>-54400</v>
          </cell>
          <cell r="BL614">
            <v>-54400</v>
          </cell>
          <cell r="BM614">
            <v>-54400</v>
          </cell>
          <cell r="BN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F615" t="str">
            <v>预付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5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F616" t="str">
            <v>预付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5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F617">
            <v>30</v>
          </cell>
          <cell r="AQ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19308.330000000002</v>
          </cell>
          <cell r="AY617">
            <v>122743.44</v>
          </cell>
          <cell r="AZ617">
            <v>142051.76999999999</v>
          </cell>
          <cell r="BA617">
            <v>19308.330000000002</v>
          </cell>
          <cell r="BB617">
            <v>6</v>
          </cell>
          <cell r="BC617">
            <v>19308.330000000002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142051.76999999999</v>
          </cell>
          <cell r="BI617">
            <v>122743.44</v>
          </cell>
          <cell r="BK617">
            <v>142051.76999999999</v>
          </cell>
          <cell r="BL617">
            <v>0</v>
          </cell>
          <cell r="BM617">
            <v>0</v>
          </cell>
          <cell r="BN617">
            <v>23675.294999999998</v>
          </cell>
        </row>
        <row r="618">
          <cell r="B618" t="str">
            <v>S412048</v>
          </cell>
          <cell r="C618" t="str">
            <v>天津艾尔特精密机械有限公司</v>
          </cell>
          <cell r="F618">
            <v>90</v>
          </cell>
          <cell r="AQ618">
            <v>0</v>
          </cell>
          <cell r="AR618">
            <v>0</v>
          </cell>
          <cell r="AS618">
            <v>0</v>
          </cell>
          <cell r="AT618">
            <v>6100</v>
          </cell>
          <cell r="AU618">
            <v>0</v>
          </cell>
          <cell r="AW618">
            <v>0</v>
          </cell>
          <cell r="AX618">
            <v>0</v>
          </cell>
          <cell r="AY618">
            <v>51000</v>
          </cell>
          <cell r="AZ618">
            <v>57100</v>
          </cell>
          <cell r="BA618">
            <v>6100</v>
          </cell>
          <cell r="BB618">
            <v>5</v>
          </cell>
          <cell r="BC618">
            <v>0</v>
          </cell>
          <cell r="BD618">
            <v>0</v>
          </cell>
          <cell r="BE618">
            <v>6100</v>
          </cell>
          <cell r="BF618">
            <v>0</v>
          </cell>
          <cell r="BG618">
            <v>0</v>
          </cell>
          <cell r="BH618">
            <v>57100</v>
          </cell>
          <cell r="BI618">
            <v>51000</v>
          </cell>
          <cell r="BK618">
            <v>57100</v>
          </cell>
          <cell r="BL618">
            <v>0</v>
          </cell>
          <cell r="BM618">
            <v>-51000</v>
          </cell>
          <cell r="BN618">
            <v>9516.6666666666697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F619">
            <v>60</v>
          </cell>
          <cell r="AQ619">
            <v>54777.38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5154.87</v>
          </cell>
          <cell r="AZ619">
            <v>117527.02</v>
          </cell>
          <cell r="BA619">
            <v>112372.15</v>
          </cell>
          <cell r="BB619">
            <v>6</v>
          </cell>
          <cell r="BC619">
            <v>23321.91</v>
          </cell>
          <cell r="BD619">
            <v>11663.25</v>
          </cell>
          <cell r="BE619">
            <v>13478.49</v>
          </cell>
          <cell r="BF619">
            <v>0</v>
          </cell>
          <cell r="BG619">
            <v>2810.48</v>
          </cell>
          <cell r="BH619">
            <v>53618.52</v>
          </cell>
          <cell r="BI619">
            <v>5154.87</v>
          </cell>
          <cell r="BK619">
            <v>117527.02</v>
          </cell>
          <cell r="BL619">
            <v>0</v>
          </cell>
          <cell r="BM619">
            <v>-10000</v>
          </cell>
          <cell r="BN619">
            <v>8936.42</v>
          </cell>
        </row>
        <row r="620">
          <cell r="B620" t="str">
            <v>S413184</v>
          </cell>
          <cell r="C620" t="str">
            <v>黄骅市宏达五金厂</v>
          </cell>
          <cell r="F620">
            <v>90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5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K620">
            <v>-20000</v>
          </cell>
          <cell r="BL620">
            <v>-20000</v>
          </cell>
          <cell r="BM620">
            <v>-20000</v>
          </cell>
          <cell r="BN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  <cell r="F621">
            <v>90</v>
          </cell>
          <cell r="AQ621">
            <v>0</v>
          </cell>
          <cell r="AR621">
            <v>0</v>
          </cell>
          <cell r="AS621">
            <v>0</v>
          </cell>
          <cell r="AT621">
            <v>19523.37</v>
          </cell>
          <cell r="AU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19523.37</v>
          </cell>
          <cell r="BA621">
            <v>19523.37</v>
          </cell>
          <cell r="BB621">
            <v>5</v>
          </cell>
          <cell r="BC621">
            <v>0</v>
          </cell>
          <cell r="BD621">
            <v>0</v>
          </cell>
          <cell r="BE621">
            <v>19523.37</v>
          </cell>
          <cell r="BF621">
            <v>0</v>
          </cell>
          <cell r="BG621">
            <v>0</v>
          </cell>
          <cell r="BH621">
            <v>19523.37</v>
          </cell>
          <cell r="BI621">
            <v>0</v>
          </cell>
          <cell r="BK621">
            <v>19523.37</v>
          </cell>
          <cell r="BL621">
            <v>0</v>
          </cell>
          <cell r="BM621">
            <v>-999.99999999998897</v>
          </cell>
          <cell r="BN621">
            <v>3253.895</v>
          </cell>
        </row>
        <row r="622">
          <cell r="B622" t="str">
            <v>S413202</v>
          </cell>
          <cell r="C622" t="str">
            <v>黄骅市荣昌祥纸制品有限公司</v>
          </cell>
          <cell r="F622">
            <v>90</v>
          </cell>
          <cell r="AQ622">
            <v>29282.46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0</v>
          </cell>
          <cell r="AZ622">
            <v>43392.57</v>
          </cell>
          <cell r="BA622">
            <v>43392.57</v>
          </cell>
          <cell r="BB622">
            <v>6</v>
          </cell>
          <cell r="BC622">
            <v>14110.11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14110.11</v>
          </cell>
          <cell r="BI622">
            <v>0</v>
          </cell>
          <cell r="BK622">
            <v>43392.57</v>
          </cell>
          <cell r="BL622">
            <v>0</v>
          </cell>
          <cell r="BM622">
            <v>-9999.9999999999909</v>
          </cell>
          <cell r="BN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F623">
            <v>90</v>
          </cell>
          <cell r="AQ623">
            <v>0</v>
          </cell>
          <cell r="AR623">
            <v>0</v>
          </cell>
          <cell r="AS623">
            <v>0</v>
          </cell>
          <cell r="AT623">
            <v>37248.57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0</v>
          </cell>
          <cell r="AZ623">
            <v>89558.55</v>
          </cell>
          <cell r="BA623">
            <v>89558.55</v>
          </cell>
          <cell r="BB623">
            <v>6</v>
          </cell>
          <cell r="BC623">
            <v>27150.51</v>
          </cell>
          <cell r="BD623">
            <v>25159.47</v>
          </cell>
          <cell r="BE623">
            <v>37248.57</v>
          </cell>
          <cell r="BF623">
            <v>0</v>
          </cell>
          <cell r="BG623">
            <v>0</v>
          </cell>
          <cell r="BH623">
            <v>89558.55</v>
          </cell>
          <cell r="BI623">
            <v>0</v>
          </cell>
          <cell r="BK623">
            <v>89558.55</v>
          </cell>
          <cell r="BL623">
            <v>0</v>
          </cell>
          <cell r="BM623">
            <v>-10000</v>
          </cell>
          <cell r="BN623">
            <v>14926.424999999999</v>
          </cell>
        </row>
        <row r="624">
          <cell r="B624" t="str">
            <v>S431035</v>
          </cell>
          <cell r="C624" t="str">
            <v>上海发之源电气有限公司</v>
          </cell>
          <cell r="F624">
            <v>90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W624">
            <v>0</v>
          </cell>
          <cell r="AX624">
            <v>378182.91</v>
          </cell>
          <cell r="AY624">
            <v>82796.61</v>
          </cell>
          <cell r="AZ624">
            <v>460979.52</v>
          </cell>
          <cell r="BA624">
            <v>0</v>
          </cell>
          <cell r="BB624">
            <v>5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460979.52</v>
          </cell>
          <cell r="BI624">
            <v>460979.52</v>
          </cell>
          <cell r="BK624">
            <v>460979.52</v>
          </cell>
          <cell r="BL624">
            <v>0</v>
          </cell>
          <cell r="BM624">
            <v>-136142.20000000001</v>
          </cell>
          <cell r="BN624">
            <v>76829.919999999998</v>
          </cell>
        </row>
        <row r="625">
          <cell r="B625" t="str">
            <v>S434011</v>
          </cell>
          <cell r="C625" t="str">
            <v>芜湖金安世腾汽车安全系统有限公司</v>
          </cell>
          <cell r="F625">
            <v>60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5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F626">
            <v>60</v>
          </cell>
          <cell r="AS626">
            <v>75670.52</v>
          </cell>
          <cell r="AT626">
            <v>82010.880000000005</v>
          </cell>
          <cell r="AU626">
            <v>26360.639999999999</v>
          </cell>
          <cell r="AV626">
            <v>86404.32</v>
          </cell>
          <cell r="AW626">
            <v>60043.68</v>
          </cell>
          <cell r="AX626">
            <v>0</v>
          </cell>
          <cell r="AY626">
            <v>10231.02</v>
          </cell>
          <cell r="AZ626">
            <v>340721.06</v>
          </cell>
          <cell r="BA626">
            <v>330490.03999999998</v>
          </cell>
          <cell r="BB626">
            <v>6</v>
          </cell>
          <cell r="BC626">
            <v>60043.68</v>
          </cell>
          <cell r="BD626">
            <v>86404.32</v>
          </cell>
          <cell r="BE626">
            <v>26360.639999999999</v>
          </cell>
          <cell r="BF626">
            <v>82010.880000000005</v>
          </cell>
          <cell r="BG626">
            <v>75670.52</v>
          </cell>
          <cell r="BH626">
            <v>265050.53999999998</v>
          </cell>
          <cell r="BI626">
            <v>10231.02</v>
          </cell>
          <cell r="BK626">
            <v>340721.06</v>
          </cell>
          <cell r="BL626">
            <v>0</v>
          </cell>
          <cell r="BM626">
            <v>-482.44</v>
          </cell>
          <cell r="BN626">
            <v>44175.09</v>
          </cell>
        </row>
        <row r="627">
          <cell r="B627" t="str">
            <v>S437056</v>
          </cell>
          <cell r="C627" t="str">
            <v>日照兴伟橡塑有限公司</v>
          </cell>
          <cell r="F627" t="str">
            <v>预付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W627">
            <v>0</v>
          </cell>
          <cell r="AX627">
            <v>12602.75</v>
          </cell>
          <cell r="AY627">
            <v>3113.15</v>
          </cell>
          <cell r="AZ627">
            <v>15715.9</v>
          </cell>
          <cell r="BA627">
            <v>15715.9</v>
          </cell>
          <cell r="BB627">
            <v>5</v>
          </cell>
          <cell r="BC627">
            <v>3113.15</v>
          </cell>
          <cell r="BD627">
            <v>12602.75</v>
          </cell>
          <cell r="BE627">
            <v>0</v>
          </cell>
          <cell r="BF627">
            <v>0</v>
          </cell>
          <cell r="BG627">
            <v>0</v>
          </cell>
          <cell r="BH627">
            <v>15715.9</v>
          </cell>
          <cell r="BI627">
            <v>0</v>
          </cell>
          <cell r="BK627">
            <v>15715.9</v>
          </cell>
          <cell r="BL627">
            <v>0</v>
          </cell>
          <cell r="BM627">
            <v>0</v>
          </cell>
          <cell r="BN627">
            <v>2619.3166666666698</v>
          </cell>
        </row>
        <row r="628">
          <cell r="B628" t="str">
            <v>S537036</v>
          </cell>
          <cell r="C628" t="str">
            <v>青岛亿嘉通物流有限公司</v>
          </cell>
          <cell r="F628">
            <v>90</v>
          </cell>
          <cell r="AS628">
            <v>0</v>
          </cell>
          <cell r="AT628">
            <v>31936.38</v>
          </cell>
          <cell r="AU628">
            <v>29881.29</v>
          </cell>
          <cell r="AV628">
            <v>41589.949999999997</v>
          </cell>
          <cell r="AW628">
            <v>35673.660000000003</v>
          </cell>
          <cell r="AX628">
            <v>0</v>
          </cell>
          <cell r="AY628">
            <v>55639.72</v>
          </cell>
          <cell r="AZ628">
            <v>194721</v>
          </cell>
          <cell r="BA628">
            <v>103407.62</v>
          </cell>
          <cell r="BB628">
            <v>6</v>
          </cell>
          <cell r="BC628">
            <v>41589.949999999997</v>
          </cell>
          <cell r="BD628">
            <v>29881.29</v>
          </cell>
          <cell r="BE628">
            <v>31936.38</v>
          </cell>
          <cell r="BF628">
            <v>0</v>
          </cell>
          <cell r="BG628">
            <v>0</v>
          </cell>
          <cell r="BH628">
            <v>194721</v>
          </cell>
          <cell r="BI628">
            <v>91313.38</v>
          </cell>
          <cell r="BK628">
            <v>194721</v>
          </cell>
          <cell r="BL628">
            <v>0</v>
          </cell>
          <cell r="BM628">
            <v>-30000</v>
          </cell>
          <cell r="BN628">
            <v>32453.5</v>
          </cell>
        </row>
        <row r="629">
          <cell r="B629" t="str">
            <v>S411042</v>
          </cell>
          <cell r="C629" t="str">
            <v>北京双海包装制品厂</v>
          </cell>
          <cell r="F629">
            <v>90</v>
          </cell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  <cell r="AW629">
            <v>0</v>
          </cell>
          <cell r="AX629">
            <v>0</v>
          </cell>
          <cell r="AY629">
            <v>0</v>
          </cell>
          <cell r="AZ629">
            <v>7670</v>
          </cell>
          <cell r="BA629">
            <v>7670</v>
          </cell>
          <cell r="BB629">
            <v>5</v>
          </cell>
          <cell r="BC629">
            <v>0</v>
          </cell>
          <cell r="BD629">
            <v>1170</v>
          </cell>
          <cell r="BE629">
            <v>0</v>
          </cell>
          <cell r="BF629">
            <v>0</v>
          </cell>
          <cell r="BG629">
            <v>6500</v>
          </cell>
          <cell r="BH629">
            <v>1170</v>
          </cell>
          <cell r="BI629">
            <v>0</v>
          </cell>
          <cell r="BK629">
            <v>7670</v>
          </cell>
          <cell r="BL629">
            <v>0</v>
          </cell>
          <cell r="BM629">
            <v>0</v>
          </cell>
          <cell r="BN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  <cell r="F630">
            <v>90</v>
          </cell>
          <cell r="AR630">
            <v>0</v>
          </cell>
          <cell r="AS630">
            <v>0</v>
          </cell>
          <cell r="AT630">
            <v>0</v>
          </cell>
          <cell r="AU630">
            <v>3091.95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2776.98</v>
          </cell>
          <cell r="AZ630">
            <v>19231.41</v>
          </cell>
          <cell r="BA630">
            <v>10454.129999999999</v>
          </cell>
          <cell r="BB630">
            <v>6</v>
          </cell>
          <cell r="BC630">
            <v>7362.18</v>
          </cell>
          <cell r="BD630">
            <v>3091.95</v>
          </cell>
          <cell r="BE630">
            <v>0</v>
          </cell>
          <cell r="BF630">
            <v>0</v>
          </cell>
          <cell r="BG630">
            <v>0</v>
          </cell>
          <cell r="BH630">
            <v>19231.41</v>
          </cell>
          <cell r="BI630">
            <v>8777.2800000000007</v>
          </cell>
          <cell r="BK630">
            <v>19231.41</v>
          </cell>
          <cell r="BL630">
            <v>0</v>
          </cell>
          <cell r="BM630">
            <v>-8000</v>
          </cell>
          <cell r="BN630">
            <v>3205.2350000000001</v>
          </cell>
        </row>
        <row r="631">
          <cell r="B631" t="str">
            <v>S412051</v>
          </cell>
          <cell r="C631" t="str">
            <v>天津东凯科技有限公司</v>
          </cell>
          <cell r="F631">
            <v>90</v>
          </cell>
          <cell r="AR631">
            <v>0</v>
          </cell>
          <cell r="AS631">
            <v>3504</v>
          </cell>
          <cell r="AT631">
            <v>9040</v>
          </cell>
          <cell r="AU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12544</v>
          </cell>
          <cell r="BA631">
            <v>12544</v>
          </cell>
          <cell r="BB631">
            <v>5</v>
          </cell>
          <cell r="BC631">
            <v>0</v>
          </cell>
          <cell r="BD631">
            <v>0</v>
          </cell>
          <cell r="BE631">
            <v>9040</v>
          </cell>
          <cell r="BF631">
            <v>3504</v>
          </cell>
          <cell r="BG631">
            <v>0</v>
          </cell>
          <cell r="BH631">
            <v>9040</v>
          </cell>
          <cell r="BI631">
            <v>0</v>
          </cell>
          <cell r="BK631">
            <v>12544</v>
          </cell>
          <cell r="BL631">
            <v>0</v>
          </cell>
          <cell r="BM631">
            <v>-10000</v>
          </cell>
          <cell r="BN631">
            <v>1506.6666666666699</v>
          </cell>
        </row>
        <row r="632">
          <cell r="B632" t="str">
            <v>S413172</v>
          </cell>
          <cell r="C632" t="str">
            <v>南宫市宏勇汽配塑料卡扣制造厂</v>
          </cell>
          <cell r="F632" t="str">
            <v>现付</v>
          </cell>
          <cell r="AS632">
            <v>0</v>
          </cell>
          <cell r="AT632">
            <v>0</v>
          </cell>
          <cell r="AU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5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K632">
            <v>-5150</v>
          </cell>
          <cell r="BL632">
            <v>-5150</v>
          </cell>
          <cell r="BM632">
            <v>-5150</v>
          </cell>
          <cell r="BN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F633">
            <v>60</v>
          </cell>
          <cell r="AR633">
            <v>0</v>
          </cell>
          <cell r="AS633">
            <v>0</v>
          </cell>
          <cell r="AT633">
            <v>52242.93</v>
          </cell>
          <cell r="AU633">
            <v>15950.38</v>
          </cell>
          <cell r="AW633">
            <v>43280.08</v>
          </cell>
          <cell r="AX633">
            <v>0</v>
          </cell>
          <cell r="AY633">
            <v>0</v>
          </cell>
          <cell r="AZ633">
            <v>111473.39</v>
          </cell>
          <cell r="BA633">
            <v>111473.39</v>
          </cell>
          <cell r="BB633">
            <v>5</v>
          </cell>
          <cell r="BC633">
            <v>43280.08</v>
          </cell>
          <cell r="BD633">
            <v>0</v>
          </cell>
          <cell r="BE633">
            <v>15950.38</v>
          </cell>
          <cell r="BF633">
            <v>52242.93</v>
          </cell>
          <cell r="BG633">
            <v>0</v>
          </cell>
          <cell r="BH633">
            <v>111473.39</v>
          </cell>
          <cell r="BI633">
            <v>0</v>
          </cell>
          <cell r="BK633">
            <v>111473.39</v>
          </cell>
          <cell r="BL633">
            <v>0</v>
          </cell>
          <cell r="BM633">
            <v>-40000</v>
          </cell>
          <cell r="BN633">
            <v>18578.898333333302</v>
          </cell>
        </row>
        <row r="634">
          <cell r="B634" t="str">
            <v>S432045</v>
          </cell>
          <cell r="C634" t="str">
            <v>苏州宏逸汽车零部件有限公司</v>
          </cell>
          <cell r="F634" t="str">
            <v>预付</v>
          </cell>
          <cell r="AR634">
            <v>0</v>
          </cell>
          <cell r="AS634">
            <v>0</v>
          </cell>
          <cell r="AT634">
            <v>23120</v>
          </cell>
          <cell r="AU634">
            <v>50672</v>
          </cell>
          <cell r="AV634">
            <v>120552</v>
          </cell>
          <cell r="AW634">
            <v>59990</v>
          </cell>
          <cell r="AX634">
            <v>17280</v>
          </cell>
          <cell r="AY634">
            <v>48160</v>
          </cell>
          <cell r="AZ634">
            <v>319774</v>
          </cell>
          <cell r="BA634">
            <v>319774</v>
          </cell>
          <cell r="BB634">
            <v>6</v>
          </cell>
          <cell r="BC634">
            <v>48160</v>
          </cell>
          <cell r="BD634">
            <v>17280</v>
          </cell>
          <cell r="BE634">
            <v>59990</v>
          </cell>
          <cell r="BF634">
            <v>120552</v>
          </cell>
          <cell r="BG634">
            <v>50672</v>
          </cell>
          <cell r="BH634">
            <v>319774</v>
          </cell>
          <cell r="BI634">
            <v>0</v>
          </cell>
          <cell r="BK634">
            <v>319774</v>
          </cell>
          <cell r="BL634">
            <v>0</v>
          </cell>
          <cell r="BM634">
            <v>-50000</v>
          </cell>
          <cell r="BN634">
            <v>53295.666666666701</v>
          </cell>
        </row>
        <row r="635">
          <cell r="B635" t="str">
            <v>S433031</v>
          </cell>
          <cell r="C635" t="str">
            <v>天台宏泰电子有限公司</v>
          </cell>
          <cell r="F635">
            <v>60</v>
          </cell>
          <cell r="AR635">
            <v>0</v>
          </cell>
          <cell r="AS635">
            <v>0</v>
          </cell>
          <cell r="AT635">
            <v>0</v>
          </cell>
          <cell r="AU635">
            <v>19740.830000000002</v>
          </cell>
          <cell r="AV635">
            <v>28894.91</v>
          </cell>
          <cell r="AW635">
            <v>22859.9</v>
          </cell>
          <cell r="AX635">
            <v>0</v>
          </cell>
          <cell r="AY635">
            <v>0</v>
          </cell>
          <cell r="AZ635">
            <v>71495.64</v>
          </cell>
          <cell r="BA635">
            <v>71495.64</v>
          </cell>
          <cell r="BB635">
            <v>6</v>
          </cell>
          <cell r="BC635">
            <v>22859.9</v>
          </cell>
          <cell r="BD635">
            <v>28894.91</v>
          </cell>
          <cell r="BE635">
            <v>19740.830000000002</v>
          </cell>
          <cell r="BF635">
            <v>0</v>
          </cell>
          <cell r="BG635">
            <v>0</v>
          </cell>
          <cell r="BH635">
            <v>71495.64</v>
          </cell>
          <cell r="BI635">
            <v>0</v>
          </cell>
          <cell r="BK635">
            <v>71495.64</v>
          </cell>
          <cell r="BL635">
            <v>0</v>
          </cell>
          <cell r="BM635">
            <v>-20000</v>
          </cell>
          <cell r="BN635">
            <v>11915.94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  <cell r="H636">
            <v>60</v>
          </cell>
          <cell r="AS636">
            <v>602371.17000000004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103840.38</v>
          </cell>
          <cell r="AZ636">
            <v>1236628.6200000001</v>
          </cell>
          <cell r="BA636">
            <v>1065653.76</v>
          </cell>
          <cell r="BB636">
            <v>6</v>
          </cell>
          <cell r="BC636">
            <v>96650.66</v>
          </cell>
          <cell r="BD636">
            <v>152004.79</v>
          </cell>
          <cell r="BE636">
            <v>53842.29</v>
          </cell>
          <cell r="BF636">
            <v>160784.85</v>
          </cell>
          <cell r="BG636">
            <v>602371.17000000004</v>
          </cell>
          <cell r="BH636">
            <v>634257.44999999995</v>
          </cell>
          <cell r="BI636">
            <v>170974.86</v>
          </cell>
          <cell r="BK636">
            <v>1236628.6200000001</v>
          </cell>
          <cell r="BL636">
            <v>0</v>
          </cell>
          <cell r="BM636">
            <v>-100000</v>
          </cell>
          <cell r="BN636">
            <v>105709.575</v>
          </cell>
        </row>
        <row r="637">
          <cell r="B637" t="str">
            <v>S450001</v>
          </cell>
          <cell r="C637" t="str">
            <v>重庆光大产业有限公司</v>
          </cell>
          <cell r="F637">
            <v>60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62218.15</v>
          </cell>
          <cell r="AW637">
            <v>0</v>
          </cell>
          <cell r="AX637">
            <v>49827.33</v>
          </cell>
          <cell r="AY637">
            <v>0</v>
          </cell>
          <cell r="AZ637">
            <v>112045.48</v>
          </cell>
          <cell r="BA637">
            <v>62218.15</v>
          </cell>
          <cell r="BB637">
            <v>6</v>
          </cell>
          <cell r="BC637">
            <v>0</v>
          </cell>
          <cell r="BD637">
            <v>62218.15</v>
          </cell>
          <cell r="BE637">
            <v>0</v>
          </cell>
          <cell r="BF637">
            <v>0</v>
          </cell>
          <cell r="BG637">
            <v>0</v>
          </cell>
          <cell r="BH637">
            <v>112045.48</v>
          </cell>
          <cell r="BI637">
            <v>49827.33</v>
          </cell>
          <cell r="BK637">
            <v>112045.48</v>
          </cell>
          <cell r="BL637">
            <v>0</v>
          </cell>
          <cell r="BM637">
            <v>-12258.81</v>
          </cell>
          <cell r="BN637">
            <v>18674.246666666699</v>
          </cell>
        </row>
        <row r="638">
          <cell r="B638" t="str">
            <v>S413095</v>
          </cell>
          <cell r="C638" t="str">
            <v>河北岳钢数控设备有限公司</v>
          </cell>
          <cell r="F638">
            <v>60</v>
          </cell>
          <cell r="U638">
            <v>0</v>
          </cell>
          <cell r="AT638">
            <v>0</v>
          </cell>
          <cell r="AU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5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K638">
            <v>-151779.14000000001</v>
          </cell>
          <cell r="BL638">
            <v>-151779.14000000001</v>
          </cell>
          <cell r="BM638">
            <v>-151779.14000000001</v>
          </cell>
          <cell r="BN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F639" t="str">
            <v>预付</v>
          </cell>
          <cell r="AR639">
            <v>30000</v>
          </cell>
          <cell r="AT639">
            <v>0</v>
          </cell>
          <cell r="AU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30000</v>
          </cell>
          <cell r="BA639">
            <v>30000</v>
          </cell>
          <cell r="BB639">
            <v>5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K639">
            <v>30000</v>
          </cell>
          <cell r="BL639">
            <v>0</v>
          </cell>
          <cell r="BM639">
            <v>0</v>
          </cell>
          <cell r="BN639">
            <v>0</v>
          </cell>
        </row>
        <row r="640">
          <cell r="B640" t="str">
            <v>S512036</v>
          </cell>
          <cell r="C640" t="str">
            <v>天津未来化学有限公司</v>
          </cell>
          <cell r="F640" t="str">
            <v>预付</v>
          </cell>
          <cell r="AR640">
            <v>19500</v>
          </cell>
          <cell r="AT640">
            <v>0</v>
          </cell>
          <cell r="AU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19500</v>
          </cell>
          <cell r="BA640">
            <v>19500</v>
          </cell>
          <cell r="BB640">
            <v>5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K640">
            <v>19500</v>
          </cell>
          <cell r="BL640">
            <v>0</v>
          </cell>
          <cell r="BM640">
            <v>0</v>
          </cell>
          <cell r="BN640">
            <v>0</v>
          </cell>
        </row>
        <row r="641">
          <cell r="B641" t="str">
            <v>S513152</v>
          </cell>
          <cell r="C641" t="str">
            <v>黄骅市源宏模具厂</v>
          </cell>
          <cell r="F641" t="str">
            <v>预付</v>
          </cell>
          <cell r="AF641">
            <v>0</v>
          </cell>
          <cell r="AT641">
            <v>0</v>
          </cell>
          <cell r="AU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5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K641">
            <v>-31672</v>
          </cell>
          <cell r="BL641">
            <v>-31672</v>
          </cell>
          <cell r="BM641">
            <v>-31672</v>
          </cell>
          <cell r="BN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F642">
            <v>30</v>
          </cell>
          <cell r="AP642">
            <v>0</v>
          </cell>
          <cell r="AQ642">
            <v>13115.38</v>
          </cell>
          <cell r="AT642">
            <v>0</v>
          </cell>
          <cell r="AU642">
            <v>108897.53</v>
          </cell>
          <cell r="AW642">
            <v>0</v>
          </cell>
          <cell r="AX642">
            <v>0</v>
          </cell>
          <cell r="AY642">
            <v>0</v>
          </cell>
          <cell r="AZ642">
            <v>122012.91</v>
          </cell>
          <cell r="BA642">
            <v>122012.91</v>
          </cell>
          <cell r="BB642">
            <v>5</v>
          </cell>
          <cell r="BC642">
            <v>0</v>
          </cell>
          <cell r="BD642">
            <v>0</v>
          </cell>
          <cell r="BE642">
            <v>0</v>
          </cell>
          <cell r="BF642">
            <v>108897.53</v>
          </cell>
          <cell r="BG642">
            <v>0</v>
          </cell>
          <cell r="BH642">
            <v>108897.53</v>
          </cell>
          <cell r="BI642">
            <v>0</v>
          </cell>
          <cell r="BK642">
            <v>122012.91</v>
          </cell>
          <cell r="BL642">
            <v>0</v>
          </cell>
          <cell r="BM642">
            <v>0</v>
          </cell>
          <cell r="BN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  <cell r="F643" t="str">
            <v>预付</v>
          </cell>
          <cell r="AR643">
            <v>800</v>
          </cell>
          <cell r="AT643">
            <v>0</v>
          </cell>
          <cell r="AU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800</v>
          </cell>
          <cell r="BA643">
            <v>800</v>
          </cell>
          <cell r="BB643">
            <v>5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K643">
            <v>800</v>
          </cell>
          <cell r="BL643">
            <v>0</v>
          </cell>
          <cell r="BM643">
            <v>0</v>
          </cell>
          <cell r="BN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  <cell r="F644" t="str">
            <v>预付</v>
          </cell>
          <cell r="AR644">
            <v>0</v>
          </cell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0</v>
          </cell>
          <cell r="AZ644">
            <v>1095</v>
          </cell>
          <cell r="BA644">
            <v>1095</v>
          </cell>
          <cell r="BB644">
            <v>6</v>
          </cell>
          <cell r="BC644">
            <v>0</v>
          </cell>
          <cell r="BD644">
            <v>0</v>
          </cell>
          <cell r="BE644">
            <v>0</v>
          </cell>
          <cell r="BF644">
            <v>1095</v>
          </cell>
          <cell r="BG644">
            <v>0</v>
          </cell>
          <cell r="BH644">
            <v>1095</v>
          </cell>
          <cell r="BI644">
            <v>0</v>
          </cell>
          <cell r="BK644">
            <v>1095</v>
          </cell>
          <cell r="BL644">
            <v>0</v>
          </cell>
          <cell r="BM644">
            <v>0</v>
          </cell>
          <cell r="BN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F645" t="str">
            <v>预付</v>
          </cell>
          <cell r="AR645">
            <v>35000</v>
          </cell>
          <cell r="AT645">
            <v>0</v>
          </cell>
          <cell r="AU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35000</v>
          </cell>
          <cell r="BA645">
            <v>35000</v>
          </cell>
          <cell r="BB645">
            <v>5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K645">
            <v>35000</v>
          </cell>
          <cell r="BL645">
            <v>0</v>
          </cell>
          <cell r="BM645">
            <v>0</v>
          </cell>
          <cell r="BN645">
            <v>0</v>
          </cell>
        </row>
        <row r="646">
          <cell r="B646" t="str">
            <v>S521016</v>
          </cell>
          <cell r="C646" t="str">
            <v>大连安华物流系统有限公司</v>
          </cell>
          <cell r="F646" t="str">
            <v>预付</v>
          </cell>
          <cell r="AR646">
            <v>21057.55</v>
          </cell>
          <cell r="AT646">
            <v>0</v>
          </cell>
          <cell r="AU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21057.55</v>
          </cell>
          <cell r="BA646">
            <v>21057.55</v>
          </cell>
          <cell r="BB646">
            <v>5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K646">
            <v>21057.55</v>
          </cell>
          <cell r="BL646">
            <v>0</v>
          </cell>
          <cell r="BM646">
            <v>3.6379788070917097E-11</v>
          </cell>
          <cell r="BN646">
            <v>0</v>
          </cell>
        </row>
        <row r="647">
          <cell r="B647" t="str">
            <v>S536001</v>
          </cell>
          <cell r="C647" t="str">
            <v>南昌市瑞庄科技有限公司</v>
          </cell>
          <cell r="F647">
            <v>30</v>
          </cell>
          <cell r="AQ647">
            <v>0</v>
          </cell>
          <cell r="AT647">
            <v>0</v>
          </cell>
          <cell r="AU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5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F648" t="str">
            <v>现付</v>
          </cell>
          <cell r="AO648">
            <v>0</v>
          </cell>
          <cell r="AR648">
            <v>0</v>
          </cell>
          <cell r="AT648">
            <v>0</v>
          </cell>
          <cell r="AU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5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F649">
            <v>60</v>
          </cell>
          <cell r="AT649">
            <v>0</v>
          </cell>
          <cell r="AU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5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K649">
            <v>-16000</v>
          </cell>
          <cell r="BL649">
            <v>-16000</v>
          </cell>
          <cell r="BM649">
            <v>-16000</v>
          </cell>
          <cell r="BN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F650">
            <v>90</v>
          </cell>
          <cell r="AT650">
            <v>0</v>
          </cell>
          <cell r="AU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5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K650">
            <v>-3600</v>
          </cell>
          <cell r="BL650">
            <v>-3600</v>
          </cell>
          <cell r="BM650">
            <v>-3600</v>
          </cell>
          <cell r="BN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F651" t="str">
            <v>预付</v>
          </cell>
          <cell r="AT651">
            <v>0</v>
          </cell>
          <cell r="AU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5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K651">
            <v>-140216.28</v>
          </cell>
          <cell r="BL651">
            <v>-140216.28</v>
          </cell>
          <cell r="BM651">
            <v>-140216.28</v>
          </cell>
          <cell r="BN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F652">
            <v>60</v>
          </cell>
          <cell r="AT652">
            <v>0</v>
          </cell>
          <cell r="AU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5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K652">
            <v>-601400.42000000004</v>
          </cell>
          <cell r="BL652">
            <v>-601400.42000000004</v>
          </cell>
          <cell r="BM652">
            <v>-601400.42000000004</v>
          </cell>
          <cell r="BN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F653" t="str">
            <v>现付</v>
          </cell>
          <cell r="AS653">
            <v>0</v>
          </cell>
          <cell r="AT653">
            <v>0</v>
          </cell>
          <cell r="AU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5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B654" t="str">
            <v>S413213</v>
          </cell>
          <cell r="C654" t="str">
            <v>沧县大河精密铸造厂</v>
          </cell>
          <cell r="F654" t="str">
            <v>预付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6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K654">
            <v>-9999.9999999999909</v>
          </cell>
          <cell r="BL654">
            <v>-9999.9999999999909</v>
          </cell>
          <cell r="BM654">
            <v>-11865</v>
          </cell>
          <cell r="BN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F655" t="str">
            <v>预付</v>
          </cell>
          <cell r="AS655">
            <v>0</v>
          </cell>
          <cell r="AT655">
            <v>0</v>
          </cell>
          <cell r="AU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5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F656">
            <v>90</v>
          </cell>
          <cell r="AT656">
            <v>0</v>
          </cell>
          <cell r="AU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5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K656">
            <v>-1000.38</v>
          </cell>
          <cell r="BL656">
            <v>-1000.38</v>
          </cell>
          <cell r="BM656">
            <v>-1000.38</v>
          </cell>
          <cell r="BN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F657" t="str">
            <v>现付</v>
          </cell>
          <cell r="I657">
            <v>430000</v>
          </cell>
          <cell r="AT657">
            <v>0</v>
          </cell>
          <cell r="AU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430000</v>
          </cell>
          <cell r="BA657">
            <v>430000</v>
          </cell>
          <cell r="BB657">
            <v>5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K657">
            <v>430000</v>
          </cell>
          <cell r="BL657">
            <v>0</v>
          </cell>
          <cell r="BM657">
            <v>0</v>
          </cell>
          <cell r="BN657">
            <v>0</v>
          </cell>
        </row>
        <row r="658">
          <cell r="B658" t="str">
            <v>S437048</v>
          </cell>
          <cell r="C658" t="str">
            <v>宁津县永胜胶合板厂</v>
          </cell>
          <cell r="F658" t="str">
            <v>预付</v>
          </cell>
          <cell r="AT658">
            <v>0</v>
          </cell>
          <cell r="AU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5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F659" t="str">
            <v>预付</v>
          </cell>
          <cell r="AT659">
            <v>0</v>
          </cell>
          <cell r="AU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K659">
            <v>-2749.4</v>
          </cell>
          <cell r="BL659">
            <v>-2749.4</v>
          </cell>
          <cell r="BM659">
            <v>-2749.4</v>
          </cell>
          <cell r="BN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F660" t="str">
            <v>预付</v>
          </cell>
          <cell r="AS660">
            <v>0</v>
          </cell>
          <cell r="AT660">
            <v>0</v>
          </cell>
          <cell r="AU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5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F661">
            <v>60</v>
          </cell>
          <cell r="AT661">
            <v>0</v>
          </cell>
          <cell r="AU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5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K661">
            <v>-40500</v>
          </cell>
          <cell r="BL661">
            <v>-40500</v>
          </cell>
          <cell r="BM661">
            <v>-40500</v>
          </cell>
          <cell r="BN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F662" t="str">
            <v>现付</v>
          </cell>
          <cell r="AT662">
            <v>0</v>
          </cell>
          <cell r="AU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5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K662">
            <v>0</v>
          </cell>
          <cell r="BL662">
            <v>0</v>
          </cell>
          <cell r="BM662">
            <v>-36000</v>
          </cell>
          <cell r="BN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F663" t="str">
            <v>预付</v>
          </cell>
          <cell r="AS663">
            <v>0</v>
          </cell>
          <cell r="AT663">
            <v>0</v>
          </cell>
          <cell r="AU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5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F664" t="str">
            <v>预付</v>
          </cell>
          <cell r="AS664">
            <v>0</v>
          </cell>
          <cell r="AT664">
            <v>0</v>
          </cell>
          <cell r="AU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5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F665">
            <v>60</v>
          </cell>
          <cell r="AT665">
            <v>0</v>
          </cell>
          <cell r="AU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5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K665">
            <v>-214900</v>
          </cell>
          <cell r="BL665">
            <v>-214900</v>
          </cell>
          <cell r="BM665">
            <v>-214900</v>
          </cell>
          <cell r="BN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F666">
            <v>60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6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K666">
            <v>-7191</v>
          </cell>
          <cell r="BL666">
            <v>-7191</v>
          </cell>
          <cell r="BM666">
            <v>-4686</v>
          </cell>
          <cell r="BN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F667">
            <v>60</v>
          </cell>
          <cell r="AT667">
            <v>0</v>
          </cell>
          <cell r="AU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5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F668" t="str">
            <v>预付</v>
          </cell>
          <cell r="AT668">
            <v>0</v>
          </cell>
          <cell r="AU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5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K668">
            <v>-4240</v>
          </cell>
          <cell r="BL668">
            <v>-4240</v>
          </cell>
          <cell r="BM668">
            <v>-4240</v>
          </cell>
          <cell r="BN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F669" t="str">
            <v>预付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6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K669">
            <v>-8449.0400000000009</v>
          </cell>
          <cell r="BL669">
            <v>-8449.0400000000009</v>
          </cell>
          <cell r="BM669">
            <v>-9964.85</v>
          </cell>
          <cell r="BN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F670" t="str">
            <v>预付</v>
          </cell>
          <cell r="AT670">
            <v>0</v>
          </cell>
          <cell r="AU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5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F671" t="str">
            <v>预付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6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K671">
            <v>-100000</v>
          </cell>
          <cell r="BL671">
            <v>-100000</v>
          </cell>
          <cell r="BM671">
            <v>-200000</v>
          </cell>
          <cell r="BN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F672" t="str">
            <v>预付</v>
          </cell>
          <cell r="AS672">
            <v>0</v>
          </cell>
          <cell r="AT672">
            <v>0</v>
          </cell>
          <cell r="AU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5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F673" t="str">
            <v>现付</v>
          </cell>
          <cell r="AS673">
            <v>0</v>
          </cell>
          <cell r="AT673">
            <v>0</v>
          </cell>
          <cell r="AU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5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F674" t="str">
            <v>现付</v>
          </cell>
          <cell r="AS674">
            <v>0</v>
          </cell>
          <cell r="AT674">
            <v>0</v>
          </cell>
          <cell r="AU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5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K674">
            <v>9.3132257461547893E-10</v>
          </cell>
          <cell r="BL674">
            <v>0</v>
          </cell>
          <cell r="BM674">
            <v>9.3132257461547893E-10</v>
          </cell>
          <cell r="BN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F675" t="str">
            <v>预付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6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F676" t="str">
            <v>预付</v>
          </cell>
          <cell r="AT676">
            <v>0</v>
          </cell>
          <cell r="AU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5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K676">
            <v>-21500</v>
          </cell>
          <cell r="BL676">
            <v>-21500</v>
          </cell>
          <cell r="BM676">
            <v>-21500</v>
          </cell>
          <cell r="BN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F677" t="str">
            <v>预付</v>
          </cell>
          <cell r="AT677">
            <v>0</v>
          </cell>
          <cell r="AU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5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K677">
            <v>-5400</v>
          </cell>
          <cell r="BL677">
            <v>-5400</v>
          </cell>
          <cell r="BM677">
            <v>-5400</v>
          </cell>
          <cell r="BN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F678" t="str">
            <v>预付</v>
          </cell>
          <cell r="AS678">
            <v>0</v>
          </cell>
          <cell r="AT678">
            <v>0</v>
          </cell>
          <cell r="AU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5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F679">
            <v>60</v>
          </cell>
          <cell r="AT679">
            <v>0</v>
          </cell>
          <cell r="AU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5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K679">
            <v>-1883.11</v>
          </cell>
          <cell r="BL679">
            <v>-1883.11</v>
          </cell>
          <cell r="BM679">
            <v>-1883.11</v>
          </cell>
          <cell r="BN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F680">
            <v>30</v>
          </cell>
          <cell r="H680">
            <v>30</v>
          </cell>
          <cell r="AT680">
            <v>0</v>
          </cell>
          <cell r="AU680">
            <v>33475.21</v>
          </cell>
          <cell r="AW680">
            <v>0</v>
          </cell>
          <cell r="AX680">
            <v>16712.650000000001</v>
          </cell>
          <cell r="AY680">
            <v>0</v>
          </cell>
          <cell r="AZ680">
            <v>50187.86</v>
          </cell>
          <cell r="BA680">
            <v>50187.86</v>
          </cell>
          <cell r="BB680">
            <v>5</v>
          </cell>
          <cell r="BC680">
            <v>16712.650000000001</v>
          </cell>
          <cell r="BD680">
            <v>0</v>
          </cell>
          <cell r="BE680">
            <v>0</v>
          </cell>
          <cell r="BF680">
            <v>33475.21</v>
          </cell>
          <cell r="BG680">
            <v>0</v>
          </cell>
          <cell r="BH680">
            <v>50187.86</v>
          </cell>
          <cell r="BI680">
            <v>0</v>
          </cell>
          <cell r="BK680">
            <v>50187.86</v>
          </cell>
          <cell r="BL680">
            <v>0</v>
          </cell>
          <cell r="BM680">
            <v>-10000</v>
          </cell>
          <cell r="BN680">
            <v>8364.6433333333298</v>
          </cell>
        </row>
        <row r="681">
          <cell r="B681" t="str">
            <v>S413212</v>
          </cell>
          <cell r="C681" t="str">
            <v>廊坊富杉汽车零部件有限公司</v>
          </cell>
          <cell r="F681">
            <v>60</v>
          </cell>
          <cell r="H681">
            <v>60</v>
          </cell>
          <cell r="AT681">
            <v>29971.360000000001</v>
          </cell>
          <cell r="AU681">
            <v>0</v>
          </cell>
          <cell r="AW681">
            <v>0</v>
          </cell>
          <cell r="AX681">
            <v>0</v>
          </cell>
          <cell r="AY681">
            <v>24182</v>
          </cell>
          <cell r="AZ681">
            <v>54153.36</v>
          </cell>
          <cell r="BA681">
            <v>29971.360000000001</v>
          </cell>
          <cell r="BB681">
            <v>5</v>
          </cell>
          <cell r="BC681">
            <v>0</v>
          </cell>
          <cell r="BD681">
            <v>0</v>
          </cell>
          <cell r="BE681">
            <v>0</v>
          </cell>
          <cell r="BF681">
            <v>29971.360000000001</v>
          </cell>
          <cell r="BG681">
            <v>0</v>
          </cell>
          <cell r="BH681">
            <v>54153.36</v>
          </cell>
          <cell r="BI681">
            <v>24182</v>
          </cell>
          <cell r="BK681">
            <v>54153.36</v>
          </cell>
          <cell r="BL681">
            <v>0</v>
          </cell>
          <cell r="BM681">
            <v>-10000</v>
          </cell>
          <cell r="BN681">
            <v>9025.56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  <cell r="AT682">
            <v>2486</v>
          </cell>
          <cell r="AU682">
            <v>43086.9</v>
          </cell>
          <cell r="AV682">
            <v>41222.400000000001</v>
          </cell>
          <cell r="AW682">
            <v>0</v>
          </cell>
          <cell r="AX682">
            <v>0</v>
          </cell>
          <cell r="AY682">
            <v>0</v>
          </cell>
          <cell r="AZ682">
            <v>86795.3</v>
          </cell>
          <cell r="BA682">
            <v>86795.3</v>
          </cell>
          <cell r="BB682">
            <v>6</v>
          </cell>
          <cell r="BC682">
            <v>41222.400000000001</v>
          </cell>
          <cell r="BD682">
            <v>43086.9</v>
          </cell>
          <cell r="BE682">
            <v>2486</v>
          </cell>
          <cell r="BF682">
            <v>0</v>
          </cell>
          <cell r="BG682">
            <v>0</v>
          </cell>
          <cell r="BH682">
            <v>86795.3</v>
          </cell>
          <cell r="BI682">
            <v>0</v>
          </cell>
          <cell r="BK682">
            <v>86795.3</v>
          </cell>
          <cell r="BL682">
            <v>0</v>
          </cell>
          <cell r="BM682">
            <v>0</v>
          </cell>
          <cell r="BN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  <cell r="F683">
            <v>90</v>
          </cell>
          <cell r="H683">
            <v>90</v>
          </cell>
          <cell r="AT683">
            <v>135940</v>
          </cell>
          <cell r="AU683">
            <v>0</v>
          </cell>
          <cell r="AW683">
            <v>0</v>
          </cell>
          <cell r="AX683">
            <v>0</v>
          </cell>
          <cell r="AY683">
            <v>243402</v>
          </cell>
          <cell r="AZ683">
            <v>379342</v>
          </cell>
          <cell r="BA683">
            <v>135940</v>
          </cell>
          <cell r="BB683">
            <v>5</v>
          </cell>
          <cell r="BC683">
            <v>0</v>
          </cell>
          <cell r="BD683">
            <v>0</v>
          </cell>
          <cell r="BE683">
            <v>135940</v>
          </cell>
          <cell r="BF683">
            <v>0</v>
          </cell>
          <cell r="BG683">
            <v>0</v>
          </cell>
          <cell r="BH683">
            <v>379342</v>
          </cell>
          <cell r="BI683">
            <v>243402</v>
          </cell>
          <cell r="BK683">
            <v>379342</v>
          </cell>
          <cell r="BL683">
            <v>0</v>
          </cell>
          <cell r="BM683">
            <v>-20000</v>
          </cell>
          <cell r="BN683">
            <v>63223.666666666701</v>
          </cell>
        </row>
        <row r="684">
          <cell r="B684" t="str">
            <v>S432049</v>
          </cell>
          <cell r="C684" t="str">
            <v>徐州派特控制技术有限公司</v>
          </cell>
          <cell r="F684">
            <v>90</v>
          </cell>
          <cell r="H684">
            <v>90</v>
          </cell>
          <cell r="AT684">
            <v>3583</v>
          </cell>
          <cell r="AU684">
            <v>29945</v>
          </cell>
          <cell r="AW684">
            <v>0</v>
          </cell>
          <cell r="AX684">
            <v>0</v>
          </cell>
          <cell r="AY684">
            <v>0</v>
          </cell>
          <cell r="AZ684">
            <v>33528</v>
          </cell>
          <cell r="BA684">
            <v>33528</v>
          </cell>
          <cell r="BB684">
            <v>5</v>
          </cell>
          <cell r="BC684">
            <v>0</v>
          </cell>
          <cell r="BD684">
            <v>29945</v>
          </cell>
          <cell r="BE684">
            <v>3583</v>
          </cell>
          <cell r="BF684">
            <v>0</v>
          </cell>
          <cell r="BG684">
            <v>0</v>
          </cell>
          <cell r="BH684">
            <v>33528</v>
          </cell>
          <cell r="BI684">
            <v>0</v>
          </cell>
          <cell r="BK684">
            <v>33528</v>
          </cell>
          <cell r="BL684">
            <v>0</v>
          </cell>
          <cell r="BM684">
            <v>0</v>
          </cell>
          <cell r="BN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  <cell r="F685" t="str">
            <v>预付</v>
          </cell>
          <cell r="AT685">
            <v>0</v>
          </cell>
          <cell r="AU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5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F686" t="str">
            <v>预付</v>
          </cell>
          <cell r="AT686">
            <v>0</v>
          </cell>
          <cell r="AU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5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K686">
            <v>-1500</v>
          </cell>
          <cell r="BL686">
            <v>-1500</v>
          </cell>
          <cell r="BM686">
            <v>-4890</v>
          </cell>
          <cell r="BN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F687" t="str">
            <v>预付</v>
          </cell>
          <cell r="AT687">
            <v>0</v>
          </cell>
          <cell r="AU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5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K687">
            <v>-3455.94</v>
          </cell>
          <cell r="BL687">
            <v>-3455.94</v>
          </cell>
          <cell r="BM687">
            <v>-3455.94</v>
          </cell>
          <cell r="BN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F688">
            <v>90</v>
          </cell>
          <cell r="AU688">
            <v>25230.639999999999</v>
          </cell>
          <cell r="AW688">
            <v>0</v>
          </cell>
          <cell r="AX688">
            <v>16843.330000000002</v>
          </cell>
          <cell r="AY688">
            <v>192922.63</v>
          </cell>
          <cell r="AZ688">
            <v>234996.6</v>
          </cell>
          <cell r="BA688">
            <v>25230.639999999999</v>
          </cell>
          <cell r="BB688">
            <v>4</v>
          </cell>
          <cell r="BC688">
            <v>0</v>
          </cell>
          <cell r="BD688">
            <v>25230.639999999999</v>
          </cell>
          <cell r="BE688">
            <v>0</v>
          </cell>
          <cell r="BF688">
            <v>0</v>
          </cell>
          <cell r="BG688">
            <v>0</v>
          </cell>
          <cell r="BH688">
            <v>234996.6</v>
          </cell>
          <cell r="BI688">
            <v>209765.96</v>
          </cell>
          <cell r="BK688">
            <v>234996.6</v>
          </cell>
          <cell r="BL688">
            <v>0</v>
          </cell>
          <cell r="BM688">
            <v>0</v>
          </cell>
          <cell r="BN688">
            <v>39166.1</v>
          </cell>
        </row>
        <row r="689">
          <cell r="B689" t="str">
            <v>S432052</v>
          </cell>
          <cell r="C689" t="str">
            <v>昆山圣精特金属制品有限公司</v>
          </cell>
          <cell r="F689" t="str">
            <v>预付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3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K689">
            <v>-7041</v>
          </cell>
          <cell r="BL689">
            <v>-7041</v>
          </cell>
          <cell r="BM689">
            <v>-7041</v>
          </cell>
          <cell r="BN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F690">
            <v>30</v>
          </cell>
          <cell r="AU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4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K690">
            <v>3.6379788070917101E-12</v>
          </cell>
          <cell r="BL690">
            <v>0</v>
          </cell>
          <cell r="BM690">
            <v>-28390.94</v>
          </cell>
          <cell r="BN690">
            <v>0</v>
          </cell>
        </row>
        <row r="691">
          <cell r="B691" t="str">
            <v>S412052</v>
          </cell>
          <cell r="C691" t="str">
            <v>利宇晴塑胶(天津)有限公司</v>
          </cell>
          <cell r="F691">
            <v>30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3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K691">
            <v>-23045</v>
          </cell>
          <cell r="BL691">
            <v>-23045</v>
          </cell>
          <cell r="BM691">
            <v>-151345</v>
          </cell>
          <cell r="BN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F692">
            <v>60</v>
          </cell>
          <cell r="AW692">
            <v>173134.07999999999</v>
          </cell>
          <cell r="AX692">
            <v>192611.66</v>
          </cell>
          <cell r="AY692">
            <v>270522</v>
          </cell>
          <cell r="AZ692">
            <v>636267.74</v>
          </cell>
          <cell r="BA692">
            <v>173134.07999999999</v>
          </cell>
          <cell r="BB692">
            <v>3</v>
          </cell>
          <cell r="BC692">
            <v>173134.07999999999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636267.74</v>
          </cell>
          <cell r="BI692">
            <v>463133.66</v>
          </cell>
          <cell r="BK692">
            <v>636267.74</v>
          </cell>
          <cell r="BL692">
            <v>0</v>
          </cell>
          <cell r="BM692">
            <v>0</v>
          </cell>
          <cell r="BN692">
            <v>106044.623333333</v>
          </cell>
        </row>
        <row r="693">
          <cell r="B693" t="str">
            <v>S437066</v>
          </cell>
          <cell r="C693" t="str">
            <v>潍坊四水包装有限公司</v>
          </cell>
          <cell r="F693" t="str">
            <v>预付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3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K693">
            <v>0</v>
          </cell>
          <cell r="BL693">
            <v>0</v>
          </cell>
          <cell r="BM693">
            <v>-10480</v>
          </cell>
          <cell r="BN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F694">
            <v>60</v>
          </cell>
          <cell r="AW694">
            <v>3818204.46</v>
          </cell>
          <cell r="AX694">
            <v>848015.28</v>
          </cell>
          <cell r="AY694">
            <v>0</v>
          </cell>
          <cell r="AZ694">
            <v>4666219.74</v>
          </cell>
          <cell r="BA694">
            <v>3818204.46</v>
          </cell>
          <cell r="BB694">
            <v>3</v>
          </cell>
          <cell r="BC694">
            <v>3818204.46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4666219.74</v>
          </cell>
          <cell r="BI694">
            <v>848015.28</v>
          </cell>
          <cell r="BK694">
            <v>4666219.74</v>
          </cell>
          <cell r="BL694">
            <v>0</v>
          </cell>
          <cell r="BM694">
            <v>0</v>
          </cell>
          <cell r="BN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F695">
            <v>60</v>
          </cell>
          <cell r="AW695">
            <v>12204</v>
          </cell>
          <cell r="AX695">
            <v>28170.9</v>
          </cell>
          <cell r="AY695">
            <v>19933.2</v>
          </cell>
          <cell r="AZ695">
            <v>60308.1</v>
          </cell>
          <cell r="BA695">
            <v>12204</v>
          </cell>
          <cell r="BB695">
            <v>3</v>
          </cell>
          <cell r="BC695">
            <v>12204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60308.1</v>
          </cell>
          <cell r="BI695">
            <v>48104.1</v>
          </cell>
          <cell r="BK695">
            <v>60308.1</v>
          </cell>
          <cell r="BL695">
            <v>0</v>
          </cell>
          <cell r="BM695">
            <v>-8468.1200000000008</v>
          </cell>
          <cell r="BN695">
            <v>10051.35</v>
          </cell>
        </row>
        <row r="696">
          <cell r="B696" t="str">
            <v>S513238</v>
          </cell>
          <cell r="C696" t="str">
            <v>深州市睿盛橡塑制品有限公司</v>
          </cell>
          <cell r="F696" t="str">
            <v>预付</v>
          </cell>
          <cell r="AV696">
            <v>0</v>
          </cell>
          <cell r="AW696">
            <v>92912.62</v>
          </cell>
          <cell r="AX696">
            <v>0</v>
          </cell>
          <cell r="AY696">
            <v>0</v>
          </cell>
          <cell r="AZ696">
            <v>92912.62</v>
          </cell>
          <cell r="BA696">
            <v>92912.62</v>
          </cell>
          <cell r="BB696">
            <v>4</v>
          </cell>
          <cell r="BC696">
            <v>0</v>
          </cell>
          <cell r="BD696">
            <v>0</v>
          </cell>
          <cell r="BE696">
            <v>92912.62</v>
          </cell>
          <cell r="BF696">
            <v>0</v>
          </cell>
          <cell r="BG696">
            <v>0</v>
          </cell>
          <cell r="BH696">
            <v>92912.62</v>
          </cell>
          <cell r="BI696">
            <v>0</v>
          </cell>
          <cell r="BK696">
            <v>92912.62</v>
          </cell>
          <cell r="BL696">
            <v>0</v>
          </cell>
          <cell r="BM696">
            <v>-3145</v>
          </cell>
          <cell r="BN696">
            <v>15485.436666666699</v>
          </cell>
        </row>
        <row r="697">
          <cell r="B697" t="str">
            <v>S531018</v>
          </cell>
          <cell r="C697" t="str">
            <v>上海誉星电子有限公司</v>
          </cell>
          <cell r="F697" t="str">
            <v>预付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3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</row>
        <row r="698">
          <cell r="B698" t="str">
            <v>S411058</v>
          </cell>
          <cell r="C698" t="str">
            <v>北京龙源明泰铝业有限公司</v>
          </cell>
          <cell r="F698" t="str">
            <v>预付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2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  <cell r="F699">
            <v>30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2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  <cell r="F700">
            <v>30</v>
          </cell>
          <cell r="AX700">
            <v>147644.70000000001</v>
          </cell>
          <cell r="AY700">
            <v>0</v>
          </cell>
          <cell r="AZ700">
            <v>147644.70000000001</v>
          </cell>
          <cell r="BA700">
            <v>147644.70000000001</v>
          </cell>
          <cell r="BB700">
            <v>2</v>
          </cell>
          <cell r="BC700">
            <v>147644.70000000001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147644.70000000001</v>
          </cell>
          <cell r="BI700">
            <v>0</v>
          </cell>
          <cell r="BK700">
            <v>147644.70000000001</v>
          </cell>
          <cell r="BL700">
            <v>0</v>
          </cell>
          <cell r="BM700">
            <v>0</v>
          </cell>
          <cell r="BN700">
            <v>24607.45</v>
          </cell>
        </row>
        <row r="701">
          <cell r="B701" t="str">
            <v>S413200</v>
          </cell>
          <cell r="C701" t="str">
            <v>文安县志桥汽车配件厂</v>
          </cell>
          <cell r="F701" t="str">
            <v>预付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2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  <cell r="F702">
            <v>60</v>
          </cell>
          <cell r="AX702">
            <v>63805.31</v>
          </cell>
          <cell r="AY702">
            <v>53508</v>
          </cell>
          <cell r="AZ702">
            <v>117313.31</v>
          </cell>
          <cell r="BA702">
            <v>0</v>
          </cell>
          <cell r="BB702">
            <v>2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117313.31</v>
          </cell>
          <cell r="BI702">
            <v>117313.31</v>
          </cell>
          <cell r="BK702">
            <v>117313.31</v>
          </cell>
          <cell r="BL702">
            <v>0</v>
          </cell>
          <cell r="BM702">
            <v>0</v>
          </cell>
          <cell r="BN702">
            <v>19552.218333333301</v>
          </cell>
        </row>
        <row r="703">
          <cell r="B703" t="str">
            <v>S413222</v>
          </cell>
          <cell r="C703" t="str">
            <v>廊坊元丰铝业有限公司</v>
          </cell>
          <cell r="F703">
            <v>60</v>
          </cell>
          <cell r="AX703">
            <v>30547.3</v>
          </cell>
          <cell r="AY703">
            <v>0</v>
          </cell>
          <cell r="AZ703">
            <v>30547.3</v>
          </cell>
          <cell r="BA703">
            <v>0</v>
          </cell>
          <cell r="BB703">
            <v>2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30547.3</v>
          </cell>
          <cell r="BI703">
            <v>30547.3</v>
          </cell>
          <cell r="BK703">
            <v>30547.3</v>
          </cell>
          <cell r="BL703">
            <v>0</v>
          </cell>
          <cell r="BM703">
            <v>-20000</v>
          </cell>
          <cell r="BN703">
            <v>5091.2166666666699</v>
          </cell>
        </row>
        <row r="704">
          <cell r="B704" t="str">
            <v>S437007</v>
          </cell>
          <cell r="C704" t="str">
            <v>万华化学(烟台)销售有限公司</v>
          </cell>
          <cell r="F704">
            <v>60</v>
          </cell>
          <cell r="AX704">
            <v>528312.5</v>
          </cell>
          <cell r="AY704">
            <v>548800</v>
          </cell>
          <cell r="AZ704">
            <v>1077112.5</v>
          </cell>
          <cell r="BA704">
            <v>0</v>
          </cell>
          <cell r="BB704">
            <v>2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1077112.5</v>
          </cell>
          <cell r="BI704">
            <v>1077112.5</v>
          </cell>
          <cell r="BK704">
            <v>1077112.5</v>
          </cell>
          <cell r="BL704">
            <v>0</v>
          </cell>
          <cell r="BM704">
            <v>0</v>
          </cell>
          <cell r="BN704">
            <v>179518.75</v>
          </cell>
        </row>
        <row r="705">
          <cell r="B705" t="str">
            <v>S437068</v>
          </cell>
          <cell r="C705" t="str">
            <v>潍坊鑫德亿五金有限公司</v>
          </cell>
          <cell r="F705" t="str">
            <v>预付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2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</row>
        <row r="706">
          <cell r="B706" t="str">
            <v>S444029</v>
          </cell>
          <cell r="C706" t="str">
            <v>广东指南车科技有限公司</v>
          </cell>
          <cell r="F706" t="str">
            <v>预付</v>
          </cell>
          <cell r="AX706">
            <v>4011.87</v>
          </cell>
          <cell r="AY706">
            <v>0</v>
          </cell>
          <cell r="AZ706">
            <v>4011.87</v>
          </cell>
          <cell r="BA706">
            <v>4011.87</v>
          </cell>
          <cell r="BB706">
            <v>2</v>
          </cell>
          <cell r="BC706">
            <v>0</v>
          </cell>
          <cell r="BD706">
            <v>4011.87</v>
          </cell>
          <cell r="BE706">
            <v>0</v>
          </cell>
          <cell r="BF706">
            <v>0</v>
          </cell>
          <cell r="BG706">
            <v>0</v>
          </cell>
          <cell r="BH706">
            <v>4011.87</v>
          </cell>
          <cell r="BI706">
            <v>0</v>
          </cell>
          <cell r="BK706">
            <v>4011.87</v>
          </cell>
          <cell r="BL706">
            <v>0</v>
          </cell>
          <cell r="BM706">
            <v>0</v>
          </cell>
          <cell r="BN706">
            <v>668.64499999999998</v>
          </cell>
        </row>
        <row r="707">
          <cell r="B707" t="str">
            <v>S532025</v>
          </cell>
          <cell r="C707" t="str">
            <v>苏州禾昌聚合材料股份有限公司</v>
          </cell>
          <cell r="F707">
            <v>30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2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</row>
        <row r="708">
          <cell r="B708" t="str">
            <v>S411022</v>
          </cell>
          <cell r="C708" t="str">
            <v>北京恒信日晟机电设备有限公司</v>
          </cell>
          <cell r="F708" t="str">
            <v>预付</v>
          </cell>
          <cell r="AY708">
            <v>0</v>
          </cell>
          <cell r="AZ708">
            <v>0</v>
          </cell>
          <cell r="BA708">
            <v>0</v>
          </cell>
          <cell r="BB708">
            <v>1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K708">
            <v>0</v>
          </cell>
          <cell r="BL708">
            <v>0</v>
          </cell>
          <cell r="BM708">
            <v>-131396</v>
          </cell>
          <cell r="BN708">
            <v>0</v>
          </cell>
        </row>
        <row r="709">
          <cell r="B709" t="str">
            <v>S412008</v>
          </cell>
          <cell r="C709" t="str">
            <v>天津利迪科技发展有限公司</v>
          </cell>
          <cell r="F709" t="str">
            <v>预付</v>
          </cell>
          <cell r="AY709">
            <v>0</v>
          </cell>
          <cell r="AZ709">
            <v>0</v>
          </cell>
          <cell r="BA709">
            <v>0</v>
          </cell>
          <cell r="BB709">
            <v>1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K709">
            <v>0</v>
          </cell>
          <cell r="BL709">
            <v>0</v>
          </cell>
          <cell r="BM709">
            <v>-531.1</v>
          </cell>
          <cell r="BN709">
            <v>0</v>
          </cell>
        </row>
        <row r="710">
          <cell r="B710" t="str">
            <v>S412055</v>
          </cell>
          <cell r="C710" t="str">
            <v>天津市盛祥冷拉有限公司</v>
          </cell>
          <cell r="F710">
            <v>30</v>
          </cell>
          <cell r="AY710">
            <v>0</v>
          </cell>
          <cell r="AZ710">
            <v>0</v>
          </cell>
          <cell r="BA710">
            <v>0</v>
          </cell>
          <cell r="BB710">
            <v>1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K710">
            <v>-70000</v>
          </cell>
          <cell r="BL710">
            <v>-70000</v>
          </cell>
          <cell r="BM710">
            <v>-127245.12</v>
          </cell>
          <cell r="BN710">
            <v>0</v>
          </cell>
        </row>
        <row r="711">
          <cell r="B711" t="str">
            <v>S412057</v>
          </cell>
          <cell r="C711" t="str">
            <v>天津恒平金属制品有限公司</v>
          </cell>
          <cell r="F711" t="str">
            <v>预付</v>
          </cell>
          <cell r="AY711">
            <v>0</v>
          </cell>
          <cell r="AZ711">
            <v>0</v>
          </cell>
          <cell r="BA711">
            <v>0</v>
          </cell>
          <cell r="BB711">
            <v>1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K711">
            <v>0</v>
          </cell>
          <cell r="BL711">
            <v>0</v>
          </cell>
          <cell r="BM711">
            <v>-43541.2</v>
          </cell>
          <cell r="BN711">
            <v>0</v>
          </cell>
        </row>
        <row r="712">
          <cell r="B712" t="str">
            <v>S432056</v>
          </cell>
          <cell r="C712" t="str">
            <v>国材（苏州）新材料科技有限公司</v>
          </cell>
          <cell r="F712">
            <v>90</v>
          </cell>
          <cell r="AY712">
            <v>41100</v>
          </cell>
          <cell r="AZ712">
            <v>41100</v>
          </cell>
          <cell r="BA712">
            <v>0</v>
          </cell>
          <cell r="BB712">
            <v>1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41100</v>
          </cell>
          <cell r="BI712">
            <v>41100</v>
          </cell>
          <cell r="BK712">
            <v>41100</v>
          </cell>
          <cell r="BL712">
            <v>0</v>
          </cell>
          <cell r="BM712">
            <v>0</v>
          </cell>
          <cell r="BN712">
            <v>6850</v>
          </cell>
        </row>
        <row r="713">
          <cell r="B713" t="str">
            <v>S432059</v>
          </cell>
          <cell r="C713" t="str">
            <v>麦格纳（太仓）汽车科技有限公司</v>
          </cell>
          <cell r="F713">
            <v>60</v>
          </cell>
          <cell r="AY713">
            <v>303623.8</v>
          </cell>
          <cell r="AZ713">
            <v>303623.8</v>
          </cell>
          <cell r="BA713">
            <v>0</v>
          </cell>
          <cell r="BB713">
            <v>1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303623.8</v>
          </cell>
          <cell r="BI713">
            <v>303623.8</v>
          </cell>
          <cell r="BK713">
            <v>303623.8</v>
          </cell>
          <cell r="BL713">
            <v>0</v>
          </cell>
          <cell r="BM713">
            <v>0</v>
          </cell>
          <cell r="BN713">
            <v>50603.966666666704</v>
          </cell>
        </row>
        <row r="714">
          <cell r="B714" t="str">
            <v>S437052</v>
          </cell>
          <cell r="C714" t="str">
            <v>青岛莱恩斯电子有限公司</v>
          </cell>
          <cell r="F714">
            <v>90</v>
          </cell>
          <cell r="AY714">
            <v>5986.8</v>
          </cell>
          <cell r="AZ714">
            <v>5986.8</v>
          </cell>
          <cell r="BA714">
            <v>0</v>
          </cell>
          <cell r="BB714">
            <v>1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5986.8</v>
          </cell>
          <cell r="BI714">
            <v>5986.8</v>
          </cell>
          <cell r="BK714">
            <v>5986.8</v>
          </cell>
          <cell r="BL714">
            <v>0</v>
          </cell>
          <cell r="BM714">
            <v>-1200</v>
          </cell>
          <cell r="BN714">
            <v>997.8</v>
          </cell>
        </row>
        <row r="715">
          <cell r="B715" t="str">
            <v>S437070</v>
          </cell>
          <cell r="C715" t="str">
            <v>山东晟泽工贸发展有限公司</v>
          </cell>
          <cell r="F715">
            <v>90</v>
          </cell>
          <cell r="AY715">
            <v>42002.1</v>
          </cell>
          <cell r="AZ715">
            <v>42002.1</v>
          </cell>
          <cell r="BA715">
            <v>0</v>
          </cell>
          <cell r="BB715">
            <v>1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42002.1</v>
          </cell>
          <cell r="BI715">
            <v>42002.1</v>
          </cell>
          <cell r="BK715">
            <v>42002.1</v>
          </cell>
          <cell r="BL715">
            <v>0</v>
          </cell>
          <cell r="BM715">
            <v>0</v>
          </cell>
          <cell r="BN715">
            <v>7000.35</v>
          </cell>
        </row>
        <row r="716">
          <cell r="B716" t="str">
            <v>S441004</v>
          </cell>
          <cell r="C716" t="str">
            <v>武陟县顺鑫工程塑料有限公司</v>
          </cell>
          <cell r="F716" t="str">
            <v>预付</v>
          </cell>
          <cell r="AY716">
            <v>0</v>
          </cell>
          <cell r="AZ716">
            <v>0</v>
          </cell>
          <cell r="BA716">
            <v>0</v>
          </cell>
          <cell r="BB716">
            <v>1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K716">
            <v>0</v>
          </cell>
          <cell r="BL716">
            <v>0</v>
          </cell>
          <cell r="BM716">
            <v>-9500</v>
          </cell>
          <cell r="BN716">
            <v>0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4"/>
      <sheetName val="Sheet3"/>
      <sheetName val="付款计划"/>
      <sheetName val="Sheet2"/>
    </sheetNames>
    <sheetDataSet>
      <sheetData sheetId="0" refreshError="1">
        <row r="2">
          <cell r="Q2" t="str">
            <v/>
          </cell>
          <cell r="BA2">
            <v>228357707.47</v>
          </cell>
          <cell r="BB2">
            <v>204948678.65000001</v>
          </cell>
          <cell r="BC2">
            <v>3116</v>
          </cell>
          <cell r="BD2">
            <v>15892382.02</v>
          </cell>
          <cell r="BE2">
            <v>22445158.34</v>
          </cell>
          <cell r="BF2">
            <v>20450869.5</v>
          </cell>
          <cell r="BG2">
            <v>14460266.529999999</v>
          </cell>
          <cell r="BH2">
            <v>17824574.16</v>
          </cell>
          <cell r="BI2">
            <v>96283650.249999896</v>
          </cell>
          <cell r="BJ2">
            <v>23409028.82</v>
          </cell>
          <cell r="BK2" t="str">
            <v>单位：元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  <cell r="F3" t="str">
            <v>账期</v>
          </cell>
          <cell r="H3" t="str">
            <v>采购确认账期（天）</v>
          </cell>
          <cell r="BA3" t="str">
            <v>24.08底应付账款合计</v>
          </cell>
          <cell r="BB3" t="str">
            <v>当天到期应付</v>
          </cell>
          <cell r="BC3" t="str">
            <v>2023.12-2024.07实际供货月数</v>
          </cell>
          <cell r="BD3" t="str">
            <v>0-30天</v>
          </cell>
          <cell r="BE3" t="str">
            <v>30-60天</v>
          </cell>
          <cell r="BF3" t="str">
            <v>60-90天</v>
          </cell>
          <cell r="BG3" t="str">
            <v>90-120天</v>
          </cell>
          <cell r="BH3" t="str">
            <v>120天以上</v>
          </cell>
          <cell r="BJ3" t="str">
            <v>账期内</v>
          </cell>
          <cell r="BK3" t="str">
            <v>备注</v>
          </cell>
        </row>
        <row r="4">
          <cell r="G4" t="str">
            <v>是否供货</v>
          </cell>
          <cell r="I4" t="str">
            <v>21.01月份挂账金额</v>
          </cell>
          <cell r="J4" t="str">
            <v>21.02月份挂账金额</v>
          </cell>
          <cell r="K4" t="str">
            <v>21.03月份挂账金额</v>
          </cell>
          <cell r="L4" t="str">
            <v>21.04月份挂账金额</v>
          </cell>
          <cell r="M4" t="str">
            <v>21.05月份挂账金额</v>
          </cell>
          <cell r="N4" t="str">
            <v>21.06月份挂账金额</v>
          </cell>
          <cell r="O4" t="str">
            <v>21.07月份挂账金额</v>
          </cell>
          <cell r="P4" t="str">
            <v>21.08月份挂账金额</v>
          </cell>
          <cell r="Q4" t="str">
            <v>21.09月份挂账金额</v>
          </cell>
          <cell r="R4" t="str">
            <v>21.10月份挂账金额</v>
          </cell>
          <cell r="S4" t="str">
            <v>21.11月份挂账金额</v>
          </cell>
          <cell r="T4" t="str">
            <v>21.12月份挂账金额</v>
          </cell>
          <cell r="U4" t="str">
            <v>22.01月挂账金额</v>
          </cell>
          <cell r="V4" t="str">
            <v>22.02月挂账金额</v>
          </cell>
          <cell r="W4" t="str">
            <v>22.03月挂账金额</v>
          </cell>
          <cell r="X4" t="str">
            <v>22.04月挂账金额</v>
          </cell>
          <cell r="Y4" t="str">
            <v>22.05月挂账金额</v>
          </cell>
          <cell r="Z4" t="str">
            <v>22.06月挂账金额</v>
          </cell>
          <cell r="AA4" t="str">
            <v>22.07月挂账金额</v>
          </cell>
          <cell r="AB4" t="str">
            <v>22.08月挂账金额</v>
          </cell>
          <cell r="AC4" t="str">
            <v>22.09月挂账金额</v>
          </cell>
          <cell r="AD4" t="str">
            <v>22.10月挂账金额</v>
          </cell>
          <cell r="AE4" t="str">
            <v>22.11月挂账金额</v>
          </cell>
          <cell r="AF4" t="str">
            <v>22.12月挂账金额</v>
          </cell>
          <cell r="AG4" t="str">
            <v>23.1月挂账金额</v>
          </cell>
          <cell r="AH4" t="str">
            <v>23.2月挂账金额</v>
          </cell>
          <cell r="AI4" t="str">
            <v>23.3月挂账金额</v>
          </cell>
          <cell r="AJ4" t="str">
            <v>23.4月挂账金额</v>
          </cell>
          <cell r="AK4" t="str">
            <v>23.5月挂账金额</v>
          </cell>
          <cell r="AL4" t="str">
            <v>23.6月挂账金额</v>
          </cell>
          <cell r="AM4" t="str">
            <v>23.7月挂账金额</v>
          </cell>
          <cell r="AN4" t="str">
            <v>23.8月挂账金额</v>
          </cell>
          <cell r="AO4" t="str">
            <v>23.9月挂账金额</v>
          </cell>
          <cell r="AP4" t="str">
            <v>23.10月挂账金额</v>
          </cell>
          <cell r="AQ4" t="str">
            <v>23.11月挂账金额</v>
          </cell>
          <cell r="AR4" t="str">
            <v>23.12月挂账金额</v>
          </cell>
          <cell r="AS4" t="str">
            <v>24.01月挂账金额</v>
          </cell>
          <cell r="AT4" t="str">
            <v>24.02月挂账金额</v>
          </cell>
          <cell r="AU4" t="str">
            <v>24.03月挂账金额</v>
          </cell>
          <cell r="AV4" t="str">
            <v>2024.04月挂账金额</v>
          </cell>
          <cell r="AW4" t="str">
            <v>2024.05月挂账金额</v>
          </cell>
          <cell r="AX4" t="str">
            <v>2024.06月挂账金额</v>
          </cell>
          <cell r="AY4" t="str">
            <v>2024.07月挂账金额</v>
          </cell>
          <cell r="AZ4" t="str">
            <v>2024.08月挂账金额</v>
          </cell>
          <cell r="BI4" t="str">
            <v>挂账180天以内</v>
          </cell>
          <cell r="BL4" t="str">
            <v>应付余额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正常供货</v>
          </cell>
          <cell r="F5">
            <v>60</v>
          </cell>
          <cell r="G5" t="str">
            <v>是</v>
          </cell>
          <cell r="H5">
            <v>90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Z5">
            <v>0</v>
          </cell>
          <cell r="AA5">
            <v>0</v>
          </cell>
          <cell r="AB5">
            <v>120065.02</v>
          </cell>
          <cell r="AC5">
            <v>1073440.46</v>
          </cell>
          <cell r="AD5">
            <v>1251199.8500000001</v>
          </cell>
          <cell r="AE5">
            <v>440791.33</v>
          </cell>
          <cell r="AF5">
            <v>168601.83</v>
          </cell>
          <cell r="AG5">
            <v>432729.03</v>
          </cell>
          <cell r="AH5">
            <v>512645.72</v>
          </cell>
          <cell r="AI5">
            <v>892489.37</v>
          </cell>
          <cell r="AJ5">
            <v>1111119.8400000001</v>
          </cell>
          <cell r="AK5">
            <v>375306.72</v>
          </cell>
          <cell r="AL5">
            <v>398270.82</v>
          </cell>
          <cell r="AM5">
            <v>358270.95</v>
          </cell>
          <cell r="AN5">
            <v>530635.44999999995</v>
          </cell>
          <cell r="AO5">
            <v>632900</v>
          </cell>
          <cell r="AP5">
            <v>715800</v>
          </cell>
          <cell r="AQ5">
            <v>719884.1</v>
          </cell>
          <cell r="AR5">
            <v>681265.06</v>
          </cell>
          <cell r="AS5">
            <v>319470.3</v>
          </cell>
          <cell r="AT5">
            <v>694409.93</v>
          </cell>
          <cell r="AU5">
            <v>381564.41</v>
          </cell>
          <cell r="AV5">
            <v>772298.17</v>
          </cell>
          <cell r="AW5">
            <v>433398.01</v>
          </cell>
          <cell r="AX5">
            <v>608250.49</v>
          </cell>
          <cell r="AY5">
            <v>397000.08</v>
          </cell>
          <cell r="AZ5">
            <v>551228.36</v>
          </cell>
          <cell r="BA5">
            <v>14573035.300000001</v>
          </cell>
          <cell r="BB5">
            <v>13624806.859999999</v>
          </cell>
          <cell r="BC5">
            <v>6</v>
          </cell>
          <cell r="BD5">
            <v>608250.49</v>
          </cell>
          <cell r="BE5">
            <v>433398.01</v>
          </cell>
          <cell r="BF5">
            <v>772298.17</v>
          </cell>
          <cell r="BG5">
            <v>381564.41</v>
          </cell>
          <cell r="BH5">
            <v>694409.93</v>
          </cell>
          <cell r="BI5">
            <v>3143739.52</v>
          </cell>
          <cell r="BJ5">
            <v>948228.43999999901</v>
          </cell>
          <cell r="BL5">
            <v>14573035.300000001</v>
          </cell>
          <cell r="BM5">
            <v>0</v>
          </cell>
          <cell r="BN5">
            <v>-200000.00000000399</v>
          </cell>
          <cell r="BO5">
            <v>523956.58666666702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诉讼</v>
          </cell>
          <cell r="F6">
            <v>60</v>
          </cell>
          <cell r="G6" t="str">
            <v>是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Z6">
            <v>3469.52</v>
          </cell>
          <cell r="AA6">
            <v>303395.18</v>
          </cell>
          <cell r="AB6">
            <v>2781.2</v>
          </cell>
          <cell r="AC6">
            <v>453845.1</v>
          </cell>
          <cell r="AD6">
            <v>1688226.44</v>
          </cell>
          <cell r="AE6">
            <v>654555.98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M6">
            <v>815454.82</v>
          </cell>
          <cell r="AR6">
            <v>11866.04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AX6">
            <v>0</v>
          </cell>
          <cell r="AY6">
            <v>0</v>
          </cell>
          <cell r="BA6">
            <v>3933594.28</v>
          </cell>
          <cell r="BB6">
            <v>3933594.28</v>
          </cell>
          <cell r="BC6">
            <v>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L6">
            <v>3933594.28</v>
          </cell>
          <cell r="BM6">
            <v>0</v>
          </cell>
          <cell r="BN6">
            <v>0</v>
          </cell>
          <cell r="BO6">
            <v>0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正常供货</v>
          </cell>
          <cell r="F7">
            <v>60</v>
          </cell>
          <cell r="G7" t="str">
            <v>是</v>
          </cell>
          <cell r="H7">
            <v>90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G7">
            <v>0</v>
          </cell>
          <cell r="AH7">
            <v>0</v>
          </cell>
          <cell r="AJ7">
            <v>464969.89</v>
          </cell>
          <cell r="AK7">
            <v>800110.2</v>
          </cell>
          <cell r="AL7">
            <v>674738.06</v>
          </cell>
          <cell r="AM7">
            <v>354717.47</v>
          </cell>
          <cell r="AN7">
            <v>479028.24</v>
          </cell>
          <cell r="AO7">
            <v>628200</v>
          </cell>
          <cell r="AP7">
            <v>727200</v>
          </cell>
          <cell r="AQ7">
            <v>804082.43</v>
          </cell>
          <cell r="AR7">
            <v>558614.41</v>
          </cell>
          <cell r="AS7">
            <v>469215.24</v>
          </cell>
          <cell r="AT7">
            <v>873649.89</v>
          </cell>
          <cell r="AU7">
            <v>531988.24</v>
          </cell>
          <cell r="AV7">
            <v>1314960.3899999999</v>
          </cell>
          <cell r="AW7">
            <v>726222.91</v>
          </cell>
          <cell r="AX7">
            <v>456071.56</v>
          </cell>
          <cell r="AY7">
            <v>545019.05000000005</v>
          </cell>
          <cell r="AZ7">
            <v>545774.19999999995</v>
          </cell>
          <cell r="BA7">
            <v>10954562.18</v>
          </cell>
          <cell r="BB7">
            <v>9863768.9299999997</v>
          </cell>
          <cell r="BC7">
            <v>6</v>
          </cell>
          <cell r="BD7">
            <v>456071.56</v>
          </cell>
          <cell r="BE7">
            <v>726222.91</v>
          </cell>
          <cell r="BF7">
            <v>1314960.3899999999</v>
          </cell>
          <cell r="BG7">
            <v>531988.24</v>
          </cell>
          <cell r="BH7">
            <v>873649.89</v>
          </cell>
          <cell r="BI7">
            <v>4120036.35</v>
          </cell>
          <cell r="BJ7">
            <v>1090793.25</v>
          </cell>
          <cell r="BL7">
            <v>10954562.18</v>
          </cell>
          <cell r="BM7">
            <v>0</v>
          </cell>
          <cell r="BN7">
            <v>0</v>
          </cell>
          <cell r="BO7">
            <v>686672.72499999998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正常供货</v>
          </cell>
          <cell r="F8">
            <v>60</v>
          </cell>
          <cell r="G8" t="str">
            <v>是</v>
          </cell>
          <cell r="H8">
            <v>90</v>
          </cell>
          <cell r="I8">
            <v>0</v>
          </cell>
          <cell r="J8">
            <v>0</v>
          </cell>
          <cell r="N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557991.68999999994</v>
          </cell>
          <cell r="AA8">
            <v>0</v>
          </cell>
          <cell r="AB8">
            <v>643341.41</v>
          </cell>
          <cell r="AC8">
            <v>158173.46</v>
          </cell>
          <cell r="AD8">
            <v>0</v>
          </cell>
          <cell r="AE8">
            <v>541917.11</v>
          </cell>
          <cell r="AF8">
            <v>148368.45000000001</v>
          </cell>
          <cell r="AG8">
            <v>138942.71</v>
          </cell>
          <cell r="AH8">
            <v>298175.46000000002</v>
          </cell>
          <cell r="AI8">
            <v>497378.14</v>
          </cell>
          <cell r="AJ8">
            <v>441514.14</v>
          </cell>
          <cell r="AK8">
            <v>173949.87</v>
          </cell>
          <cell r="AL8">
            <v>153246.5</v>
          </cell>
          <cell r="AM8">
            <v>146332.04</v>
          </cell>
          <cell r="AN8">
            <v>322205.46000000002</v>
          </cell>
          <cell r="AO8">
            <v>304600</v>
          </cell>
          <cell r="AP8">
            <v>529000</v>
          </cell>
          <cell r="AQ8">
            <v>475095.45</v>
          </cell>
          <cell r="AR8">
            <v>530244.80000000005</v>
          </cell>
          <cell r="AS8">
            <v>0</v>
          </cell>
          <cell r="AT8">
            <v>670101.04</v>
          </cell>
          <cell r="AU8">
            <v>67465.53</v>
          </cell>
          <cell r="AV8">
            <v>220599.07</v>
          </cell>
          <cell r="AW8">
            <v>84712</v>
          </cell>
          <cell r="AX8">
            <v>741693.78</v>
          </cell>
          <cell r="AY8">
            <v>216284.14</v>
          </cell>
          <cell r="AZ8">
            <v>153612.57999999999</v>
          </cell>
          <cell r="BA8">
            <v>8214944.8300000001</v>
          </cell>
          <cell r="BB8">
            <v>7845048.1100000003</v>
          </cell>
          <cell r="BC8">
            <v>6</v>
          </cell>
          <cell r="BD8">
            <v>741693.78</v>
          </cell>
          <cell r="BE8">
            <v>84712</v>
          </cell>
          <cell r="BF8">
            <v>220599.07</v>
          </cell>
          <cell r="BG8">
            <v>67465.53</v>
          </cell>
          <cell r="BH8">
            <v>670101.04</v>
          </cell>
          <cell r="BI8">
            <v>1484367.1</v>
          </cell>
          <cell r="BJ8">
            <v>369896.72</v>
          </cell>
          <cell r="BL8">
            <v>8214944.8300000001</v>
          </cell>
          <cell r="BM8">
            <v>0</v>
          </cell>
          <cell r="BN8">
            <v>0</v>
          </cell>
          <cell r="BO8">
            <v>247394.51666666701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正常供货</v>
          </cell>
          <cell r="F9">
            <v>60</v>
          </cell>
          <cell r="G9" t="str">
            <v>是</v>
          </cell>
          <cell r="H9">
            <v>90</v>
          </cell>
          <cell r="I9">
            <v>0</v>
          </cell>
          <cell r="K9">
            <v>0</v>
          </cell>
          <cell r="M9">
            <v>0</v>
          </cell>
          <cell r="N9">
            <v>0</v>
          </cell>
          <cell r="V9">
            <v>0</v>
          </cell>
          <cell r="AA9">
            <v>0</v>
          </cell>
          <cell r="AB9">
            <v>28347.98</v>
          </cell>
          <cell r="AC9">
            <v>171892.43</v>
          </cell>
          <cell r="AD9">
            <v>94977.78</v>
          </cell>
          <cell r="AE9">
            <v>0</v>
          </cell>
          <cell r="AF9">
            <v>173729.26</v>
          </cell>
          <cell r="AG9">
            <v>119193.86</v>
          </cell>
          <cell r="AH9">
            <v>141798.92000000001</v>
          </cell>
          <cell r="AI9">
            <v>63145.78</v>
          </cell>
          <cell r="AJ9">
            <v>120093.38</v>
          </cell>
          <cell r="AK9">
            <v>277536.09999999998</v>
          </cell>
          <cell r="AL9">
            <v>227970.98</v>
          </cell>
          <cell r="AM9">
            <v>93884.12</v>
          </cell>
          <cell r="AN9">
            <v>164798</v>
          </cell>
          <cell r="AO9">
            <v>237200</v>
          </cell>
          <cell r="AP9">
            <v>235300</v>
          </cell>
          <cell r="AQ9">
            <v>286340.74</v>
          </cell>
          <cell r="AR9">
            <v>222828.26</v>
          </cell>
          <cell r="AS9">
            <v>204377.57</v>
          </cell>
          <cell r="AT9">
            <v>253883.42</v>
          </cell>
          <cell r="AU9">
            <v>106468.85</v>
          </cell>
          <cell r="AW9">
            <v>0</v>
          </cell>
          <cell r="AX9">
            <v>68631.05</v>
          </cell>
          <cell r="AY9">
            <v>0</v>
          </cell>
          <cell r="AZ9">
            <v>32733.42</v>
          </cell>
          <cell r="BA9">
            <v>3325131.9</v>
          </cell>
          <cell r="BB9">
            <v>3292398.48</v>
          </cell>
          <cell r="BC9">
            <v>5</v>
          </cell>
          <cell r="BD9">
            <v>68631.05</v>
          </cell>
          <cell r="BE9">
            <v>0</v>
          </cell>
          <cell r="BF9">
            <v>0</v>
          </cell>
          <cell r="BG9">
            <v>106468.85</v>
          </cell>
          <cell r="BH9">
            <v>253883.42</v>
          </cell>
          <cell r="BI9">
            <v>207833.32</v>
          </cell>
          <cell r="BJ9">
            <v>32733.4199999999</v>
          </cell>
          <cell r="BL9">
            <v>3325131.9</v>
          </cell>
          <cell r="BM9">
            <v>0</v>
          </cell>
          <cell r="BN9">
            <v>0</v>
          </cell>
          <cell r="BO9">
            <v>34638.886666666702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正常供货</v>
          </cell>
          <cell r="F10">
            <v>90</v>
          </cell>
          <cell r="G10" t="str">
            <v>是</v>
          </cell>
          <cell r="H10">
            <v>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35623.410000000003</v>
          </cell>
          <cell r="AD10">
            <v>306125.57</v>
          </cell>
          <cell r="AE10">
            <v>0</v>
          </cell>
          <cell r="AF10">
            <v>478665.24</v>
          </cell>
          <cell r="AG10">
            <v>77917.509999999995</v>
          </cell>
          <cell r="AH10">
            <v>118566.23</v>
          </cell>
          <cell r="AI10">
            <v>344986.53</v>
          </cell>
          <cell r="AJ10">
            <v>390694.5</v>
          </cell>
          <cell r="AK10">
            <v>483557.72</v>
          </cell>
          <cell r="AL10">
            <v>289036.78999999998</v>
          </cell>
          <cell r="AM10">
            <v>331670.09000000003</v>
          </cell>
          <cell r="AN10">
            <v>313736.89</v>
          </cell>
          <cell r="AO10">
            <v>1006400</v>
          </cell>
          <cell r="AP10">
            <v>698000</v>
          </cell>
          <cell r="AQ10">
            <v>565253.42000000004</v>
          </cell>
          <cell r="AR10">
            <v>441859.54</v>
          </cell>
          <cell r="AS10">
            <v>426557.18</v>
          </cell>
          <cell r="AT10">
            <v>635797.16</v>
          </cell>
          <cell r="AU10">
            <v>269502.65000000002</v>
          </cell>
          <cell r="AV10">
            <v>742854.91</v>
          </cell>
          <cell r="AW10">
            <v>479730.32</v>
          </cell>
          <cell r="AX10">
            <v>461569.9</v>
          </cell>
          <cell r="AY10">
            <v>273385.78999999998</v>
          </cell>
          <cell r="AZ10">
            <v>321576.76</v>
          </cell>
          <cell r="BA10">
            <v>9493068.1099999994</v>
          </cell>
          <cell r="BB10">
            <v>8436535.6600000001</v>
          </cell>
          <cell r="BC10">
            <v>6</v>
          </cell>
          <cell r="BD10">
            <v>479730.32</v>
          </cell>
          <cell r="BE10">
            <v>742854.91</v>
          </cell>
          <cell r="BF10">
            <v>269502.65000000002</v>
          </cell>
          <cell r="BG10">
            <v>635797.16</v>
          </cell>
          <cell r="BH10">
            <v>426557.18</v>
          </cell>
          <cell r="BI10">
            <v>2548620.33</v>
          </cell>
          <cell r="BJ10">
            <v>1056532.45</v>
          </cell>
          <cell r="BL10">
            <v>9493068.1099999994</v>
          </cell>
          <cell r="BM10">
            <v>0</v>
          </cell>
          <cell r="BN10">
            <v>0</v>
          </cell>
          <cell r="BO10">
            <v>424770.05499999999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正常供货</v>
          </cell>
          <cell r="F11">
            <v>60</v>
          </cell>
          <cell r="G11" t="str">
            <v>是</v>
          </cell>
          <cell r="H11">
            <v>90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H11">
            <v>0</v>
          </cell>
          <cell r="AK11">
            <v>401978.4</v>
          </cell>
          <cell r="AL11">
            <v>412497.14</v>
          </cell>
          <cell r="AM11">
            <v>342859.53</v>
          </cell>
          <cell r="AN11">
            <v>508730.7</v>
          </cell>
          <cell r="AO11">
            <v>532700</v>
          </cell>
          <cell r="AP11">
            <v>730800</v>
          </cell>
          <cell r="AQ11">
            <v>640571.73</v>
          </cell>
          <cell r="AR11">
            <v>585157.04</v>
          </cell>
          <cell r="AS11">
            <v>540019.39</v>
          </cell>
          <cell r="AT11">
            <v>1028110.38</v>
          </cell>
          <cell r="AU11">
            <v>549627.19999999995</v>
          </cell>
          <cell r="AV11">
            <v>1100043.56</v>
          </cell>
          <cell r="AW11">
            <v>579798.84</v>
          </cell>
          <cell r="AX11">
            <v>335407.58</v>
          </cell>
          <cell r="AY11">
            <v>413253.28</v>
          </cell>
          <cell r="AZ11">
            <v>458507.49</v>
          </cell>
          <cell r="BA11">
            <v>9160062.2599999998</v>
          </cell>
          <cell r="BB11">
            <v>8288301.4900000002</v>
          </cell>
          <cell r="BC11">
            <v>6</v>
          </cell>
          <cell r="BD11">
            <v>335407.58</v>
          </cell>
          <cell r="BE11">
            <v>579798.84</v>
          </cell>
          <cell r="BF11">
            <v>1100043.56</v>
          </cell>
          <cell r="BG11">
            <v>549627.19999999995</v>
          </cell>
          <cell r="BH11">
            <v>1028110.38</v>
          </cell>
          <cell r="BI11">
            <v>3436637.95</v>
          </cell>
          <cell r="BJ11">
            <v>871760.77</v>
          </cell>
          <cell r="BL11">
            <v>9160062.2599999998</v>
          </cell>
          <cell r="BM11">
            <v>0</v>
          </cell>
          <cell r="BN11">
            <v>-200.00000000372501</v>
          </cell>
          <cell r="BO11">
            <v>572772.99166666705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正常供货</v>
          </cell>
          <cell r="F12">
            <v>60</v>
          </cell>
          <cell r="G12" t="str">
            <v>是</v>
          </cell>
          <cell r="H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>
            <v>0</v>
          </cell>
          <cell r="AJ12">
            <v>0</v>
          </cell>
          <cell r="AK12">
            <v>163940.15</v>
          </cell>
          <cell r="AL12">
            <v>89372.08</v>
          </cell>
          <cell r="AM12">
            <v>158751.9</v>
          </cell>
          <cell r="AN12">
            <v>376067.7</v>
          </cell>
          <cell r="AO12">
            <v>233100</v>
          </cell>
          <cell r="AP12">
            <v>373400</v>
          </cell>
          <cell r="AQ12">
            <v>0</v>
          </cell>
          <cell r="AR12">
            <v>457956.41</v>
          </cell>
          <cell r="AS12">
            <v>109502.42</v>
          </cell>
          <cell r="AT12">
            <v>533658.14</v>
          </cell>
          <cell r="AU12">
            <v>120490.43</v>
          </cell>
          <cell r="AV12">
            <v>160343.9</v>
          </cell>
          <cell r="AW12">
            <v>154466.82</v>
          </cell>
          <cell r="AX12">
            <v>123473.99</v>
          </cell>
          <cell r="AY12">
            <v>0</v>
          </cell>
          <cell r="AZ12">
            <v>66415.429999999993</v>
          </cell>
          <cell r="BA12">
            <v>3120939.37</v>
          </cell>
          <cell r="BB12">
            <v>3054523.94</v>
          </cell>
          <cell r="BC12">
            <v>6</v>
          </cell>
          <cell r="BD12">
            <v>123473.99</v>
          </cell>
          <cell r="BE12">
            <v>154466.82</v>
          </cell>
          <cell r="BF12">
            <v>160343.9</v>
          </cell>
          <cell r="BG12">
            <v>120490.43</v>
          </cell>
          <cell r="BH12">
            <v>533658.14</v>
          </cell>
          <cell r="BI12">
            <v>625190.56999999995</v>
          </cell>
          <cell r="BJ12">
            <v>66415.430000000197</v>
          </cell>
          <cell r="BL12">
            <v>3120939.37</v>
          </cell>
          <cell r="BM12">
            <v>0</v>
          </cell>
          <cell r="BN12">
            <v>-10377.81</v>
          </cell>
          <cell r="BO12">
            <v>104198.42833333299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正常供货</v>
          </cell>
          <cell r="F13">
            <v>90</v>
          </cell>
          <cell r="G13" t="str">
            <v>是</v>
          </cell>
          <cell r="H13">
            <v>90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305048.21000000002</v>
          </cell>
          <cell r="AM13">
            <v>995973.22</v>
          </cell>
          <cell r="AN13">
            <v>0</v>
          </cell>
          <cell r="AO13">
            <v>285300</v>
          </cell>
          <cell r="AP13">
            <v>175900</v>
          </cell>
          <cell r="AQ13">
            <v>177111.76</v>
          </cell>
          <cell r="AR13">
            <v>178367.55</v>
          </cell>
          <cell r="AS13">
            <v>0</v>
          </cell>
          <cell r="AT13">
            <v>113615.63</v>
          </cell>
          <cell r="AU13">
            <v>0</v>
          </cell>
          <cell r="AW13">
            <v>564687.13</v>
          </cell>
          <cell r="AX13">
            <v>0</v>
          </cell>
          <cell r="AY13">
            <v>0</v>
          </cell>
          <cell r="BA13">
            <v>2796003.5</v>
          </cell>
          <cell r="BB13">
            <v>2796003.5</v>
          </cell>
          <cell r="BC13">
            <v>4</v>
          </cell>
          <cell r="BD13">
            <v>564687.13</v>
          </cell>
          <cell r="BE13">
            <v>0</v>
          </cell>
          <cell r="BF13">
            <v>0</v>
          </cell>
          <cell r="BG13">
            <v>113615.63</v>
          </cell>
          <cell r="BH13">
            <v>0</v>
          </cell>
          <cell r="BI13">
            <v>564687.13</v>
          </cell>
          <cell r="BJ13">
            <v>0</v>
          </cell>
          <cell r="BL13">
            <v>2796003.5</v>
          </cell>
          <cell r="BM13">
            <v>0</v>
          </cell>
          <cell r="BN13">
            <v>0</v>
          </cell>
          <cell r="BO13">
            <v>94114.521666666697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运输</v>
          </cell>
          <cell r="F14">
            <v>90</v>
          </cell>
          <cell r="G14" t="str">
            <v>是</v>
          </cell>
          <cell r="H14">
            <v>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139652.34</v>
          </cell>
          <cell r="AN14">
            <v>266159.03000000003</v>
          </cell>
          <cell r="AO14">
            <v>371400</v>
          </cell>
          <cell r="AP14">
            <v>402600</v>
          </cell>
          <cell r="AQ14">
            <v>383933.84</v>
          </cell>
          <cell r="AR14">
            <v>412538.92</v>
          </cell>
          <cell r="AS14">
            <v>567482.59</v>
          </cell>
          <cell r="AT14">
            <v>565111.32999999996</v>
          </cell>
          <cell r="AU14">
            <v>218574.31</v>
          </cell>
          <cell r="AV14">
            <v>414179.92</v>
          </cell>
          <cell r="AW14">
            <v>185670.35</v>
          </cell>
          <cell r="AX14">
            <v>198139.93</v>
          </cell>
          <cell r="AY14">
            <v>269697.45</v>
          </cell>
          <cell r="AZ14">
            <v>143019.57999999999</v>
          </cell>
          <cell r="BA14">
            <v>4538159.59</v>
          </cell>
          <cell r="BB14">
            <v>3927302.63</v>
          </cell>
          <cell r="BC14">
            <v>6</v>
          </cell>
          <cell r="BD14">
            <v>185670.35</v>
          </cell>
          <cell r="BE14">
            <v>414179.92</v>
          </cell>
          <cell r="BF14">
            <v>218574.31</v>
          </cell>
          <cell r="BG14">
            <v>565111.32999999996</v>
          </cell>
          <cell r="BH14">
            <v>567482.59</v>
          </cell>
          <cell r="BI14">
            <v>1429281.54</v>
          </cell>
          <cell r="BJ14">
            <v>610856.95999999996</v>
          </cell>
          <cell r="BL14">
            <v>4538159.59</v>
          </cell>
          <cell r="BM14">
            <v>0</v>
          </cell>
          <cell r="BN14">
            <v>0</v>
          </cell>
          <cell r="BO14">
            <v>238213.59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正常供货</v>
          </cell>
          <cell r="F15">
            <v>90</v>
          </cell>
          <cell r="G15" t="str">
            <v>是</v>
          </cell>
          <cell r="H15">
            <v>90</v>
          </cell>
          <cell r="I15">
            <v>0</v>
          </cell>
          <cell r="J15">
            <v>0</v>
          </cell>
          <cell r="K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101944.23</v>
          </cell>
          <cell r="AC15">
            <v>271530.19</v>
          </cell>
          <cell r="AD15">
            <v>130510.81</v>
          </cell>
          <cell r="AE15">
            <v>0</v>
          </cell>
          <cell r="AF15">
            <v>105236.26</v>
          </cell>
          <cell r="AG15">
            <v>69391.710000000006</v>
          </cell>
          <cell r="AH15">
            <v>176891.43</v>
          </cell>
          <cell r="AI15">
            <v>132149.44</v>
          </cell>
          <cell r="AJ15">
            <v>0</v>
          </cell>
          <cell r="AK15">
            <v>328931.59999999998</v>
          </cell>
          <cell r="AL15">
            <v>0</v>
          </cell>
          <cell r="AM15">
            <v>185601.61</v>
          </cell>
          <cell r="AN15">
            <v>99896.04</v>
          </cell>
          <cell r="AO15">
            <v>100400</v>
          </cell>
          <cell r="AP15">
            <v>120900</v>
          </cell>
          <cell r="AQ15">
            <v>132429.65</v>
          </cell>
          <cell r="AR15">
            <v>143728.70000000001</v>
          </cell>
          <cell r="AS15">
            <v>91349.119999999995</v>
          </cell>
          <cell r="AT15">
            <v>0</v>
          </cell>
          <cell r="AU15">
            <v>232522.57</v>
          </cell>
          <cell r="AV15">
            <v>306199.78999999998</v>
          </cell>
          <cell r="AW15">
            <v>174895.67</v>
          </cell>
          <cell r="AX15">
            <v>123385.32</v>
          </cell>
          <cell r="AY15">
            <v>43179.19</v>
          </cell>
          <cell r="AZ15">
            <v>63542.99</v>
          </cell>
          <cell r="BA15">
            <v>3134616.32</v>
          </cell>
          <cell r="BB15">
            <v>2904508.82</v>
          </cell>
          <cell r="BC15">
            <v>6</v>
          </cell>
          <cell r="BD15">
            <v>174895.67</v>
          </cell>
          <cell r="BE15">
            <v>306199.78999999998</v>
          </cell>
          <cell r="BF15">
            <v>232522.57</v>
          </cell>
          <cell r="BG15">
            <v>0</v>
          </cell>
          <cell r="BH15">
            <v>91349.119999999995</v>
          </cell>
          <cell r="BI15">
            <v>943725.53</v>
          </cell>
          <cell r="BJ15">
            <v>230107.5</v>
          </cell>
          <cell r="BL15">
            <v>3134616.32</v>
          </cell>
          <cell r="BM15">
            <v>0</v>
          </cell>
          <cell r="BN15">
            <v>0</v>
          </cell>
          <cell r="BO15">
            <v>157287.588333333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正常供货</v>
          </cell>
          <cell r="F16">
            <v>90</v>
          </cell>
          <cell r="G16" t="str">
            <v>是</v>
          </cell>
          <cell r="H16">
            <v>90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Y16">
            <v>0</v>
          </cell>
          <cell r="AA16">
            <v>336120.03</v>
          </cell>
          <cell r="AB16">
            <v>195806.12</v>
          </cell>
          <cell r="AC16">
            <v>0</v>
          </cell>
          <cell r="AD16">
            <v>392594.19</v>
          </cell>
          <cell r="AE16">
            <v>0</v>
          </cell>
          <cell r="AF16">
            <v>0</v>
          </cell>
          <cell r="AG16">
            <v>210636.66</v>
          </cell>
          <cell r="AH16">
            <v>119097.84</v>
          </cell>
          <cell r="AI16">
            <v>110306.1</v>
          </cell>
          <cell r="AJ16">
            <v>177169.5</v>
          </cell>
          <cell r="AK16">
            <v>0</v>
          </cell>
          <cell r="AL16">
            <v>272425.06</v>
          </cell>
          <cell r="AM16">
            <v>136552.64000000001</v>
          </cell>
          <cell r="AN16">
            <v>108248.25</v>
          </cell>
          <cell r="AO16">
            <v>94300</v>
          </cell>
          <cell r="AP16">
            <v>110300</v>
          </cell>
          <cell r="AQ16">
            <v>117793.89</v>
          </cell>
          <cell r="AR16">
            <v>141122.01</v>
          </cell>
          <cell r="AS16">
            <v>0</v>
          </cell>
          <cell r="AT16">
            <v>199744.32</v>
          </cell>
          <cell r="AU16">
            <v>72494.990000000005</v>
          </cell>
          <cell r="AV16">
            <v>166937.76999999999</v>
          </cell>
          <cell r="AW16">
            <v>129558.37</v>
          </cell>
          <cell r="AX16">
            <v>80442.259999999995</v>
          </cell>
          <cell r="AY16">
            <v>86500.89</v>
          </cell>
          <cell r="AZ16">
            <v>85086.44</v>
          </cell>
          <cell r="BA16">
            <v>3343237.33</v>
          </cell>
          <cell r="BB16">
            <v>3091207.74</v>
          </cell>
          <cell r="BC16">
            <v>6</v>
          </cell>
          <cell r="BD16">
            <v>129558.37</v>
          </cell>
          <cell r="BE16">
            <v>166937.76999999999</v>
          </cell>
          <cell r="BF16">
            <v>72494.990000000005</v>
          </cell>
          <cell r="BG16">
            <v>199744.32</v>
          </cell>
          <cell r="BH16">
            <v>0</v>
          </cell>
          <cell r="BI16">
            <v>621020.72</v>
          </cell>
          <cell r="BJ16">
            <v>252029.59</v>
          </cell>
          <cell r="BL16">
            <v>3343237.33</v>
          </cell>
          <cell r="BM16">
            <v>0</v>
          </cell>
          <cell r="BN16">
            <v>0</v>
          </cell>
          <cell r="BO16">
            <v>103503.453333333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正常供货</v>
          </cell>
          <cell r="F17">
            <v>60</v>
          </cell>
          <cell r="G17" t="str">
            <v>是</v>
          </cell>
          <cell r="H17">
            <v>60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AA17">
            <v>0</v>
          </cell>
          <cell r="AB17">
            <v>154856.63</v>
          </cell>
          <cell r="AC17">
            <v>492853.31</v>
          </cell>
          <cell r="AD17">
            <v>228791.91</v>
          </cell>
          <cell r="AE17">
            <v>0</v>
          </cell>
          <cell r="AF17">
            <v>220302.83</v>
          </cell>
          <cell r="AG17">
            <v>33635.360000000001</v>
          </cell>
          <cell r="AH17">
            <v>56202.38</v>
          </cell>
          <cell r="AI17">
            <v>0</v>
          </cell>
          <cell r="AJ17">
            <v>305870.59000000003</v>
          </cell>
          <cell r="AK17">
            <v>153156.56</v>
          </cell>
          <cell r="AL17">
            <v>113670.09</v>
          </cell>
          <cell r="AM17">
            <v>128611.55</v>
          </cell>
          <cell r="AN17">
            <v>94976.72</v>
          </cell>
          <cell r="AO17">
            <v>79700</v>
          </cell>
          <cell r="AP17">
            <v>86300</v>
          </cell>
          <cell r="AQ17">
            <v>102077.17</v>
          </cell>
          <cell r="AR17">
            <v>88079.97</v>
          </cell>
          <cell r="AS17">
            <v>79448.02</v>
          </cell>
          <cell r="AT17">
            <v>123706.52</v>
          </cell>
          <cell r="AU17">
            <v>48793.57</v>
          </cell>
          <cell r="AV17">
            <v>158067.69</v>
          </cell>
          <cell r="AW17">
            <v>142575.75</v>
          </cell>
          <cell r="AX17">
            <v>94723.33</v>
          </cell>
          <cell r="AY17">
            <v>79564.77</v>
          </cell>
          <cell r="AZ17">
            <v>74690.19</v>
          </cell>
          <cell r="BA17">
            <v>3140654.91</v>
          </cell>
          <cell r="BB17">
            <v>2986399.95</v>
          </cell>
          <cell r="BC17">
            <v>6</v>
          </cell>
          <cell r="BD17">
            <v>94723.33</v>
          </cell>
          <cell r="BE17">
            <v>142575.75</v>
          </cell>
          <cell r="BF17">
            <v>158067.69</v>
          </cell>
          <cell r="BG17">
            <v>48793.57</v>
          </cell>
          <cell r="BH17">
            <v>123706.52</v>
          </cell>
          <cell r="BI17">
            <v>598415.30000000005</v>
          </cell>
          <cell r="BJ17">
            <v>154254.96</v>
          </cell>
          <cell r="BL17">
            <v>3140654.91</v>
          </cell>
          <cell r="BM17">
            <v>0</v>
          </cell>
          <cell r="BN17">
            <v>0</v>
          </cell>
          <cell r="BO17">
            <v>99735.883333333302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 t="str">
            <v>管理</v>
          </cell>
          <cell r="F18">
            <v>0</v>
          </cell>
          <cell r="G18" t="str">
            <v>否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F18">
            <v>0</v>
          </cell>
          <cell r="AG18">
            <v>0</v>
          </cell>
          <cell r="AH18">
            <v>0</v>
          </cell>
          <cell r="AU18">
            <v>0</v>
          </cell>
          <cell r="AV18">
            <v>139991.13</v>
          </cell>
          <cell r="AW18">
            <v>84952</v>
          </cell>
          <cell r="AX18">
            <v>81496</v>
          </cell>
          <cell r="AY18">
            <v>65896</v>
          </cell>
          <cell r="AZ18">
            <v>60736</v>
          </cell>
          <cell r="BA18">
            <v>433071.13</v>
          </cell>
          <cell r="BB18">
            <v>433071.13</v>
          </cell>
          <cell r="BC18">
            <v>6</v>
          </cell>
          <cell r="BD18">
            <v>60736</v>
          </cell>
          <cell r="BE18">
            <v>65896</v>
          </cell>
          <cell r="BF18">
            <v>81496</v>
          </cell>
          <cell r="BG18">
            <v>84952</v>
          </cell>
          <cell r="BH18">
            <v>139991.13</v>
          </cell>
          <cell r="BI18">
            <v>433071.13</v>
          </cell>
          <cell r="BJ18">
            <v>0</v>
          </cell>
          <cell r="BL18">
            <v>433071.13</v>
          </cell>
          <cell r="BM18">
            <v>0</v>
          </cell>
          <cell r="BN18">
            <v>0</v>
          </cell>
          <cell r="BO18">
            <v>72178.521666666697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正常供货</v>
          </cell>
          <cell r="F19">
            <v>60</v>
          </cell>
          <cell r="G19" t="str">
            <v>是</v>
          </cell>
          <cell r="H19">
            <v>90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D19">
            <v>0</v>
          </cell>
          <cell r="AE19">
            <v>0</v>
          </cell>
          <cell r="AF19">
            <v>0</v>
          </cell>
          <cell r="AJ19">
            <v>0</v>
          </cell>
          <cell r="AM19">
            <v>0</v>
          </cell>
          <cell r="AN19">
            <v>94221.83</v>
          </cell>
          <cell r="AO19">
            <v>160400</v>
          </cell>
          <cell r="AP19">
            <v>198500</v>
          </cell>
          <cell r="AQ19">
            <v>195384.02</v>
          </cell>
          <cell r="AR19">
            <v>187121.98</v>
          </cell>
          <cell r="AS19">
            <v>150354.35</v>
          </cell>
          <cell r="AT19">
            <v>146691.43</v>
          </cell>
          <cell r="AU19">
            <v>72982.19</v>
          </cell>
          <cell r="AW19">
            <v>480439.2</v>
          </cell>
          <cell r="AX19">
            <v>210558.14</v>
          </cell>
          <cell r="AY19">
            <v>136661.91</v>
          </cell>
          <cell r="AZ19">
            <v>0.01</v>
          </cell>
          <cell r="BA19">
            <v>2033315.06</v>
          </cell>
          <cell r="BB19">
            <v>1896653.14</v>
          </cell>
          <cell r="BC19">
            <v>5</v>
          </cell>
          <cell r="BD19">
            <v>210558.14</v>
          </cell>
          <cell r="BE19">
            <v>480439.2</v>
          </cell>
          <cell r="BF19">
            <v>0</v>
          </cell>
          <cell r="BG19">
            <v>72982.19</v>
          </cell>
          <cell r="BH19">
            <v>146691.43</v>
          </cell>
          <cell r="BI19">
            <v>900641.45</v>
          </cell>
          <cell r="BJ19">
            <v>136661.92000000001</v>
          </cell>
          <cell r="BL19">
            <v>2033315.06</v>
          </cell>
          <cell r="BM19">
            <v>0</v>
          </cell>
          <cell r="BN19">
            <v>-103451.54</v>
          </cell>
          <cell r="BO19">
            <v>150106.90833333301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正常供货</v>
          </cell>
          <cell r="F20">
            <v>60</v>
          </cell>
          <cell r="G20" t="str">
            <v>是</v>
          </cell>
          <cell r="H20">
            <v>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304643.40000000002</v>
          </cell>
          <cell r="AI20">
            <v>601118.25</v>
          </cell>
          <cell r="AJ20">
            <v>576882.68999999994</v>
          </cell>
          <cell r="AK20">
            <v>263493.81</v>
          </cell>
          <cell r="AL20">
            <v>379531.1</v>
          </cell>
          <cell r="AM20">
            <v>170728.86</v>
          </cell>
          <cell r="AN20">
            <v>269822.48</v>
          </cell>
          <cell r="AO20">
            <v>188100</v>
          </cell>
          <cell r="AP20">
            <v>268300</v>
          </cell>
          <cell r="AQ20">
            <v>295916.33</v>
          </cell>
          <cell r="AR20">
            <v>417601.74</v>
          </cell>
          <cell r="AS20">
            <v>148279.62</v>
          </cell>
          <cell r="AT20">
            <v>192905.26</v>
          </cell>
          <cell r="AU20">
            <v>85620.42</v>
          </cell>
          <cell r="AV20">
            <v>103727.53</v>
          </cell>
          <cell r="AW20">
            <v>55280.6</v>
          </cell>
          <cell r="AX20">
            <v>56487.45</v>
          </cell>
          <cell r="AY20">
            <v>67101.3</v>
          </cell>
          <cell r="AZ20">
            <v>56959.78</v>
          </cell>
          <cell r="BA20">
            <v>4502500.62</v>
          </cell>
          <cell r="BB20">
            <v>4378439.54</v>
          </cell>
          <cell r="BC20">
            <v>6</v>
          </cell>
          <cell r="BD20">
            <v>56487.45</v>
          </cell>
          <cell r="BE20">
            <v>55280.6</v>
          </cell>
          <cell r="BF20">
            <v>103727.53</v>
          </cell>
          <cell r="BG20">
            <v>85620.42</v>
          </cell>
          <cell r="BH20">
            <v>192905.26</v>
          </cell>
          <cell r="BI20">
            <v>425177.08</v>
          </cell>
          <cell r="BJ20">
            <v>124061.08</v>
          </cell>
          <cell r="BL20">
            <v>4502500.62</v>
          </cell>
          <cell r="BM20">
            <v>0</v>
          </cell>
          <cell r="BN20">
            <v>0</v>
          </cell>
          <cell r="BO20">
            <v>70862.846666666694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正常供货</v>
          </cell>
          <cell r="F21">
            <v>90</v>
          </cell>
          <cell r="G21" t="str">
            <v>是</v>
          </cell>
          <cell r="H21">
            <v>90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181281.05</v>
          </cell>
          <cell r="AE21">
            <v>98088.67</v>
          </cell>
          <cell r="AF21">
            <v>61904.24</v>
          </cell>
          <cell r="AG21">
            <v>55712.88</v>
          </cell>
          <cell r="AH21">
            <v>0</v>
          </cell>
          <cell r="AI21">
            <v>212556.98</v>
          </cell>
          <cell r="AJ21">
            <v>194849.99</v>
          </cell>
          <cell r="AK21">
            <v>112517.95</v>
          </cell>
          <cell r="AL21">
            <v>101329.38</v>
          </cell>
          <cell r="AM21">
            <v>0</v>
          </cell>
          <cell r="AN21">
            <v>195403.81</v>
          </cell>
          <cell r="AO21">
            <v>85900</v>
          </cell>
          <cell r="AP21">
            <v>83000</v>
          </cell>
          <cell r="AQ21">
            <v>98161.36</v>
          </cell>
          <cell r="AR21">
            <v>77294.600000000006</v>
          </cell>
          <cell r="AS21">
            <v>63302.48</v>
          </cell>
          <cell r="AT21">
            <v>0</v>
          </cell>
          <cell r="AU21">
            <v>149340.79999999999</v>
          </cell>
          <cell r="AV21">
            <v>152500.49</v>
          </cell>
          <cell r="AW21">
            <v>125708.06</v>
          </cell>
          <cell r="AX21">
            <v>53795.25</v>
          </cell>
          <cell r="AY21">
            <v>85576.24</v>
          </cell>
          <cell r="AZ21">
            <v>0</v>
          </cell>
          <cell r="BA21">
            <v>2188224.23</v>
          </cell>
          <cell r="BB21">
            <v>2048852.74</v>
          </cell>
          <cell r="BC21">
            <v>6</v>
          </cell>
          <cell r="BD21">
            <v>125708.06</v>
          </cell>
          <cell r="BE21">
            <v>152500.49</v>
          </cell>
          <cell r="BF21">
            <v>149340.79999999999</v>
          </cell>
          <cell r="BG21">
            <v>0</v>
          </cell>
          <cell r="BH21">
            <v>63302.48</v>
          </cell>
          <cell r="BI21">
            <v>566920.84</v>
          </cell>
          <cell r="BJ21">
            <v>139371.49</v>
          </cell>
          <cell r="BL21">
            <v>2188224.23</v>
          </cell>
          <cell r="BM21">
            <v>0</v>
          </cell>
          <cell r="BN21">
            <v>-20000</v>
          </cell>
          <cell r="BO21">
            <v>94486.8066666667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诉讼</v>
          </cell>
          <cell r="F22">
            <v>90</v>
          </cell>
          <cell r="G22" t="str">
            <v>否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4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大宗物料</v>
          </cell>
          <cell r="F23">
            <v>0</v>
          </cell>
          <cell r="G23" t="str">
            <v>否</v>
          </cell>
          <cell r="H23">
            <v>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I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249540.58</v>
          </cell>
          <cell r="AY23">
            <v>628320</v>
          </cell>
          <cell r="AZ23">
            <v>353056</v>
          </cell>
          <cell r="BA23">
            <v>1230916.58</v>
          </cell>
          <cell r="BB23">
            <v>1230916.58</v>
          </cell>
          <cell r="BC23">
            <v>5</v>
          </cell>
          <cell r="BD23">
            <v>353056</v>
          </cell>
          <cell r="BE23">
            <v>628320</v>
          </cell>
          <cell r="BF23">
            <v>249540.58</v>
          </cell>
          <cell r="BG23">
            <v>0</v>
          </cell>
          <cell r="BH23">
            <v>0</v>
          </cell>
          <cell r="BI23">
            <v>1230916.58</v>
          </cell>
          <cell r="BJ23">
            <v>0</v>
          </cell>
          <cell r="BL23">
            <v>1230916.58</v>
          </cell>
          <cell r="BM23">
            <v>0</v>
          </cell>
          <cell r="BN23">
            <v>-499999.99999999802</v>
          </cell>
          <cell r="BO23">
            <v>205152.76333333299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运输</v>
          </cell>
          <cell r="F24">
            <v>90</v>
          </cell>
          <cell r="G24" t="str">
            <v>否</v>
          </cell>
          <cell r="H24">
            <v>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P24">
            <v>248983.29</v>
          </cell>
          <cell r="AQ24">
            <v>338484.35</v>
          </cell>
          <cell r="AR24">
            <v>287456.78000000003</v>
          </cell>
          <cell r="AS24">
            <v>194760.36</v>
          </cell>
          <cell r="AT24">
            <v>289946.82</v>
          </cell>
          <cell r="AU24">
            <v>272858.84000000003</v>
          </cell>
          <cell r="AV24">
            <v>381788.82</v>
          </cell>
          <cell r="AW24">
            <v>319914.55</v>
          </cell>
          <cell r="AX24">
            <v>238449.23</v>
          </cell>
          <cell r="AY24">
            <v>199043.55</v>
          </cell>
          <cell r="AZ24">
            <v>155749.04</v>
          </cell>
          <cell r="BA24">
            <v>2927435.63</v>
          </cell>
          <cell r="BB24">
            <v>2334193.81</v>
          </cell>
          <cell r="BC24">
            <v>6</v>
          </cell>
          <cell r="BD24">
            <v>319914.55</v>
          </cell>
          <cell r="BE24">
            <v>381788.82</v>
          </cell>
          <cell r="BF24">
            <v>272858.84000000003</v>
          </cell>
          <cell r="BG24">
            <v>289946.82</v>
          </cell>
          <cell r="BH24">
            <v>194760.36</v>
          </cell>
          <cell r="BI24">
            <v>1567804.03</v>
          </cell>
          <cell r="BJ24">
            <v>593241.81999999995</v>
          </cell>
          <cell r="BL24">
            <v>2927435.63</v>
          </cell>
          <cell r="BM24">
            <v>0</v>
          </cell>
          <cell r="BN24">
            <v>0</v>
          </cell>
          <cell r="BO24">
            <v>261300.67166666701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正常供货</v>
          </cell>
          <cell r="F25">
            <v>60</v>
          </cell>
          <cell r="G25" t="str">
            <v>是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B25">
            <v>0</v>
          </cell>
          <cell r="AC25">
            <v>0</v>
          </cell>
          <cell r="AG25">
            <v>56541.21</v>
          </cell>
          <cell r="AH25">
            <v>0</v>
          </cell>
          <cell r="AI25">
            <v>263153.7</v>
          </cell>
          <cell r="AJ25">
            <v>0</v>
          </cell>
          <cell r="AK25">
            <v>286534.27</v>
          </cell>
          <cell r="AL25">
            <v>0</v>
          </cell>
          <cell r="AM25">
            <v>340626.58</v>
          </cell>
          <cell r="AN25">
            <v>124942.91</v>
          </cell>
          <cell r="AO25">
            <v>119400</v>
          </cell>
          <cell r="AP25">
            <v>143900</v>
          </cell>
          <cell r="AQ25">
            <v>169142.49</v>
          </cell>
          <cell r="AR25">
            <v>107954.59</v>
          </cell>
          <cell r="AS25">
            <v>82996.09</v>
          </cell>
          <cell r="AT25">
            <v>173999.58</v>
          </cell>
          <cell r="AU25">
            <v>104375.09</v>
          </cell>
          <cell r="AV25">
            <v>193512.89</v>
          </cell>
          <cell r="AW25">
            <v>165061.63</v>
          </cell>
          <cell r="AX25">
            <v>74032.490000000005</v>
          </cell>
          <cell r="AY25">
            <v>94644.34</v>
          </cell>
          <cell r="AZ25">
            <v>110473.46</v>
          </cell>
          <cell r="BA25">
            <v>2611291.3199999998</v>
          </cell>
          <cell r="BB25">
            <v>2406173.52</v>
          </cell>
          <cell r="BC25">
            <v>6</v>
          </cell>
          <cell r="BD25">
            <v>74032.490000000005</v>
          </cell>
          <cell r="BE25">
            <v>165061.63</v>
          </cell>
          <cell r="BF25">
            <v>193512.89</v>
          </cell>
          <cell r="BG25">
            <v>104375.09</v>
          </cell>
          <cell r="BH25">
            <v>173999.58</v>
          </cell>
          <cell r="BI25">
            <v>742099.9</v>
          </cell>
          <cell r="BJ25">
            <v>205117.8</v>
          </cell>
          <cell r="BL25">
            <v>2611291.3199999998</v>
          </cell>
          <cell r="BM25">
            <v>0</v>
          </cell>
          <cell r="BN25">
            <v>-10237.5</v>
          </cell>
          <cell r="BO25">
            <v>123683.316666667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正常供货</v>
          </cell>
          <cell r="F26">
            <v>60</v>
          </cell>
          <cell r="G26" t="str">
            <v>否</v>
          </cell>
          <cell r="H26">
            <v>60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O26">
            <v>0</v>
          </cell>
          <cell r="AP26">
            <v>187187.92</v>
          </cell>
          <cell r="AQ26">
            <v>339685.97</v>
          </cell>
          <cell r="AR26">
            <v>783921.1</v>
          </cell>
          <cell r="AS26">
            <v>0</v>
          </cell>
          <cell r="AT26">
            <v>782083.94</v>
          </cell>
          <cell r="AU26">
            <v>252144.23</v>
          </cell>
          <cell r="AV26">
            <v>514912.6</v>
          </cell>
          <cell r="AW26">
            <v>274931.76</v>
          </cell>
          <cell r="AX26">
            <v>132412.76</v>
          </cell>
          <cell r="AY26">
            <v>0</v>
          </cell>
          <cell r="AZ26">
            <v>754411.49</v>
          </cell>
          <cell r="BA26">
            <v>4021691.77</v>
          </cell>
          <cell r="BB26">
            <v>3267280.28</v>
          </cell>
          <cell r="BC26">
            <v>6</v>
          </cell>
          <cell r="BD26">
            <v>132412.76</v>
          </cell>
          <cell r="BE26">
            <v>274931.76</v>
          </cell>
          <cell r="BF26">
            <v>514912.6</v>
          </cell>
          <cell r="BG26">
            <v>252144.23</v>
          </cell>
          <cell r="BH26">
            <v>782083.94</v>
          </cell>
          <cell r="BI26">
            <v>1928812.84</v>
          </cell>
          <cell r="BJ26">
            <v>754411.49</v>
          </cell>
          <cell r="BL26">
            <v>4021691.77</v>
          </cell>
          <cell r="BM26">
            <v>0</v>
          </cell>
          <cell r="BN26">
            <v>-499999.99999999802</v>
          </cell>
          <cell r="BO26">
            <v>321468.80666666699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正常供货</v>
          </cell>
          <cell r="F27">
            <v>60</v>
          </cell>
          <cell r="G27" t="str">
            <v>是</v>
          </cell>
          <cell r="H27">
            <v>60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AI27">
            <v>0</v>
          </cell>
          <cell r="AJ27">
            <v>9143.81</v>
          </cell>
          <cell r="AK27">
            <v>75399.59</v>
          </cell>
          <cell r="AL27">
            <v>83307.89</v>
          </cell>
          <cell r="AM27">
            <v>65175.17</v>
          </cell>
          <cell r="AN27">
            <v>61180.09</v>
          </cell>
          <cell r="AO27">
            <v>82000</v>
          </cell>
          <cell r="AP27">
            <v>0</v>
          </cell>
          <cell r="AQ27">
            <v>70593.25</v>
          </cell>
          <cell r="AR27">
            <v>72796.350000000006</v>
          </cell>
          <cell r="AS27">
            <v>107378.5</v>
          </cell>
          <cell r="AT27">
            <v>127594.58</v>
          </cell>
          <cell r="AU27">
            <v>207038.5</v>
          </cell>
          <cell r="AV27">
            <v>155235.85999999999</v>
          </cell>
          <cell r="AW27">
            <v>102653.88</v>
          </cell>
          <cell r="AX27">
            <v>83647.839999999997</v>
          </cell>
          <cell r="AY27">
            <v>62438.38</v>
          </cell>
          <cell r="AZ27">
            <v>72262.94</v>
          </cell>
          <cell r="BA27">
            <v>1437846.63</v>
          </cell>
          <cell r="BB27">
            <v>1303145.31</v>
          </cell>
          <cell r="BC27">
            <v>6</v>
          </cell>
          <cell r="BD27">
            <v>83647.839999999997</v>
          </cell>
          <cell r="BE27">
            <v>102653.88</v>
          </cell>
          <cell r="BF27">
            <v>155235.85999999999</v>
          </cell>
          <cell r="BG27">
            <v>207038.5</v>
          </cell>
          <cell r="BH27">
            <v>127594.58</v>
          </cell>
          <cell r="BI27">
            <v>683277.4</v>
          </cell>
          <cell r="BJ27">
            <v>134701.32</v>
          </cell>
          <cell r="BL27">
            <v>1437846.63</v>
          </cell>
          <cell r="BM27">
            <v>0</v>
          </cell>
          <cell r="BN27">
            <v>-99999.999999999796</v>
          </cell>
          <cell r="BO27">
            <v>113879.566666667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正常供货</v>
          </cell>
          <cell r="F28">
            <v>60</v>
          </cell>
          <cell r="G28" t="str">
            <v>是</v>
          </cell>
          <cell r="H28">
            <v>60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86424.23</v>
          </cell>
          <cell r="AI28">
            <v>177168.87</v>
          </cell>
          <cell r="AJ28">
            <v>239953.1</v>
          </cell>
          <cell r="AK28">
            <v>123289.19</v>
          </cell>
          <cell r="AL28">
            <v>122638.49</v>
          </cell>
          <cell r="AM28">
            <v>55959.09</v>
          </cell>
          <cell r="AN28">
            <v>111910.16</v>
          </cell>
          <cell r="AO28">
            <v>139000</v>
          </cell>
          <cell r="AP28">
            <v>141000</v>
          </cell>
          <cell r="AQ28">
            <v>156563.19</v>
          </cell>
          <cell r="AR28">
            <v>126402.14</v>
          </cell>
          <cell r="AS28">
            <v>130455</v>
          </cell>
          <cell r="AT28">
            <v>276604.94</v>
          </cell>
          <cell r="AU28">
            <v>125390.28</v>
          </cell>
          <cell r="AV28">
            <v>104108</v>
          </cell>
          <cell r="AW28">
            <v>72315.960000000006</v>
          </cell>
          <cell r="AX28">
            <v>185619.19</v>
          </cell>
          <cell r="AY28">
            <v>52328.45</v>
          </cell>
          <cell r="AZ28">
            <v>0</v>
          </cell>
          <cell r="BA28">
            <v>2427130.2799999998</v>
          </cell>
          <cell r="BB28">
            <v>2374801.83</v>
          </cell>
          <cell r="BC28">
            <v>6</v>
          </cell>
          <cell r="BD28">
            <v>185619.19</v>
          </cell>
          <cell r="BE28">
            <v>72315.960000000006</v>
          </cell>
          <cell r="BF28">
            <v>104108</v>
          </cell>
          <cell r="BG28">
            <v>125390.28</v>
          </cell>
          <cell r="BH28">
            <v>276604.94</v>
          </cell>
          <cell r="BI28">
            <v>539761.88</v>
          </cell>
          <cell r="BJ28">
            <v>52328.450000000201</v>
          </cell>
          <cell r="BL28">
            <v>2427130.2799999998</v>
          </cell>
          <cell r="BM28">
            <v>0</v>
          </cell>
          <cell r="BN28">
            <v>-29316.94</v>
          </cell>
          <cell r="BO28">
            <v>89960.313333333295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正常供货</v>
          </cell>
          <cell r="F29">
            <v>60</v>
          </cell>
          <cell r="G29" t="str">
            <v>是</v>
          </cell>
          <cell r="H29">
            <v>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200786.47</v>
          </cell>
          <cell r="AJ29">
            <v>0</v>
          </cell>
          <cell r="AK29">
            <v>0</v>
          </cell>
          <cell r="AL29">
            <v>187757.44</v>
          </cell>
          <cell r="AM29">
            <v>0</v>
          </cell>
          <cell r="AN29">
            <v>460641.37</v>
          </cell>
          <cell r="AO29">
            <v>615500</v>
          </cell>
          <cell r="AP29">
            <v>0</v>
          </cell>
          <cell r="AQ29">
            <v>160532.68</v>
          </cell>
          <cell r="AR29">
            <v>0</v>
          </cell>
          <cell r="AS29">
            <v>190575.44</v>
          </cell>
          <cell r="AT29">
            <v>0</v>
          </cell>
          <cell r="AU29">
            <v>0</v>
          </cell>
          <cell r="AV29">
            <v>9647.69</v>
          </cell>
          <cell r="AW29">
            <v>0</v>
          </cell>
          <cell r="AX29">
            <v>0</v>
          </cell>
          <cell r="AY29">
            <v>0</v>
          </cell>
          <cell r="BA29">
            <v>1825441.09</v>
          </cell>
          <cell r="BB29">
            <v>1825441.09</v>
          </cell>
          <cell r="BC29">
            <v>5</v>
          </cell>
          <cell r="BD29">
            <v>0</v>
          </cell>
          <cell r="BE29">
            <v>0</v>
          </cell>
          <cell r="BF29">
            <v>9647.69</v>
          </cell>
          <cell r="BG29">
            <v>0</v>
          </cell>
          <cell r="BH29">
            <v>0</v>
          </cell>
          <cell r="BI29">
            <v>9647.69</v>
          </cell>
          <cell r="BJ29">
            <v>0</v>
          </cell>
          <cell r="BL29">
            <v>1825441.09</v>
          </cell>
          <cell r="BM29">
            <v>0</v>
          </cell>
          <cell r="BN29">
            <v>0</v>
          </cell>
          <cell r="BO29">
            <v>1607.9483333333301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正常供货</v>
          </cell>
          <cell r="F30">
            <v>60</v>
          </cell>
          <cell r="G30" t="str">
            <v>否</v>
          </cell>
          <cell r="H30">
            <v>60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241058.12</v>
          </cell>
          <cell r="AT30">
            <v>367231.17</v>
          </cell>
          <cell r="AU30">
            <v>0</v>
          </cell>
          <cell r="AV30">
            <v>71190.61</v>
          </cell>
          <cell r="AW30">
            <v>105342.81</v>
          </cell>
          <cell r="AX30">
            <v>115506.87</v>
          </cell>
          <cell r="AY30">
            <v>75240.36</v>
          </cell>
          <cell r="AZ30">
            <v>88710.79</v>
          </cell>
          <cell r="BA30">
            <v>1064280.73</v>
          </cell>
          <cell r="BB30">
            <v>900329.58</v>
          </cell>
          <cell r="BC30">
            <v>6</v>
          </cell>
          <cell r="BD30">
            <v>115506.87</v>
          </cell>
          <cell r="BE30">
            <v>105342.81</v>
          </cell>
          <cell r="BF30">
            <v>71190.61</v>
          </cell>
          <cell r="BG30">
            <v>0</v>
          </cell>
          <cell r="BH30">
            <v>367231.17</v>
          </cell>
          <cell r="BI30">
            <v>455991.44</v>
          </cell>
          <cell r="BJ30">
            <v>163951.15</v>
          </cell>
          <cell r="BL30">
            <v>1064280.73</v>
          </cell>
          <cell r="BM30">
            <v>0</v>
          </cell>
          <cell r="BN30">
            <v>0</v>
          </cell>
          <cell r="BO30">
            <v>75998.573333333305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正常供货</v>
          </cell>
          <cell r="F31">
            <v>60</v>
          </cell>
          <cell r="G31" t="str">
            <v>是</v>
          </cell>
          <cell r="H31">
            <v>60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112158.31</v>
          </cell>
          <cell r="V31">
            <v>0</v>
          </cell>
          <cell r="W31">
            <v>78582.9399999999</v>
          </cell>
          <cell r="X31">
            <v>0</v>
          </cell>
          <cell r="Y31">
            <v>18137.96</v>
          </cell>
          <cell r="Z31">
            <v>109553.59</v>
          </cell>
          <cell r="AA31">
            <v>40359.409999999902</v>
          </cell>
          <cell r="AB31">
            <v>72716.78</v>
          </cell>
          <cell r="AC31">
            <v>104319.57</v>
          </cell>
          <cell r="AD31">
            <v>91228.98</v>
          </cell>
          <cell r="AE31">
            <v>24270.69</v>
          </cell>
          <cell r="AF31">
            <v>119988.44</v>
          </cell>
          <cell r="AG31">
            <v>50624.54</v>
          </cell>
          <cell r="AH31">
            <v>45882.35</v>
          </cell>
          <cell r="AI31">
            <v>79661.13</v>
          </cell>
          <cell r="AJ31">
            <v>90607.27</v>
          </cell>
          <cell r="AK31">
            <v>51611.47</v>
          </cell>
          <cell r="AL31">
            <v>47570.89</v>
          </cell>
          <cell r="AM31">
            <v>33607.06</v>
          </cell>
          <cell r="AN31">
            <v>37862.129999999997</v>
          </cell>
          <cell r="AO31">
            <v>36800</v>
          </cell>
          <cell r="AP31">
            <v>37400</v>
          </cell>
          <cell r="AQ31">
            <v>46036.4</v>
          </cell>
          <cell r="AR31">
            <v>36676.82</v>
          </cell>
          <cell r="AS31">
            <v>30501.73</v>
          </cell>
          <cell r="AT31">
            <v>49398.07</v>
          </cell>
          <cell r="AU31">
            <v>21560</v>
          </cell>
          <cell r="AV31">
            <v>86728.39</v>
          </cell>
          <cell r="AW31">
            <v>9599.58</v>
          </cell>
          <cell r="AX31">
            <v>85052.73</v>
          </cell>
          <cell r="AY31">
            <v>42165.48</v>
          </cell>
          <cell r="AZ31">
            <v>17503.3</v>
          </cell>
          <cell r="BA31">
            <v>1708166.01</v>
          </cell>
          <cell r="BB31">
            <v>1648497.23</v>
          </cell>
          <cell r="BC31">
            <v>6</v>
          </cell>
          <cell r="BD31">
            <v>85052.73</v>
          </cell>
          <cell r="BE31">
            <v>9599.58</v>
          </cell>
          <cell r="BF31">
            <v>86728.39</v>
          </cell>
          <cell r="BG31">
            <v>21560</v>
          </cell>
          <cell r="BH31">
            <v>49398.07</v>
          </cell>
          <cell r="BI31">
            <v>262609.48</v>
          </cell>
          <cell r="BJ31">
            <v>59668.78</v>
          </cell>
          <cell r="BL31">
            <v>1708166.01</v>
          </cell>
          <cell r="BM31">
            <v>0</v>
          </cell>
          <cell r="BN31">
            <v>-8.9999999618157703E-2</v>
          </cell>
          <cell r="BO31">
            <v>43768.246666666702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正常供货</v>
          </cell>
          <cell r="F32">
            <v>60</v>
          </cell>
          <cell r="G32" t="str">
            <v>否</v>
          </cell>
          <cell r="H32">
            <v>60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89367.52</v>
          </cell>
          <cell r="AP32">
            <v>352000</v>
          </cell>
          <cell r="AQ32">
            <v>425266.94</v>
          </cell>
          <cell r="AR32">
            <v>345337.35</v>
          </cell>
          <cell r="AS32">
            <v>308833.87</v>
          </cell>
          <cell r="AT32">
            <v>406314.03</v>
          </cell>
          <cell r="AU32">
            <v>220273.69</v>
          </cell>
          <cell r="AV32">
            <v>365186.68</v>
          </cell>
          <cell r="AW32">
            <v>223782.45</v>
          </cell>
          <cell r="AX32">
            <v>238439.03</v>
          </cell>
          <cell r="AY32">
            <v>207481.61</v>
          </cell>
          <cell r="AZ32">
            <v>183288.16</v>
          </cell>
          <cell r="BA32">
            <v>3365571.33</v>
          </cell>
          <cell r="BB32">
            <v>2974801.56</v>
          </cell>
          <cell r="BC32">
            <v>6</v>
          </cell>
          <cell r="BD32">
            <v>238439.03</v>
          </cell>
          <cell r="BE32">
            <v>223782.45</v>
          </cell>
          <cell r="BF32">
            <v>365186.68</v>
          </cell>
          <cell r="BG32">
            <v>220273.69</v>
          </cell>
          <cell r="BH32">
            <v>406314.03</v>
          </cell>
          <cell r="BI32">
            <v>1438451.62</v>
          </cell>
          <cell r="BJ32">
            <v>390769.77</v>
          </cell>
          <cell r="BL32">
            <v>3365571.33</v>
          </cell>
          <cell r="BM32">
            <v>0</v>
          </cell>
          <cell r="BN32">
            <v>-263232.48</v>
          </cell>
          <cell r="BO32">
            <v>239741.936666667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大宗物料</v>
          </cell>
          <cell r="F33">
            <v>30</v>
          </cell>
          <cell r="G33" t="str">
            <v>是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455206.3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248200</v>
          </cell>
          <cell r="AP33">
            <v>0</v>
          </cell>
          <cell r="AQ33">
            <v>185500</v>
          </cell>
          <cell r="AR33">
            <v>342439.95</v>
          </cell>
          <cell r="AS33">
            <v>208897.43</v>
          </cell>
          <cell r="AT33">
            <v>132500</v>
          </cell>
          <cell r="AU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1572743.68</v>
          </cell>
          <cell r="BB33">
            <v>1572743.68</v>
          </cell>
          <cell r="BC33">
            <v>4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L33">
            <v>1572743.68</v>
          </cell>
          <cell r="BM33">
            <v>0</v>
          </cell>
          <cell r="BN33">
            <v>0</v>
          </cell>
          <cell r="BO33">
            <v>0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正常供货</v>
          </cell>
          <cell r="F34">
            <v>90</v>
          </cell>
          <cell r="G34" t="str">
            <v>是</v>
          </cell>
          <cell r="H34">
            <v>90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G34">
            <v>0</v>
          </cell>
          <cell r="AH34">
            <v>111903.22</v>
          </cell>
          <cell r="AI34">
            <v>122728.09</v>
          </cell>
          <cell r="AJ34">
            <v>122905.29</v>
          </cell>
          <cell r="AK34">
            <v>0</v>
          </cell>
          <cell r="AL34">
            <v>94567.72</v>
          </cell>
          <cell r="AM34">
            <v>60816.82</v>
          </cell>
          <cell r="AN34">
            <v>34267.15</v>
          </cell>
          <cell r="AO34">
            <v>83500</v>
          </cell>
          <cell r="AP34">
            <v>77000</v>
          </cell>
          <cell r="AQ34">
            <v>77137.289999999994</v>
          </cell>
          <cell r="AR34">
            <v>67357.009999999995</v>
          </cell>
          <cell r="AS34">
            <v>0</v>
          </cell>
          <cell r="AT34">
            <v>52526.87</v>
          </cell>
          <cell r="AU34">
            <v>161997.79</v>
          </cell>
          <cell r="AV34">
            <v>135262.51999999999</v>
          </cell>
          <cell r="AW34">
            <v>0</v>
          </cell>
          <cell r="AX34">
            <v>140963.25</v>
          </cell>
          <cell r="AY34">
            <v>54820.9</v>
          </cell>
          <cell r="AZ34">
            <v>30781.57</v>
          </cell>
          <cell r="BA34">
            <v>1428535.49</v>
          </cell>
          <cell r="BB34">
            <v>1201969.77</v>
          </cell>
          <cell r="BC34">
            <v>6</v>
          </cell>
          <cell r="BD34">
            <v>0</v>
          </cell>
          <cell r="BE34">
            <v>135262.51999999999</v>
          </cell>
          <cell r="BF34">
            <v>161997.79</v>
          </cell>
          <cell r="BG34">
            <v>52526.87</v>
          </cell>
          <cell r="BH34">
            <v>0</v>
          </cell>
          <cell r="BI34">
            <v>523826.03</v>
          </cell>
          <cell r="BJ34">
            <v>226565.72</v>
          </cell>
          <cell r="BL34">
            <v>1428535.49</v>
          </cell>
          <cell r="BM34">
            <v>0</v>
          </cell>
          <cell r="BN34">
            <v>-866.62</v>
          </cell>
          <cell r="BO34">
            <v>87304.338333333304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大宗物料</v>
          </cell>
          <cell r="F35">
            <v>0</v>
          </cell>
          <cell r="G35" t="str">
            <v>否</v>
          </cell>
          <cell r="H35">
            <v>30</v>
          </cell>
          <cell r="AC35">
            <v>0</v>
          </cell>
          <cell r="AD35">
            <v>0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958864.06</v>
          </cell>
          <cell r="AX35">
            <v>450619.81</v>
          </cell>
          <cell r="AY35">
            <v>0</v>
          </cell>
          <cell r="AZ35">
            <v>401574.9</v>
          </cell>
          <cell r="BA35">
            <v>1811058.77</v>
          </cell>
          <cell r="BB35">
            <v>1811058.77</v>
          </cell>
          <cell r="BC35">
            <v>5</v>
          </cell>
          <cell r="BD35">
            <v>401574.9</v>
          </cell>
          <cell r="BE35">
            <v>0</v>
          </cell>
          <cell r="BF35">
            <v>450619.81</v>
          </cell>
          <cell r="BG35">
            <v>958864.06</v>
          </cell>
          <cell r="BH35">
            <v>0</v>
          </cell>
          <cell r="BI35">
            <v>1811058.77</v>
          </cell>
          <cell r="BJ35">
            <v>0</v>
          </cell>
          <cell r="BL35">
            <v>1811058.77</v>
          </cell>
          <cell r="BM35">
            <v>0</v>
          </cell>
          <cell r="BN35">
            <v>-54509.37</v>
          </cell>
          <cell r="BO35">
            <v>301843.12833333301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正常供货</v>
          </cell>
          <cell r="F36">
            <v>60</v>
          </cell>
          <cell r="G36" t="str">
            <v>否</v>
          </cell>
          <cell r="H36">
            <v>60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  <cell r="AW36">
            <v>7884.53</v>
          </cell>
          <cell r="AX36">
            <v>109933.63</v>
          </cell>
          <cell r="AY36">
            <v>327052.56</v>
          </cell>
          <cell r="AZ36">
            <v>26957.75</v>
          </cell>
          <cell r="BA36">
            <v>471828.47</v>
          </cell>
          <cell r="BB36">
            <v>117818.16</v>
          </cell>
          <cell r="BC36">
            <v>5</v>
          </cell>
          <cell r="BD36">
            <v>109933.63</v>
          </cell>
          <cell r="BE36">
            <v>7884.53</v>
          </cell>
          <cell r="BF36">
            <v>0</v>
          </cell>
          <cell r="BG36">
            <v>0</v>
          </cell>
          <cell r="BH36">
            <v>0</v>
          </cell>
          <cell r="BI36">
            <v>471828.47</v>
          </cell>
          <cell r="BJ36">
            <v>354010.31</v>
          </cell>
          <cell r="BL36">
            <v>471828.47</v>
          </cell>
          <cell r="BM36">
            <v>0</v>
          </cell>
          <cell r="BN36">
            <v>0</v>
          </cell>
          <cell r="BO36">
            <v>78638.078333333295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正常供货</v>
          </cell>
          <cell r="F37">
            <v>60</v>
          </cell>
          <cell r="G37" t="str">
            <v>是</v>
          </cell>
          <cell r="H37">
            <v>60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D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334845.69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100994.88</v>
          </cell>
          <cell r="AT37">
            <v>0</v>
          </cell>
          <cell r="AU37">
            <v>0</v>
          </cell>
          <cell r="AV37">
            <v>100994.88</v>
          </cell>
          <cell r="AW37">
            <v>504974.4</v>
          </cell>
          <cell r="AX37">
            <v>201989.76000000001</v>
          </cell>
          <cell r="AY37">
            <v>0</v>
          </cell>
          <cell r="AZ37">
            <v>100994.88</v>
          </cell>
          <cell r="BA37">
            <v>1344794.49</v>
          </cell>
          <cell r="BB37">
            <v>1243799.6100000001</v>
          </cell>
          <cell r="BC37">
            <v>6</v>
          </cell>
          <cell r="BD37">
            <v>201989.76000000001</v>
          </cell>
          <cell r="BE37">
            <v>504974.4</v>
          </cell>
          <cell r="BF37">
            <v>100994.88</v>
          </cell>
          <cell r="BG37">
            <v>0</v>
          </cell>
          <cell r="BH37">
            <v>0</v>
          </cell>
          <cell r="BI37">
            <v>908953.92</v>
          </cell>
          <cell r="BJ37">
            <v>100994.88</v>
          </cell>
          <cell r="BL37">
            <v>1344794.49</v>
          </cell>
          <cell r="BM37">
            <v>0</v>
          </cell>
          <cell r="BN37">
            <v>0</v>
          </cell>
          <cell r="BO37">
            <v>151492.32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正常供货</v>
          </cell>
          <cell r="F38">
            <v>90</v>
          </cell>
          <cell r="G38" t="str">
            <v>是</v>
          </cell>
          <cell r="H38">
            <v>90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90435.82</v>
          </cell>
          <cell r="AL38">
            <v>0</v>
          </cell>
          <cell r="AM38">
            <v>311154.09000000003</v>
          </cell>
          <cell r="AN38">
            <v>144144</v>
          </cell>
          <cell r="AO38">
            <v>178600</v>
          </cell>
          <cell r="AP38">
            <v>186200</v>
          </cell>
          <cell r="AQ38">
            <v>0</v>
          </cell>
          <cell r="AR38">
            <v>386548.67</v>
          </cell>
          <cell r="AS38">
            <v>0</v>
          </cell>
          <cell r="AT38">
            <v>0</v>
          </cell>
          <cell r="AU38">
            <v>144815.85</v>
          </cell>
          <cell r="AV38">
            <v>75145.41</v>
          </cell>
          <cell r="AW38">
            <v>21060.84</v>
          </cell>
          <cell r="AX38">
            <v>55566.62</v>
          </cell>
          <cell r="AY38">
            <v>0</v>
          </cell>
          <cell r="BA38">
            <v>1593671.3</v>
          </cell>
          <cell r="BB38">
            <v>1538104.68</v>
          </cell>
          <cell r="BC38">
            <v>5</v>
          </cell>
          <cell r="BD38">
            <v>21060.84</v>
          </cell>
          <cell r="BE38">
            <v>75145.41</v>
          </cell>
          <cell r="BF38">
            <v>144815.85</v>
          </cell>
          <cell r="BG38">
            <v>0</v>
          </cell>
          <cell r="BH38">
            <v>0</v>
          </cell>
          <cell r="BI38">
            <v>296588.71999999997</v>
          </cell>
          <cell r="BJ38">
            <v>55566.620000000097</v>
          </cell>
          <cell r="BL38">
            <v>1593671.3</v>
          </cell>
          <cell r="BM38">
            <v>0</v>
          </cell>
          <cell r="BN38">
            <v>0</v>
          </cell>
          <cell r="BO38">
            <v>49431.453333333302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正常供货</v>
          </cell>
          <cell r="F39">
            <v>90</v>
          </cell>
          <cell r="G39" t="str">
            <v>否</v>
          </cell>
          <cell r="H39">
            <v>90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I39">
            <v>0</v>
          </cell>
          <cell r="AN39">
            <v>0</v>
          </cell>
          <cell r="AP39">
            <v>0</v>
          </cell>
          <cell r="AS39">
            <v>358346.22</v>
          </cell>
          <cell r="AT39">
            <v>0</v>
          </cell>
          <cell r="AU39">
            <v>285452.59999999998</v>
          </cell>
          <cell r="AW39">
            <v>32420.83</v>
          </cell>
          <cell r="AX39">
            <v>349766.64</v>
          </cell>
          <cell r="AY39">
            <v>267275.51</v>
          </cell>
          <cell r="AZ39">
            <v>0</v>
          </cell>
          <cell r="BA39">
            <v>1293261.8</v>
          </cell>
          <cell r="BB39">
            <v>676219.65</v>
          </cell>
          <cell r="BC39">
            <v>5</v>
          </cell>
          <cell r="BD39">
            <v>32420.83</v>
          </cell>
          <cell r="BE39">
            <v>0</v>
          </cell>
          <cell r="BF39">
            <v>285452.59999999998</v>
          </cell>
          <cell r="BG39">
            <v>0</v>
          </cell>
          <cell r="BH39">
            <v>358346.22</v>
          </cell>
          <cell r="BI39">
            <v>934915.58</v>
          </cell>
          <cell r="BJ39">
            <v>617042.15</v>
          </cell>
          <cell r="BL39">
            <v>1293261.8</v>
          </cell>
          <cell r="BM39">
            <v>0</v>
          </cell>
          <cell r="BN39">
            <v>-64477.25</v>
          </cell>
          <cell r="BO39">
            <v>155819.26333333299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正常供货</v>
          </cell>
          <cell r="F40">
            <v>60</v>
          </cell>
          <cell r="G40" t="str">
            <v>是</v>
          </cell>
          <cell r="H40">
            <v>90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132666.63</v>
          </cell>
          <cell r="Q40">
            <v>295046.31</v>
          </cell>
          <cell r="R40">
            <v>0</v>
          </cell>
          <cell r="S40">
            <v>0</v>
          </cell>
          <cell r="T40">
            <v>158493.38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196661.45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33763.07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816630.84</v>
          </cell>
          <cell r="BB40">
            <v>816630.84</v>
          </cell>
          <cell r="BC40">
            <v>4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L40">
            <v>816630.84</v>
          </cell>
          <cell r="BM40">
            <v>0</v>
          </cell>
          <cell r="BN40">
            <v>0</v>
          </cell>
          <cell r="BO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正常供货</v>
          </cell>
          <cell r="F41">
            <v>60</v>
          </cell>
          <cell r="G41" t="str">
            <v>否</v>
          </cell>
          <cell r="H41">
            <v>90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>
            <v>0</v>
          </cell>
          <cell r="AR41">
            <v>11571.09</v>
          </cell>
          <cell r="AS41">
            <v>216321.56</v>
          </cell>
          <cell r="AT41">
            <v>206975.89</v>
          </cell>
          <cell r="AU41">
            <v>171745.31</v>
          </cell>
          <cell r="AV41">
            <v>213981.32</v>
          </cell>
          <cell r="AW41">
            <v>186978.84</v>
          </cell>
          <cell r="AX41">
            <v>33080.75</v>
          </cell>
          <cell r="AY41">
            <v>0</v>
          </cell>
          <cell r="AZ41">
            <v>51443.25</v>
          </cell>
          <cell r="BA41">
            <v>1092098.01</v>
          </cell>
          <cell r="BB41">
            <v>1040654.76</v>
          </cell>
          <cell r="BC41">
            <v>6</v>
          </cell>
          <cell r="BD41">
            <v>33080.75</v>
          </cell>
          <cell r="BE41">
            <v>186978.84</v>
          </cell>
          <cell r="BF41">
            <v>213981.32</v>
          </cell>
          <cell r="BG41">
            <v>171745.31</v>
          </cell>
          <cell r="BH41">
            <v>206975.89</v>
          </cell>
          <cell r="BI41">
            <v>657229.47</v>
          </cell>
          <cell r="BJ41">
            <v>51443.25</v>
          </cell>
          <cell r="BL41">
            <v>1092098.01</v>
          </cell>
          <cell r="BM41">
            <v>0</v>
          </cell>
          <cell r="BN41">
            <v>-146485.4</v>
          </cell>
          <cell r="BO41">
            <v>109538.245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正常供货</v>
          </cell>
          <cell r="F42">
            <v>60</v>
          </cell>
          <cell r="G42" t="str">
            <v>否</v>
          </cell>
          <cell r="H42">
            <v>60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Q42">
            <v>0</v>
          </cell>
          <cell r="AR42">
            <v>155321.85999999999</v>
          </cell>
          <cell r="AS42">
            <v>128935.26</v>
          </cell>
          <cell r="AT42">
            <v>600916.49</v>
          </cell>
          <cell r="AU42">
            <v>234670.04</v>
          </cell>
          <cell r="AV42">
            <v>520798.5</v>
          </cell>
          <cell r="AW42">
            <v>239833.74</v>
          </cell>
          <cell r="AX42">
            <v>194183.49</v>
          </cell>
          <cell r="AY42">
            <v>38487.910000000003</v>
          </cell>
          <cell r="AZ42">
            <v>7469.31</v>
          </cell>
          <cell r="BA42">
            <v>2120616.6</v>
          </cell>
          <cell r="BB42">
            <v>2074659.38</v>
          </cell>
          <cell r="BC42">
            <v>6</v>
          </cell>
          <cell r="BD42">
            <v>194183.49</v>
          </cell>
          <cell r="BE42">
            <v>239833.74</v>
          </cell>
          <cell r="BF42">
            <v>520798.5</v>
          </cell>
          <cell r="BG42">
            <v>234670.04</v>
          </cell>
          <cell r="BH42">
            <v>600916.49</v>
          </cell>
          <cell r="BI42">
            <v>1235442.99</v>
          </cell>
          <cell r="BJ42">
            <v>45957.22</v>
          </cell>
          <cell r="BL42">
            <v>2120616.6</v>
          </cell>
          <cell r="BM42">
            <v>0</v>
          </cell>
          <cell r="BN42">
            <v>-14687.05</v>
          </cell>
          <cell r="BO42">
            <v>205907.16500000001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更名创合</v>
          </cell>
          <cell r="F43">
            <v>60</v>
          </cell>
          <cell r="G43" t="str">
            <v>是</v>
          </cell>
          <cell r="H43">
            <v>90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149198.92000000001</v>
          </cell>
          <cell r="Z43">
            <v>0</v>
          </cell>
          <cell r="AA43">
            <v>0</v>
          </cell>
          <cell r="AC43">
            <v>378139.64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0</v>
          </cell>
          <cell r="BA43">
            <v>527338.56000000006</v>
          </cell>
          <cell r="BB43">
            <v>527338.56000000006</v>
          </cell>
          <cell r="BC43">
            <v>4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L43">
            <v>527338.56000000006</v>
          </cell>
          <cell r="BM43">
            <v>0</v>
          </cell>
          <cell r="BN43">
            <v>0</v>
          </cell>
          <cell r="BO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正常供货</v>
          </cell>
          <cell r="F44">
            <v>60</v>
          </cell>
          <cell r="G44" t="str">
            <v>是</v>
          </cell>
          <cell r="H44">
            <v>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46830.9</v>
          </cell>
          <cell r="S44">
            <v>0</v>
          </cell>
          <cell r="T44">
            <v>212817.59</v>
          </cell>
          <cell r="U44">
            <v>0</v>
          </cell>
          <cell r="V44">
            <v>98690.6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25457.29</v>
          </cell>
          <cell r="AH44">
            <v>102625.95</v>
          </cell>
          <cell r="AI44">
            <v>61039.55</v>
          </cell>
          <cell r="AJ44">
            <v>0</v>
          </cell>
          <cell r="AK44">
            <v>7579.72</v>
          </cell>
          <cell r="AL44">
            <v>187.99</v>
          </cell>
          <cell r="AM44">
            <v>123.67</v>
          </cell>
          <cell r="AN44">
            <v>7479.33</v>
          </cell>
          <cell r="AO44">
            <v>21400</v>
          </cell>
          <cell r="AP44">
            <v>10500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594732.59</v>
          </cell>
          <cell r="BB44">
            <v>594732.59</v>
          </cell>
          <cell r="BC44">
            <v>4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L44">
            <v>594732.59</v>
          </cell>
          <cell r="BM44">
            <v>0</v>
          </cell>
          <cell r="BN44">
            <v>0</v>
          </cell>
          <cell r="BO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正常供货</v>
          </cell>
          <cell r="F45">
            <v>90</v>
          </cell>
          <cell r="G45" t="str">
            <v>否</v>
          </cell>
          <cell r="H45">
            <v>90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P45">
            <v>0</v>
          </cell>
          <cell r="AQ45">
            <v>0</v>
          </cell>
          <cell r="AR45">
            <v>221288.45</v>
          </cell>
          <cell r="AS45">
            <v>0</v>
          </cell>
          <cell r="AT45">
            <v>302273.52</v>
          </cell>
          <cell r="AU45">
            <v>158299.70000000001</v>
          </cell>
          <cell r="AV45">
            <v>437642.97</v>
          </cell>
          <cell r="AW45">
            <v>278504.71999999997</v>
          </cell>
          <cell r="AX45">
            <v>0</v>
          </cell>
          <cell r="AY45">
            <v>189345.06</v>
          </cell>
          <cell r="AZ45">
            <v>173552.41</v>
          </cell>
          <cell r="BA45">
            <v>1760906.83</v>
          </cell>
          <cell r="BB45">
            <v>1398009.36</v>
          </cell>
          <cell r="BC45">
            <v>6</v>
          </cell>
          <cell r="BD45">
            <v>278504.71999999997</v>
          </cell>
          <cell r="BE45">
            <v>437642.97</v>
          </cell>
          <cell r="BF45">
            <v>158299.70000000001</v>
          </cell>
          <cell r="BG45">
            <v>302273.52</v>
          </cell>
          <cell r="BH45">
            <v>0</v>
          </cell>
          <cell r="BI45">
            <v>1237344.8600000001</v>
          </cell>
          <cell r="BJ45">
            <v>362897.47</v>
          </cell>
          <cell r="BL45">
            <v>1760906.83</v>
          </cell>
          <cell r="BM45">
            <v>0</v>
          </cell>
          <cell r="BN45">
            <v>-34065.99</v>
          </cell>
          <cell r="BO45">
            <v>206224.14333333299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正常供货</v>
          </cell>
          <cell r="F46">
            <v>60</v>
          </cell>
          <cell r="G46" t="str">
            <v>是</v>
          </cell>
          <cell r="H46">
            <v>90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71209.490000000005</v>
          </cell>
          <cell r="AK46">
            <v>45180.06</v>
          </cell>
          <cell r="AL46">
            <v>102833.86</v>
          </cell>
          <cell r="AM46">
            <v>74741.320000000007</v>
          </cell>
          <cell r="AN46">
            <v>85589.88</v>
          </cell>
          <cell r="AO46">
            <v>93000</v>
          </cell>
          <cell r="AP46">
            <v>47900</v>
          </cell>
          <cell r="AQ46">
            <v>89492.64</v>
          </cell>
          <cell r="AR46">
            <v>86878.44</v>
          </cell>
          <cell r="AS46">
            <v>28025.03</v>
          </cell>
          <cell r="AT46">
            <v>12685.55</v>
          </cell>
          <cell r="AU46">
            <v>0</v>
          </cell>
          <cell r="AV46">
            <v>131554.62</v>
          </cell>
          <cell r="AW46">
            <v>104450.84</v>
          </cell>
          <cell r="AX46">
            <v>39953.839999999997</v>
          </cell>
          <cell r="AY46">
            <v>665.95</v>
          </cell>
          <cell r="AZ46">
            <v>26816.45</v>
          </cell>
          <cell r="BA46">
            <v>1040977.97</v>
          </cell>
          <cell r="BB46">
            <v>1013495.57</v>
          </cell>
          <cell r="BC46">
            <v>6</v>
          </cell>
          <cell r="BD46">
            <v>39953.839999999997</v>
          </cell>
          <cell r="BE46">
            <v>104450.84</v>
          </cell>
          <cell r="BF46">
            <v>131554.62</v>
          </cell>
          <cell r="BG46">
            <v>0</v>
          </cell>
          <cell r="BH46">
            <v>12685.55</v>
          </cell>
          <cell r="BI46">
            <v>303441.7</v>
          </cell>
          <cell r="BJ46">
            <v>27482.3999999999</v>
          </cell>
          <cell r="BL46">
            <v>1040977.97</v>
          </cell>
          <cell r="BM46">
            <v>0</v>
          </cell>
          <cell r="BN46">
            <v>0</v>
          </cell>
          <cell r="BO46">
            <v>50573.616666666698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诉讼</v>
          </cell>
          <cell r="F47">
            <v>60</v>
          </cell>
          <cell r="G47" t="str">
            <v>否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BA47">
            <v>0</v>
          </cell>
          <cell r="BB47">
            <v>0</v>
          </cell>
          <cell r="BC47">
            <v>4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 t="str">
            <v>固定资产</v>
          </cell>
          <cell r="F48">
            <v>0</v>
          </cell>
          <cell r="G48" t="str">
            <v>否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BA48">
            <v>0</v>
          </cell>
          <cell r="BB48">
            <v>0</v>
          </cell>
          <cell r="BC48">
            <v>4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L48">
            <v>0</v>
          </cell>
          <cell r="BM48">
            <v>0</v>
          </cell>
          <cell r="BN48">
            <v>-180800</v>
          </cell>
          <cell r="BO48">
            <v>0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正常供货</v>
          </cell>
          <cell r="F49">
            <v>90</v>
          </cell>
          <cell r="G49" t="str">
            <v>否</v>
          </cell>
          <cell r="H49">
            <v>90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1631760.23</v>
          </cell>
          <cell r="AR49">
            <v>759580.68</v>
          </cell>
          <cell r="AS49">
            <v>0</v>
          </cell>
          <cell r="AT49">
            <v>0</v>
          </cell>
          <cell r="AU49">
            <v>1943731.72</v>
          </cell>
          <cell r="AV49">
            <v>731857.32</v>
          </cell>
          <cell r="AW49">
            <v>424300.31</v>
          </cell>
          <cell r="AX49">
            <v>303136.17</v>
          </cell>
          <cell r="AY49">
            <v>289205.65999999997</v>
          </cell>
          <cell r="AZ49">
            <v>182394.51</v>
          </cell>
          <cell r="BA49">
            <v>6265966.5999999996</v>
          </cell>
          <cell r="BB49">
            <v>5491230.2599999998</v>
          </cell>
          <cell r="BC49">
            <v>6</v>
          </cell>
          <cell r="BD49">
            <v>424300.31</v>
          </cell>
          <cell r="BE49">
            <v>731857.32</v>
          </cell>
          <cell r="BF49">
            <v>1943731.72</v>
          </cell>
          <cell r="BG49">
            <v>0</v>
          </cell>
          <cell r="BH49">
            <v>0</v>
          </cell>
          <cell r="BI49">
            <v>3874625.69</v>
          </cell>
          <cell r="BJ49">
            <v>774736.34</v>
          </cell>
          <cell r="BL49">
            <v>6265966.5999999996</v>
          </cell>
          <cell r="BM49">
            <v>0</v>
          </cell>
          <cell r="BN49">
            <v>-280000</v>
          </cell>
          <cell r="BO49">
            <v>645770.94833333301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老账</v>
          </cell>
          <cell r="F50">
            <v>0</v>
          </cell>
          <cell r="G50" t="str">
            <v>否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96094.65</v>
          </cell>
          <cell r="X50">
            <v>0</v>
          </cell>
          <cell r="Y50">
            <v>0</v>
          </cell>
          <cell r="Z50">
            <v>0</v>
          </cell>
          <cell r="AA50">
            <v>74592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170686.65</v>
          </cell>
          <cell r="BB50">
            <v>170686.65</v>
          </cell>
          <cell r="BC50">
            <v>4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L50">
            <v>170686.65</v>
          </cell>
          <cell r="BM50">
            <v>0</v>
          </cell>
          <cell r="BN50">
            <v>0</v>
          </cell>
          <cell r="BO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正常供货</v>
          </cell>
          <cell r="F51">
            <v>60</v>
          </cell>
          <cell r="G51" t="str">
            <v>否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418241.73</v>
          </cell>
          <cell r="AU51">
            <v>291316.14</v>
          </cell>
          <cell r="AV51">
            <v>689636.32</v>
          </cell>
          <cell r="AW51">
            <v>406031.42</v>
          </cell>
          <cell r="AX51">
            <v>460103.74</v>
          </cell>
          <cell r="AY51">
            <v>0</v>
          </cell>
          <cell r="AZ51">
            <v>0</v>
          </cell>
          <cell r="BA51">
            <v>2265329.35</v>
          </cell>
          <cell r="BB51">
            <v>2265329.35</v>
          </cell>
          <cell r="BC51">
            <v>6</v>
          </cell>
          <cell r="BD51">
            <v>460103.74</v>
          </cell>
          <cell r="BE51">
            <v>406031.42</v>
          </cell>
          <cell r="BF51">
            <v>689636.32</v>
          </cell>
          <cell r="BG51">
            <v>291316.14</v>
          </cell>
          <cell r="BH51">
            <v>418241.73</v>
          </cell>
          <cell r="BI51">
            <v>1847087.62</v>
          </cell>
          <cell r="BJ51">
            <v>0</v>
          </cell>
          <cell r="BL51">
            <v>2265329.35</v>
          </cell>
          <cell r="BM51">
            <v>0</v>
          </cell>
          <cell r="BN51">
            <v>-482349.19</v>
          </cell>
          <cell r="BO51">
            <v>307847.936666667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诉讼</v>
          </cell>
          <cell r="F52">
            <v>60</v>
          </cell>
          <cell r="G52" t="str">
            <v>否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4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固定资产</v>
          </cell>
          <cell r="F53" t="str">
            <v>预付</v>
          </cell>
          <cell r="G53" t="str">
            <v>否</v>
          </cell>
          <cell r="I53">
            <v>470027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470027</v>
          </cell>
          <cell r="BB53">
            <v>470027</v>
          </cell>
          <cell r="BC53">
            <v>4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L53">
            <v>470027</v>
          </cell>
          <cell r="BM53">
            <v>0</v>
          </cell>
          <cell r="BN53">
            <v>0</v>
          </cell>
          <cell r="BO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老账</v>
          </cell>
          <cell r="F54">
            <v>90</v>
          </cell>
          <cell r="G54" t="str">
            <v>是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8156.28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139274.43</v>
          </cell>
          <cell r="AX54">
            <v>111466.48</v>
          </cell>
          <cell r="AY54">
            <v>50522.19</v>
          </cell>
          <cell r="AZ54">
            <v>126873.58</v>
          </cell>
          <cell r="BA54">
            <v>436292.96</v>
          </cell>
          <cell r="BB54">
            <v>147430.71</v>
          </cell>
          <cell r="BC54">
            <v>5</v>
          </cell>
          <cell r="BD54">
            <v>139274.43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428136.68</v>
          </cell>
          <cell r="BJ54">
            <v>288862.25</v>
          </cell>
          <cell r="BL54">
            <v>436292.96</v>
          </cell>
          <cell r="BM54">
            <v>0</v>
          </cell>
          <cell r="BN54">
            <v>-50000.000000000102</v>
          </cell>
          <cell r="BO54">
            <v>71356.113333333298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正常供货</v>
          </cell>
          <cell r="F55">
            <v>60</v>
          </cell>
          <cell r="G55" t="str">
            <v>否</v>
          </cell>
          <cell r="H55">
            <v>90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336212.46</v>
          </cell>
          <cell r="AT55">
            <v>1890526.64</v>
          </cell>
          <cell r="AU55">
            <v>871702.16</v>
          </cell>
          <cell r="AV55">
            <v>1127828</v>
          </cell>
          <cell r="AW55">
            <v>509297.24</v>
          </cell>
          <cell r="AX55">
            <v>722625.9</v>
          </cell>
          <cell r="AY55">
            <v>498859.07</v>
          </cell>
          <cell r="AZ55">
            <v>561777.13</v>
          </cell>
          <cell r="BA55">
            <v>6518828.5999999996</v>
          </cell>
          <cell r="BB55">
            <v>5458192.4000000004</v>
          </cell>
          <cell r="BC55">
            <v>6</v>
          </cell>
          <cell r="BD55">
            <v>722625.9</v>
          </cell>
          <cell r="BE55">
            <v>509297.24</v>
          </cell>
          <cell r="BF55">
            <v>1127828</v>
          </cell>
          <cell r="BG55">
            <v>871702.16</v>
          </cell>
          <cell r="BH55">
            <v>1890526.64</v>
          </cell>
          <cell r="BI55">
            <v>4292089.5</v>
          </cell>
          <cell r="BJ55">
            <v>1060636.2</v>
          </cell>
          <cell r="BL55">
            <v>6518828.5999999996</v>
          </cell>
          <cell r="BM55">
            <v>0</v>
          </cell>
          <cell r="BN55">
            <v>-637322.66</v>
          </cell>
          <cell r="BO55">
            <v>715348.25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 t="str">
            <v>固定资产</v>
          </cell>
          <cell r="F56">
            <v>0</v>
          </cell>
          <cell r="G56" t="str">
            <v>否</v>
          </cell>
          <cell r="I56">
            <v>526700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526700</v>
          </cell>
          <cell r="BB56">
            <v>526700</v>
          </cell>
          <cell r="BC56">
            <v>4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L56">
            <v>526700</v>
          </cell>
          <cell r="BM56">
            <v>0</v>
          </cell>
          <cell r="BN56">
            <v>0</v>
          </cell>
          <cell r="BO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固定资产-老账</v>
          </cell>
          <cell r="F57" t="str">
            <v>预付</v>
          </cell>
          <cell r="G57" t="str">
            <v>否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236900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236900</v>
          </cell>
          <cell r="BB57">
            <v>236900</v>
          </cell>
          <cell r="BC57">
            <v>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L57">
            <v>236900</v>
          </cell>
          <cell r="BM57">
            <v>0</v>
          </cell>
          <cell r="BN57">
            <v>0</v>
          </cell>
          <cell r="BO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固定资产-老账</v>
          </cell>
          <cell r="F58" t="str">
            <v>预付</v>
          </cell>
          <cell r="G58" t="str">
            <v>是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264354.28000000003</v>
          </cell>
          <cell r="AL58">
            <v>213000</v>
          </cell>
          <cell r="AM58">
            <v>0</v>
          </cell>
          <cell r="AN58">
            <v>52500</v>
          </cell>
          <cell r="AO58">
            <v>0</v>
          </cell>
          <cell r="AP58">
            <v>0</v>
          </cell>
          <cell r="AQ58">
            <v>35000</v>
          </cell>
          <cell r="AR58">
            <v>67500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632354.28</v>
          </cell>
          <cell r="BB58">
            <v>632354.28</v>
          </cell>
          <cell r="BC58">
            <v>4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L58">
            <v>632354.28</v>
          </cell>
          <cell r="BM58">
            <v>0</v>
          </cell>
          <cell r="BN58">
            <v>0</v>
          </cell>
          <cell r="BO58">
            <v>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正常供货</v>
          </cell>
          <cell r="F59">
            <v>60</v>
          </cell>
          <cell r="G59" t="str">
            <v>是</v>
          </cell>
          <cell r="H59">
            <v>90</v>
          </cell>
          <cell r="I59">
            <v>0</v>
          </cell>
          <cell r="J59">
            <v>0</v>
          </cell>
          <cell r="K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83925.31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88742.37</v>
          </cell>
          <cell r="AI59">
            <v>74722.740000000005</v>
          </cell>
          <cell r="AJ59">
            <v>0</v>
          </cell>
          <cell r="AK59">
            <v>0</v>
          </cell>
          <cell r="AL59">
            <v>0</v>
          </cell>
          <cell r="AM59">
            <v>133483.42000000001</v>
          </cell>
          <cell r="AN59">
            <v>45058.73</v>
          </cell>
          <cell r="AO59">
            <v>0</v>
          </cell>
          <cell r="AP59">
            <v>103500</v>
          </cell>
          <cell r="AQ59">
            <v>52898.42</v>
          </cell>
          <cell r="AR59">
            <v>76633.02</v>
          </cell>
          <cell r="AS59">
            <v>23283.37</v>
          </cell>
          <cell r="AT59">
            <v>0</v>
          </cell>
          <cell r="AU59">
            <v>74609.929999999993</v>
          </cell>
          <cell r="AV59">
            <v>40908.050000000003</v>
          </cell>
          <cell r="AW59">
            <v>43787.68</v>
          </cell>
          <cell r="AX59">
            <v>32137.45</v>
          </cell>
          <cell r="AY59">
            <v>18175.48</v>
          </cell>
          <cell r="AZ59">
            <v>11089.3</v>
          </cell>
          <cell r="BA59">
            <v>902955.27</v>
          </cell>
          <cell r="BB59">
            <v>873690.49</v>
          </cell>
          <cell r="BC59">
            <v>6</v>
          </cell>
          <cell r="BD59">
            <v>32137.45</v>
          </cell>
          <cell r="BE59">
            <v>43787.68</v>
          </cell>
          <cell r="BF59">
            <v>40908.050000000003</v>
          </cell>
          <cell r="BG59">
            <v>74609.929999999993</v>
          </cell>
          <cell r="BH59">
            <v>0</v>
          </cell>
          <cell r="BI59">
            <v>220707.89</v>
          </cell>
          <cell r="BJ59">
            <v>29264.78</v>
          </cell>
          <cell r="BL59">
            <v>902955.27</v>
          </cell>
          <cell r="BM59">
            <v>0</v>
          </cell>
          <cell r="BN59">
            <v>-20000.000000000098</v>
          </cell>
          <cell r="BO59">
            <v>36784.648333333302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正常供货</v>
          </cell>
          <cell r="F60">
            <v>90</v>
          </cell>
          <cell r="G60" t="str">
            <v>是</v>
          </cell>
          <cell r="H60">
            <v>90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40397.47</v>
          </cell>
          <cell r="AF60">
            <v>27046.89</v>
          </cell>
          <cell r="AG60">
            <v>44354.57</v>
          </cell>
          <cell r="AH60">
            <v>45109.77</v>
          </cell>
          <cell r="AI60">
            <v>56004.97</v>
          </cell>
          <cell r="AJ60">
            <v>67923.960000000006</v>
          </cell>
          <cell r="AK60">
            <v>56994.879999999997</v>
          </cell>
          <cell r="AL60">
            <v>56144.639999999999</v>
          </cell>
          <cell r="AM60">
            <v>26984.55</v>
          </cell>
          <cell r="AN60">
            <v>31650.85</v>
          </cell>
          <cell r="AO60">
            <v>31400</v>
          </cell>
          <cell r="AP60">
            <v>48000</v>
          </cell>
          <cell r="AQ60">
            <v>43591.48</v>
          </cell>
          <cell r="AR60">
            <v>35027.19</v>
          </cell>
          <cell r="AS60">
            <v>25666.080000000002</v>
          </cell>
          <cell r="AT60">
            <v>0</v>
          </cell>
          <cell r="AU60">
            <v>42989.99</v>
          </cell>
          <cell r="AV60">
            <v>54605.88</v>
          </cell>
          <cell r="AW60">
            <v>0</v>
          </cell>
          <cell r="AX60">
            <v>36246.32</v>
          </cell>
          <cell r="AY60">
            <v>55898.64</v>
          </cell>
          <cell r="AZ60">
            <v>49922.96</v>
          </cell>
          <cell r="BA60">
            <v>875961.09</v>
          </cell>
          <cell r="BB60">
            <v>733893.17</v>
          </cell>
          <cell r="BC60">
            <v>6</v>
          </cell>
          <cell r="BD60">
            <v>0</v>
          </cell>
          <cell r="BE60">
            <v>54605.88</v>
          </cell>
          <cell r="BF60">
            <v>42989.99</v>
          </cell>
          <cell r="BG60">
            <v>0</v>
          </cell>
          <cell r="BH60">
            <v>25666.080000000002</v>
          </cell>
          <cell r="BI60">
            <v>239663.79</v>
          </cell>
          <cell r="BJ60">
            <v>142067.92000000001</v>
          </cell>
          <cell r="BL60">
            <v>875961.09</v>
          </cell>
          <cell r="BM60">
            <v>0</v>
          </cell>
          <cell r="BN60">
            <v>-16199.21</v>
          </cell>
          <cell r="BO60">
            <v>39943.964999999997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正常供货</v>
          </cell>
          <cell r="F61">
            <v>60</v>
          </cell>
          <cell r="G61" t="str">
            <v>否</v>
          </cell>
          <cell r="H61">
            <v>90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39822.230000000003</v>
          </cell>
          <cell r="AS61">
            <v>0</v>
          </cell>
          <cell r="AT61">
            <v>0</v>
          </cell>
          <cell r="AU61">
            <v>885251.05</v>
          </cell>
          <cell r="AV61">
            <v>679356</v>
          </cell>
          <cell r="AW61">
            <v>676097.08</v>
          </cell>
          <cell r="AX61">
            <v>0</v>
          </cell>
          <cell r="AY61">
            <v>0</v>
          </cell>
          <cell r="BA61">
            <v>2280526.36</v>
          </cell>
          <cell r="BB61">
            <v>2280526.36</v>
          </cell>
          <cell r="BC61">
            <v>5</v>
          </cell>
          <cell r="BD61">
            <v>0</v>
          </cell>
          <cell r="BE61">
            <v>676097.08</v>
          </cell>
          <cell r="BF61">
            <v>679356</v>
          </cell>
          <cell r="BG61">
            <v>885251.05</v>
          </cell>
          <cell r="BH61">
            <v>0</v>
          </cell>
          <cell r="BI61">
            <v>2240704.13</v>
          </cell>
          <cell r="BJ61">
            <v>0</v>
          </cell>
          <cell r="BL61">
            <v>2280526.36</v>
          </cell>
          <cell r="BM61">
            <v>0</v>
          </cell>
          <cell r="BN61">
            <v>-142849.04999999999</v>
          </cell>
          <cell r="BO61">
            <v>373450.688333333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正常供货</v>
          </cell>
          <cell r="F62">
            <v>90</v>
          </cell>
          <cell r="G62" t="str">
            <v>是</v>
          </cell>
          <cell r="H62">
            <v>90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35029.769999999997</v>
          </cell>
          <cell r="AF62">
            <v>0</v>
          </cell>
          <cell r="AG62">
            <v>156100.04999999999</v>
          </cell>
          <cell r="AH62">
            <v>26790.04</v>
          </cell>
          <cell r="AI62">
            <v>60885.41</v>
          </cell>
          <cell r="AJ62">
            <v>165910.82999999999</v>
          </cell>
          <cell r="AK62">
            <v>33628.800000000003</v>
          </cell>
          <cell r="AL62">
            <v>84291.79</v>
          </cell>
          <cell r="AM62">
            <v>90649.77</v>
          </cell>
          <cell r="AN62">
            <v>28624.07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364412.38</v>
          </cell>
          <cell r="AT62">
            <v>97168.7</v>
          </cell>
          <cell r="AU62">
            <v>0</v>
          </cell>
          <cell r="AV62">
            <v>85355.12</v>
          </cell>
          <cell r="AW62">
            <v>63059.24</v>
          </cell>
          <cell r="AX62">
            <v>65455.93</v>
          </cell>
          <cell r="AY62">
            <v>58567.14</v>
          </cell>
          <cell r="AZ62">
            <v>157539.59</v>
          </cell>
          <cell r="BA62">
            <v>1573468.63</v>
          </cell>
          <cell r="BB62">
            <v>1291905.97</v>
          </cell>
          <cell r="BC62">
            <v>6</v>
          </cell>
          <cell r="BD62">
            <v>63059.24</v>
          </cell>
          <cell r="BE62">
            <v>85355.12</v>
          </cell>
          <cell r="BF62">
            <v>0</v>
          </cell>
          <cell r="BG62">
            <v>97168.7</v>
          </cell>
          <cell r="BH62">
            <v>364412.38</v>
          </cell>
          <cell r="BI62">
            <v>429977.02</v>
          </cell>
          <cell r="BJ62">
            <v>281562.65999999997</v>
          </cell>
          <cell r="BL62">
            <v>1573468.63</v>
          </cell>
          <cell r="BM62">
            <v>0</v>
          </cell>
          <cell r="BN62">
            <v>0</v>
          </cell>
          <cell r="BO62">
            <v>71662.836666666699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大宗物料</v>
          </cell>
          <cell r="F63">
            <v>90</v>
          </cell>
          <cell r="G63" t="str">
            <v>是</v>
          </cell>
          <cell r="H63">
            <v>90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809.99</v>
          </cell>
          <cell r="AE63">
            <v>0</v>
          </cell>
          <cell r="AF63">
            <v>79100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79909.990000000005</v>
          </cell>
          <cell r="BB63">
            <v>79909.990000000005</v>
          </cell>
          <cell r="BC63">
            <v>4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L63">
            <v>79909.990000000005</v>
          </cell>
          <cell r="BM63">
            <v>0</v>
          </cell>
          <cell r="BN63">
            <v>0</v>
          </cell>
          <cell r="BO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实验费-老帐</v>
          </cell>
          <cell r="F64">
            <v>0</v>
          </cell>
          <cell r="G64" t="str">
            <v>否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61869</v>
          </cell>
          <cell r="AP64">
            <v>0</v>
          </cell>
          <cell r="AQ64">
            <v>228201</v>
          </cell>
          <cell r="AR64">
            <v>4337.5</v>
          </cell>
          <cell r="AS64">
            <v>0</v>
          </cell>
          <cell r="AT64">
            <v>0</v>
          </cell>
          <cell r="AU64">
            <v>3905</v>
          </cell>
          <cell r="AW64">
            <v>0</v>
          </cell>
          <cell r="AX64">
            <v>0</v>
          </cell>
          <cell r="AY64">
            <v>0</v>
          </cell>
          <cell r="AZ64">
            <v>1687.5</v>
          </cell>
          <cell r="BA64">
            <v>300000</v>
          </cell>
          <cell r="BB64">
            <v>300000</v>
          </cell>
          <cell r="BC64">
            <v>5</v>
          </cell>
          <cell r="BD64">
            <v>1687.5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5592.5</v>
          </cell>
          <cell r="BJ64">
            <v>0</v>
          </cell>
          <cell r="BL64">
            <v>300000</v>
          </cell>
          <cell r="BM64">
            <v>0</v>
          </cell>
          <cell r="BN64">
            <v>-1687.5</v>
          </cell>
          <cell r="BO64">
            <v>932.08333333333303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大宗物料</v>
          </cell>
          <cell r="F65">
            <v>60</v>
          </cell>
          <cell r="G65" t="str">
            <v>否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R65">
            <v>0</v>
          </cell>
          <cell r="AS65">
            <v>1011969.82</v>
          </cell>
          <cell r="AT65">
            <v>678240</v>
          </cell>
          <cell r="AU65">
            <v>962640</v>
          </cell>
          <cell r="AV65">
            <v>869760</v>
          </cell>
          <cell r="AW65">
            <v>659400</v>
          </cell>
          <cell r="AX65">
            <v>326760</v>
          </cell>
          <cell r="AY65">
            <v>0</v>
          </cell>
          <cell r="AZ65">
            <v>333984</v>
          </cell>
          <cell r="BA65">
            <v>4842753.82</v>
          </cell>
          <cell r="BB65">
            <v>4508769.82</v>
          </cell>
          <cell r="BC65">
            <v>6</v>
          </cell>
          <cell r="BD65">
            <v>326760</v>
          </cell>
          <cell r="BE65">
            <v>659400</v>
          </cell>
          <cell r="BF65">
            <v>869760</v>
          </cell>
          <cell r="BG65">
            <v>962640</v>
          </cell>
          <cell r="BH65">
            <v>678240</v>
          </cell>
          <cell r="BI65">
            <v>3152544</v>
          </cell>
          <cell r="BJ65">
            <v>333984</v>
          </cell>
          <cell r="BL65">
            <v>4842753.82</v>
          </cell>
          <cell r="BM65">
            <v>0</v>
          </cell>
          <cell r="BN65">
            <v>-7790.18</v>
          </cell>
          <cell r="BO65">
            <v>525424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正常供货</v>
          </cell>
          <cell r="F66">
            <v>60</v>
          </cell>
          <cell r="G66" t="str">
            <v>否</v>
          </cell>
          <cell r="H66">
            <v>90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23595.360000000001</v>
          </cell>
          <cell r="AT66">
            <v>66484.39</v>
          </cell>
          <cell r="AU66">
            <v>28145.33</v>
          </cell>
          <cell r="AV66">
            <v>87002.92</v>
          </cell>
          <cell r="AW66">
            <v>77516.59</v>
          </cell>
          <cell r="AX66">
            <v>48153.34</v>
          </cell>
          <cell r="AY66">
            <v>42362.3</v>
          </cell>
          <cell r="AZ66">
            <v>1191.32</v>
          </cell>
          <cell r="BA66">
            <v>374451.55</v>
          </cell>
          <cell r="BB66">
            <v>330897.93</v>
          </cell>
          <cell r="BC66">
            <v>6</v>
          </cell>
          <cell r="BD66">
            <v>48153.34</v>
          </cell>
          <cell r="BE66">
            <v>77516.59</v>
          </cell>
          <cell r="BF66">
            <v>87002.92</v>
          </cell>
          <cell r="BG66">
            <v>28145.33</v>
          </cell>
          <cell r="BH66">
            <v>66484.39</v>
          </cell>
          <cell r="BI66">
            <v>284371.8</v>
          </cell>
          <cell r="BJ66">
            <v>43553.62</v>
          </cell>
          <cell r="BL66">
            <v>374451.55</v>
          </cell>
          <cell r="BM66">
            <v>0</v>
          </cell>
          <cell r="BN66">
            <v>-19999.999999999902</v>
          </cell>
          <cell r="BO66">
            <v>47395.3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固定资产-老账</v>
          </cell>
          <cell r="F67" t="str">
            <v>预付</v>
          </cell>
          <cell r="G67" t="str">
            <v>否</v>
          </cell>
          <cell r="I67">
            <v>222035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60000</v>
          </cell>
          <cell r="Y67">
            <v>0</v>
          </cell>
          <cell r="Z67">
            <v>0</v>
          </cell>
          <cell r="AA67">
            <v>11965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294000</v>
          </cell>
          <cell r="BB67">
            <v>294000</v>
          </cell>
          <cell r="BC67">
            <v>4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L67">
            <v>294000</v>
          </cell>
          <cell r="BM67">
            <v>0</v>
          </cell>
          <cell r="BN67">
            <v>0</v>
          </cell>
          <cell r="BO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正常供货</v>
          </cell>
          <cell r="F68">
            <v>60</v>
          </cell>
          <cell r="G68" t="str">
            <v>否</v>
          </cell>
          <cell r="H68">
            <v>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T68">
            <v>584969.56999999995</v>
          </cell>
          <cell r="AU68">
            <v>156597.75</v>
          </cell>
          <cell r="AV68">
            <v>855585.49</v>
          </cell>
          <cell r="AW68">
            <v>560550.06000000006</v>
          </cell>
          <cell r="AX68">
            <v>57743.57</v>
          </cell>
          <cell r="AY68">
            <v>0</v>
          </cell>
          <cell r="AZ68">
            <v>508871.54</v>
          </cell>
          <cell r="BA68">
            <v>2724317.98</v>
          </cell>
          <cell r="BB68">
            <v>2215446.44</v>
          </cell>
          <cell r="BC68">
            <v>6</v>
          </cell>
          <cell r="BD68">
            <v>57743.57</v>
          </cell>
          <cell r="BE68">
            <v>560550.06000000006</v>
          </cell>
          <cell r="BF68">
            <v>855585.49</v>
          </cell>
          <cell r="BG68">
            <v>156597.75</v>
          </cell>
          <cell r="BH68">
            <v>584969.56999999995</v>
          </cell>
          <cell r="BI68">
            <v>2139348.41</v>
          </cell>
          <cell r="BJ68">
            <v>508871.54</v>
          </cell>
          <cell r="BL68">
            <v>2724317.98</v>
          </cell>
          <cell r="BM68">
            <v>0</v>
          </cell>
          <cell r="BN68">
            <v>-406580.69</v>
          </cell>
          <cell r="BO68">
            <v>356558.06833333301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正常供货</v>
          </cell>
          <cell r="F69">
            <v>60</v>
          </cell>
          <cell r="G69" t="str">
            <v>是</v>
          </cell>
          <cell r="H69">
            <v>60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X69">
            <v>0</v>
          </cell>
          <cell r="AJ69">
            <v>0</v>
          </cell>
          <cell r="AK69">
            <v>0</v>
          </cell>
          <cell r="AL69">
            <v>36101.19</v>
          </cell>
          <cell r="AM69">
            <v>110872.52</v>
          </cell>
          <cell r="AN69">
            <v>64759.78</v>
          </cell>
          <cell r="AO69">
            <v>28900</v>
          </cell>
          <cell r="AP69">
            <v>14400</v>
          </cell>
          <cell r="AQ69">
            <v>0</v>
          </cell>
          <cell r="AR69">
            <v>673.35</v>
          </cell>
          <cell r="AS69">
            <v>16414.490000000002</v>
          </cell>
          <cell r="AT69">
            <v>0</v>
          </cell>
          <cell r="AU69">
            <v>0</v>
          </cell>
          <cell r="AW69">
            <v>4096.37</v>
          </cell>
          <cell r="AX69">
            <v>1885.35</v>
          </cell>
          <cell r="AY69">
            <v>0</v>
          </cell>
          <cell r="BA69">
            <v>278103.05</v>
          </cell>
          <cell r="BB69">
            <v>278103.05</v>
          </cell>
          <cell r="BC69">
            <v>4</v>
          </cell>
          <cell r="BD69">
            <v>1885.35</v>
          </cell>
          <cell r="BE69">
            <v>4096.37</v>
          </cell>
          <cell r="BF69">
            <v>0</v>
          </cell>
          <cell r="BG69">
            <v>0</v>
          </cell>
          <cell r="BH69">
            <v>0</v>
          </cell>
          <cell r="BI69">
            <v>5981.72</v>
          </cell>
          <cell r="BJ69">
            <v>0</v>
          </cell>
          <cell r="BL69">
            <v>278103.05</v>
          </cell>
          <cell r="BM69">
            <v>0</v>
          </cell>
          <cell r="BN69">
            <v>0</v>
          </cell>
          <cell r="BO69">
            <v>996.95333333333303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正常供货</v>
          </cell>
          <cell r="F70">
            <v>90</v>
          </cell>
          <cell r="G70" t="str">
            <v>是</v>
          </cell>
          <cell r="H70">
            <v>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24665.94</v>
          </cell>
          <cell r="AM70">
            <v>0</v>
          </cell>
          <cell r="AN70">
            <v>112570.89</v>
          </cell>
          <cell r="AO70">
            <v>7500</v>
          </cell>
          <cell r="AP70">
            <v>17600</v>
          </cell>
          <cell r="AQ70">
            <v>24286.2</v>
          </cell>
          <cell r="AR70">
            <v>31266.25</v>
          </cell>
          <cell r="AS70">
            <v>28633.119999999999</v>
          </cell>
          <cell r="AT70">
            <v>20920.740000000002</v>
          </cell>
          <cell r="AU70">
            <v>0</v>
          </cell>
          <cell r="AV70">
            <v>65364.24</v>
          </cell>
          <cell r="AW70">
            <v>0</v>
          </cell>
          <cell r="AX70">
            <v>115402.47</v>
          </cell>
          <cell r="AY70">
            <v>41121.550000000003</v>
          </cell>
          <cell r="AZ70">
            <v>43728.66</v>
          </cell>
          <cell r="BA70">
            <v>533060.06000000006</v>
          </cell>
          <cell r="BB70">
            <v>332807.38</v>
          </cell>
          <cell r="BC70">
            <v>6</v>
          </cell>
          <cell r="BD70">
            <v>0</v>
          </cell>
          <cell r="BE70">
            <v>65364.24</v>
          </cell>
          <cell r="BF70">
            <v>0</v>
          </cell>
          <cell r="BG70">
            <v>20920.740000000002</v>
          </cell>
          <cell r="BH70">
            <v>28633.119999999999</v>
          </cell>
          <cell r="BI70">
            <v>265616.92</v>
          </cell>
          <cell r="BJ70">
            <v>200252.68</v>
          </cell>
          <cell r="BL70">
            <v>533060.06000000006</v>
          </cell>
          <cell r="BM70">
            <v>0</v>
          </cell>
          <cell r="BN70">
            <v>0</v>
          </cell>
          <cell r="BO70">
            <v>44269.4866666667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大宗物料</v>
          </cell>
          <cell r="F71">
            <v>90</v>
          </cell>
          <cell r="G71" t="str">
            <v>是</v>
          </cell>
          <cell r="H71">
            <v>90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11705.6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11705.6</v>
          </cell>
          <cell r="BB71">
            <v>11705.6</v>
          </cell>
          <cell r="BC71">
            <v>4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L71">
            <v>11705.6</v>
          </cell>
          <cell r="BM71">
            <v>0</v>
          </cell>
          <cell r="BN71">
            <v>-2.3646862246096099E-11</v>
          </cell>
          <cell r="BO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F72">
            <v>0</v>
          </cell>
          <cell r="G72" t="str">
            <v>否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V72">
            <v>0</v>
          </cell>
          <cell r="AW72">
            <v>41750.82</v>
          </cell>
          <cell r="AX72">
            <v>195821.52</v>
          </cell>
          <cell r="AY72">
            <v>0</v>
          </cell>
          <cell r="AZ72">
            <v>309984.15000000002</v>
          </cell>
          <cell r="BA72">
            <v>547556.49</v>
          </cell>
          <cell r="BB72">
            <v>547556.49</v>
          </cell>
          <cell r="BC72">
            <v>5</v>
          </cell>
          <cell r="BD72">
            <v>309984.15000000002</v>
          </cell>
          <cell r="BE72">
            <v>0</v>
          </cell>
          <cell r="BF72">
            <v>195821.52</v>
          </cell>
          <cell r="BG72">
            <v>41750.82</v>
          </cell>
          <cell r="BH72">
            <v>0</v>
          </cell>
          <cell r="BI72">
            <v>547556.49</v>
          </cell>
          <cell r="BJ72">
            <v>0</v>
          </cell>
          <cell r="BL72">
            <v>547556.49</v>
          </cell>
          <cell r="BM72">
            <v>0</v>
          </cell>
          <cell r="BN72">
            <v>-300000</v>
          </cell>
          <cell r="BO72">
            <v>91259.414999999994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正常供货</v>
          </cell>
          <cell r="F73">
            <v>60</v>
          </cell>
          <cell r="G73" t="str">
            <v>是</v>
          </cell>
          <cell r="H73">
            <v>90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40790.230000000003</v>
          </cell>
          <cell r="AG73">
            <v>24527.94</v>
          </cell>
          <cell r="AH73">
            <v>39551.94</v>
          </cell>
          <cell r="AI73">
            <v>25151.95</v>
          </cell>
          <cell r="AJ73">
            <v>58223.89</v>
          </cell>
          <cell r="AK73">
            <v>27767.94</v>
          </cell>
          <cell r="AL73">
            <v>36863.949999999997</v>
          </cell>
          <cell r="AM73">
            <v>26735.96</v>
          </cell>
          <cell r="AN73">
            <v>42047.93</v>
          </cell>
          <cell r="AO73">
            <v>32300</v>
          </cell>
          <cell r="AP73">
            <v>33100</v>
          </cell>
          <cell r="AQ73">
            <v>33839.94</v>
          </cell>
          <cell r="AR73">
            <v>42527.94</v>
          </cell>
          <cell r="AS73">
            <v>28175.95</v>
          </cell>
          <cell r="AT73">
            <v>50999.9</v>
          </cell>
          <cell r="AU73">
            <v>36719.93</v>
          </cell>
          <cell r="AV73">
            <v>17255.97</v>
          </cell>
          <cell r="AW73">
            <v>14495.98</v>
          </cell>
          <cell r="AX73">
            <v>28055.95</v>
          </cell>
          <cell r="AY73">
            <v>7199.99</v>
          </cell>
          <cell r="AZ73">
            <v>11519.98</v>
          </cell>
          <cell r="BA73">
            <v>657853.26</v>
          </cell>
          <cell r="BB73">
            <v>639133.29</v>
          </cell>
          <cell r="BC73">
            <v>6</v>
          </cell>
          <cell r="BD73">
            <v>28055.95</v>
          </cell>
          <cell r="BE73">
            <v>14495.98</v>
          </cell>
          <cell r="BF73">
            <v>17255.97</v>
          </cell>
          <cell r="BG73">
            <v>36719.93</v>
          </cell>
          <cell r="BH73">
            <v>50999.9</v>
          </cell>
          <cell r="BI73">
            <v>115247.8</v>
          </cell>
          <cell r="BJ73">
            <v>18719.97</v>
          </cell>
          <cell r="BL73">
            <v>657853.26</v>
          </cell>
          <cell r="BM73">
            <v>0</v>
          </cell>
          <cell r="BN73">
            <v>0</v>
          </cell>
          <cell r="BO73">
            <v>19207.9666666667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固定资产-老账</v>
          </cell>
          <cell r="F74">
            <v>0</v>
          </cell>
          <cell r="G74" t="str">
            <v>否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20459.990000000002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  <cell r="AY74">
            <v>0</v>
          </cell>
          <cell r="BA74">
            <v>20459.990000000002</v>
          </cell>
          <cell r="BB74">
            <v>20459.990000000002</v>
          </cell>
          <cell r="BC74">
            <v>4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L74">
            <v>20459.9900000001</v>
          </cell>
          <cell r="BM74">
            <v>9.8225427791476198E-11</v>
          </cell>
          <cell r="BN74">
            <v>1.0550138540566E-10</v>
          </cell>
          <cell r="BO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正常供货</v>
          </cell>
          <cell r="F75">
            <v>90</v>
          </cell>
          <cell r="G75" t="str">
            <v>否</v>
          </cell>
          <cell r="H75">
            <v>90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P75">
            <v>57324.55</v>
          </cell>
          <cell r="AQ75">
            <v>109169.3</v>
          </cell>
          <cell r="AR75">
            <v>129850.56</v>
          </cell>
          <cell r="AS75">
            <v>0</v>
          </cell>
          <cell r="AT75">
            <v>57024.32</v>
          </cell>
          <cell r="AU75">
            <v>117158.39999999999</v>
          </cell>
          <cell r="AV75">
            <v>460969.94</v>
          </cell>
          <cell r="AW75">
            <v>0</v>
          </cell>
          <cell r="AX75">
            <v>262494.48</v>
          </cell>
          <cell r="AY75">
            <v>0</v>
          </cell>
          <cell r="AZ75">
            <v>78105.600000000006</v>
          </cell>
          <cell r="BA75">
            <v>1272097.1499999999</v>
          </cell>
          <cell r="BB75">
            <v>931497.07</v>
          </cell>
          <cell r="BC75">
            <v>6</v>
          </cell>
          <cell r="BD75">
            <v>0</v>
          </cell>
          <cell r="BE75">
            <v>460969.94</v>
          </cell>
          <cell r="BF75">
            <v>117158.39999999999</v>
          </cell>
          <cell r="BG75">
            <v>57024.32</v>
          </cell>
          <cell r="BH75">
            <v>0</v>
          </cell>
          <cell r="BI75">
            <v>918728.42</v>
          </cell>
          <cell r="BJ75">
            <v>340600.08</v>
          </cell>
          <cell r="BL75">
            <v>1272097.1499999999</v>
          </cell>
          <cell r="BM75">
            <v>0</v>
          </cell>
          <cell r="BN75">
            <v>-73775.45</v>
          </cell>
          <cell r="BO75">
            <v>153121.403333333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正常供货</v>
          </cell>
          <cell r="F76">
            <v>30</v>
          </cell>
          <cell r="G76" t="str">
            <v>是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I76">
            <v>122592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  <cell r="AY76">
            <v>0</v>
          </cell>
          <cell r="BA76">
            <v>122592</v>
          </cell>
          <cell r="BB76">
            <v>122592</v>
          </cell>
          <cell r="BC76">
            <v>4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L76">
            <v>122592</v>
          </cell>
          <cell r="BM76">
            <v>0</v>
          </cell>
          <cell r="BN76">
            <v>0</v>
          </cell>
          <cell r="BO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大宗物料</v>
          </cell>
          <cell r="F77">
            <v>60</v>
          </cell>
          <cell r="G77" t="str">
            <v>否</v>
          </cell>
          <cell r="H77">
            <v>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25425</v>
          </cell>
          <cell r="AY77">
            <v>6102</v>
          </cell>
          <cell r="BA77">
            <v>31527</v>
          </cell>
          <cell r="BB77">
            <v>25425</v>
          </cell>
          <cell r="BC77">
            <v>4</v>
          </cell>
          <cell r="BD77">
            <v>25425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31527</v>
          </cell>
          <cell r="BJ77">
            <v>6102</v>
          </cell>
          <cell r="BL77">
            <v>31527</v>
          </cell>
          <cell r="BM77">
            <v>0</v>
          </cell>
          <cell r="BN77">
            <v>0</v>
          </cell>
          <cell r="BO77">
            <v>5254.5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正常供货</v>
          </cell>
          <cell r="F78">
            <v>90</v>
          </cell>
          <cell r="G78" t="str">
            <v>否</v>
          </cell>
          <cell r="H78">
            <v>90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C78">
            <v>0</v>
          </cell>
          <cell r="AD78">
            <v>0</v>
          </cell>
          <cell r="AE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48664.79</v>
          </cell>
          <cell r="AX78">
            <v>35636.019999999997</v>
          </cell>
          <cell r="AY78">
            <v>82699.38</v>
          </cell>
          <cell r="AZ78">
            <v>14190.77</v>
          </cell>
          <cell r="BA78">
            <v>181190.96</v>
          </cell>
          <cell r="BB78">
            <v>48664.79</v>
          </cell>
          <cell r="BC78">
            <v>6</v>
          </cell>
          <cell r="BD78">
            <v>48664.79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181190.96</v>
          </cell>
          <cell r="BJ78">
            <v>132526.17000000001</v>
          </cell>
          <cell r="BL78">
            <v>181190.96</v>
          </cell>
          <cell r="BM78">
            <v>0</v>
          </cell>
          <cell r="BN78">
            <v>-49999.999999999804</v>
          </cell>
          <cell r="BO78">
            <v>30198.493333333299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正常供货</v>
          </cell>
          <cell r="F79">
            <v>60</v>
          </cell>
          <cell r="G79" t="str">
            <v>是</v>
          </cell>
          <cell r="H79">
            <v>60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0</v>
          </cell>
          <cell r="X79">
            <v>0</v>
          </cell>
          <cell r="Y79">
            <v>12403.21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E79">
            <v>9282.9599999999991</v>
          </cell>
          <cell r="AF79">
            <v>2488.41</v>
          </cell>
          <cell r="AG79">
            <v>10579.78</v>
          </cell>
          <cell r="AH79">
            <v>18862.96</v>
          </cell>
          <cell r="AI79">
            <v>0</v>
          </cell>
          <cell r="AJ79">
            <v>21414.7</v>
          </cell>
          <cell r="AK79">
            <v>0</v>
          </cell>
          <cell r="AL79">
            <v>25002.26</v>
          </cell>
          <cell r="AM79">
            <v>0</v>
          </cell>
          <cell r="AN79">
            <v>23556.33</v>
          </cell>
          <cell r="AO79">
            <v>0</v>
          </cell>
          <cell r="AP79">
            <v>55500</v>
          </cell>
          <cell r="AQ79">
            <v>0</v>
          </cell>
          <cell r="AR79">
            <v>36477.82</v>
          </cell>
          <cell r="AS79">
            <v>8752.09</v>
          </cell>
          <cell r="AT79">
            <v>0</v>
          </cell>
          <cell r="AU79">
            <v>6458.4</v>
          </cell>
          <cell r="AW79">
            <v>0</v>
          </cell>
          <cell r="AX79">
            <v>16135.92</v>
          </cell>
          <cell r="AY79">
            <v>592</v>
          </cell>
          <cell r="AZ79">
            <v>67815.600000000006</v>
          </cell>
          <cell r="BA79">
            <v>315322.44</v>
          </cell>
          <cell r="BB79">
            <v>246914.84</v>
          </cell>
          <cell r="BC79">
            <v>5</v>
          </cell>
          <cell r="BD79">
            <v>16135.92</v>
          </cell>
          <cell r="BE79">
            <v>0</v>
          </cell>
          <cell r="BF79">
            <v>0</v>
          </cell>
          <cell r="BG79">
            <v>6458.4</v>
          </cell>
          <cell r="BH79">
            <v>0</v>
          </cell>
          <cell r="BI79">
            <v>91001.919999999998</v>
          </cell>
          <cell r="BJ79">
            <v>68407.600000000006</v>
          </cell>
          <cell r="BL79">
            <v>315322.44</v>
          </cell>
          <cell r="BM79">
            <v>0</v>
          </cell>
          <cell r="BN79">
            <v>0</v>
          </cell>
          <cell r="BO79">
            <v>15166.9866666667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正常供货</v>
          </cell>
          <cell r="F80">
            <v>90</v>
          </cell>
          <cell r="G80" t="str">
            <v>是</v>
          </cell>
          <cell r="H80">
            <v>90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165042.63</v>
          </cell>
          <cell r="AO80">
            <v>0</v>
          </cell>
          <cell r="AP80">
            <v>0</v>
          </cell>
          <cell r="AQ80">
            <v>119714.71</v>
          </cell>
          <cell r="AR80">
            <v>0</v>
          </cell>
          <cell r="AS80">
            <v>147635.45000000001</v>
          </cell>
          <cell r="AT80">
            <v>175374.06</v>
          </cell>
          <cell r="AU80">
            <v>0</v>
          </cell>
          <cell r="AW80">
            <v>0</v>
          </cell>
          <cell r="AX80">
            <v>29063.41</v>
          </cell>
          <cell r="AY80">
            <v>0</v>
          </cell>
          <cell r="AZ80">
            <v>58789.279999999999</v>
          </cell>
          <cell r="BA80">
            <v>695619.54</v>
          </cell>
          <cell r="BB80">
            <v>607766.85</v>
          </cell>
          <cell r="BC80">
            <v>5</v>
          </cell>
          <cell r="BD80">
            <v>0</v>
          </cell>
          <cell r="BE80">
            <v>0</v>
          </cell>
          <cell r="BF80">
            <v>0</v>
          </cell>
          <cell r="BG80">
            <v>175374.06</v>
          </cell>
          <cell r="BH80">
            <v>147635.45000000001</v>
          </cell>
          <cell r="BI80">
            <v>87852.69</v>
          </cell>
          <cell r="BJ80">
            <v>87852.690000000104</v>
          </cell>
          <cell r="BL80">
            <v>695619.54</v>
          </cell>
          <cell r="BM80">
            <v>0</v>
          </cell>
          <cell r="BN80">
            <v>-42905.62</v>
          </cell>
          <cell r="BO80">
            <v>14642.115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正常供货</v>
          </cell>
          <cell r="F81">
            <v>60</v>
          </cell>
          <cell r="G81" t="str">
            <v>否</v>
          </cell>
          <cell r="H81">
            <v>60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1285.3</v>
          </cell>
          <cell r="AP81">
            <v>21300</v>
          </cell>
          <cell r="AQ81">
            <v>34175.29</v>
          </cell>
          <cell r="AR81">
            <v>40827.839999999997</v>
          </cell>
          <cell r="AS81">
            <v>37579.050000000003</v>
          </cell>
          <cell r="AT81">
            <v>30551.27</v>
          </cell>
          <cell r="AU81">
            <v>8419.33</v>
          </cell>
          <cell r="AV81">
            <v>21651.16</v>
          </cell>
          <cell r="AW81">
            <v>47236.26</v>
          </cell>
          <cell r="AX81">
            <v>25485.53</v>
          </cell>
          <cell r="AY81">
            <v>28399.4</v>
          </cell>
          <cell r="AZ81">
            <v>32691.11</v>
          </cell>
          <cell r="BA81">
            <v>329601.53999999998</v>
          </cell>
          <cell r="BB81">
            <v>268511.03000000003</v>
          </cell>
          <cell r="BC81">
            <v>6</v>
          </cell>
          <cell r="BD81">
            <v>25485.53</v>
          </cell>
          <cell r="BE81">
            <v>47236.26</v>
          </cell>
          <cell r="BF81">
            <v>21651.16</v>
          </cell>
          <cell r="BG81">
            <v>8419.33</v>
          </cell>
          <cell r="BH81">
            <v>30551.27</v>
          </cell>
          <cell r="BI81">
            <v>163882.79</v>
          </cell>
          <cell r="BJ81">
            <v>61090.51</v>
          </cell>
          <cell r="BL81">
            <v>329601.53999999998</v>
          </cell>
          <cell r="BM81">
            <v>0</v>
          </cell>
          <cell r="BN81">
            <v>0</v>
          </cell>
          <cell r="BO81">
            <v>27313.7983333333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正常供货</v>
          </cell>
          <cell r="F82">
            <v>60</v>
          </cell>
          <cell r="G82" t="str">
            <v>是</v>
          </cell>
          <cell r="H82">
            <v>60</v>
          </cell>
          <cell r="AE82">
            <v>0</v>
          </cell>
          <cell r="AF82">
            <v>105106.54</v>
          </cell>
          <cell r="AG82">
            <v>8542.7999999999993</v>
          </cell>
          <cell r="AH82">
            <v>0</v>
          </cell>
          <cell r="AI82">
            <v>0</v>
          </cell>
          <cell r="AJ82">
            <v>83088.899999999994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  <cell r="AY82">
            <v>0</v>
          </cell>
          <cell r="BA82">
            <v>196738.24</v>
          </cell>
          <cell r="BB82">
            <v>196738.24</v>
          </cell>
          <cell r="BC82">
            <v>4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L82">
            <v>196738.24</v>
          </cell>
          <cell r="BM82">
            <v>0</v>
          </cell>
          <cell r="BN82">
            <v>-13208.08</v>
          </cell>
          <cell r="BO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电泳漆</v>
          </cell>
          <cell r="F83">
            <v>0</v>
          </cell>
          <cell r="G83" t="str">
            <v>否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108957.65</v>
          </cell>
          <cell r="AW83">
            <v>0</v>
          </cell>
          <cell r="AX83">
            <v>98798.16</v>
          </cell>
          <cell r="AY83">
            <v>0</v>
          </cell>
          <cell r="AZ83">
            <v>92913.12</v>
          </cell>
          <cell r="BA83">
            <v>300668.93</v>
          </cell>
          <cell r="BB83">
            <v>300668.93</v>
          </cell>
          <cell r="BC83">
            <v>6</v>
          </cell>
          <cell r="BD83">
            <v>92913.12</v>
          </cell>
          <cell r="BE83">
            <v>0</v>
          </cell>
          <cell r="BF83">
            <v>98798.16</v>
          </cell>
          <cell r="BG83">
            <v>0</v>
          </cell>
          <cell r="BH83">
            <v>108957.65</v>
          </cell>
          <cell r="BI83">
            <v>300668.93</v>
          </cell>
          <cell r="BJ83">
            <v>0</v>
          </cell>
          <cell r="BL83">
            <v>300668.93</v>
          </cell>
          <cell r="BM83">
            <v>0</v>
          </cell>
          <cell r="BN83">
            <v>0</v>
          </cell>
          <cell r="BO83">
            <v>50111.488333333298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老账</v>
          </cell>
          <cell r="F84">
            <v>60</v>
          </cell>
          <cell r="G84" t="str">
            <v>否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29047.96</v>
          </cell>
          <cell r="W84">
            <v>0</v>
          </cell>
          <cell r="X84">
            <v>98700.98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4251.0600000000004</v>
          </cell>
          <cell r="AX84">
            <v>0</v>
          </cell>
          <cell r="AY84">
            <v>0</v>
          </cell>
          <cell r="BA84">
            <v>132000</v>
          </cell>
          <cell r="BB84">
            <v>132000</v>
          </cell>
          <cell r="BC84">
            <v>4</v>
          </cell>
          <cell r="BD84">
            <v>0</v>
          </cell>
          <cell r="BE84">
            <v>4251.0600000000004</v>
          </cell>
          <cell r="BF84">
            <v>0</v>
          </cell>
          <cell r="BG84">
            <v>0</v>
          </cell>
          <cell r="BH84">
            <v>0</v>
          </cell>
          <cell r="BI84">
            <v>4251.0600000000004</v>
          </cell>
          <cell r="BJ84">
            <v>0</v>
          </cell>
          <cell r="BL84">
            <v>132000</v>
          </cell>
          <cell r="BM84">
            <v>0</v>
          </cell>
          <cell r="BN84">
            <v>0</v>
          </cell>
          <cell r="BO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正常供货</v>
          </cell>
          <cell r="F85">
            <v>60</v>
          </cell>
          <cell r="G85" t="str">
            <v>是</v>
          </cell>
          <cell r="H85">
            <v>60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Q85">
            <v>5167.6899999999996</v>
          </cell>
          <cell r="R85">
            <v>8528.5700000000106</v>
          </cell>
          <cell r="S85">
            <v>9497.4500000000098</v>
          </cell>
          <cell r="T85">
            <v>11995.55</v>
          </cell>
          <cell r="U85">
            <v>0</v>
          </cell>
          <cell r="V85">
            <v>35938.32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33094.61</v>
          </cell>
          <cell r="AC85">
            <v>0</v>
          </cell>
          <cell r="AD85">
            <v>24584.46</v>
          </cell>
          <cell r="AE85">
            <v>9690.07</v>
          </cell>
          <cell r="AF85">
            <v>7739.09</v>
          </cell>
          <cell r="AG85">
            <v>0</v>
          </cell>
          <cell r="AH85">
            <v>13711.46</v>
          </cell>
          <cell r="AI85">
            <v>21353.47</v>
          </cell>
          <cell r="AJ85">
            <v>31916.12</v>
          </cell>
          <cell r="AK85">
            <v>8333.5300000000007</v>
          </cell>
          <cell r="AL85">
            <v>15572.25</v>
          </cell>
          <cell r="AM85">
            <v>9576.61</v>
          </cell>
          <cell r="AN85">
            <v>15004.33</v>
          </cell>
          <cell r="AO85">
            <v>16800</v>
          </cell>
          <cell r="AP85">
            <v>21100</v>
          </cell>
          <cell r="AQ85">
            <v>23873.91</v>
          </cell>
          <cell r="AR85">
            <v>20626.8</v>
          </cell>
          <cell r="AS85">
            <v>10799.45</v>
          </cell>
          <cell r="AT85">
            <v>16941.96</v>
          </cell>
          <cell r="AU85">
            <v>16400.310000000001</v>
          </cell>
          <cell r="AV85">
            <v>20258.849999999999</v>
          </cell>
          <cell r="AW85">
            <v>12390.03</v>
          </cell>
          <cell r="AX85">
            <v>16626.259999999998</v>
          </cell>
          <cell r="AY85">
            <v>11616.89</v>
          </cell>
          <cell r="AZ85">
            <v>10447.85</v>
          </cell>
          <cell r="BA85">
            <v>459585.89</v>
          </cell>
          <cell r="BB85">
            <v>437521.15</v>
          </cell>
          <cell r="BC85">
            <v>6</v>
          </cell>
          <cell r="BD85">
            <v>16626.259999999998</v>
          </cell>
          <cell r="BE85">
            <v>12390.03</v>
          </cell>
          <cell r="BF85">
            <v>20258.849999999999</v>
          </cell>
          <cell r="BG85">
            <v>16400.310000000001</v>
          </cell>
          <cell r="BH85">
            <v>16941.96</v>
          </cell>
          <cell r="BI85">
            <v>87740.19</v>
          </cell>
          <cell r="BJ85">
            <v>22064.74</v>
          </cell>
          <cell r="BL85">
            <v>459585.89</v>
          </cell>
          <cell r="BM85">
            <v>0</v>
          </cell>
          <cell r="BN85">
            <v>0</v>
          </cell>
          <cell r="BO85">
            <v>14623.365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诉讼-7月底付清货款</v>
          </cell>
          <cell r="F86">
            <v>60</v>
          </cell>
          <cell r="G86" t="str">
            <v>否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4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诉讼</v>
          </cell>
          <cell r="F87" t="str">
            <v>预付/60</v>
          </cell>
          <cell r="G87" t="str">
            <v>否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4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正常供货</v>
          </cell>
          <cell r="F88">
            <v>60</v>
          </cell>
          <cell r="G88" t="str">
            <v>是</v>
          </cell>
          <cell r="H88">
            <v>60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26325.65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204220.19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9000</v>
          </cell>
          <cell r="AQ88">
            <v>0</v>
          </cell>
          <cell r="AR88">
            <v>358521.59999999998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598067.43999999994</v>
          </cell>
          <cell r="BB88">
            <v>598067.43999999994</v>
          </cell>
          <cell r="BC88">
            <v>4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L88">
            <v>598067.43999999994</v>
          </cell>
          <cell r="BM88">
            <v>0</v>
          </cell>
          <cell r="BN88">
            <v>0</v>
          </cell>
          <cell r="BO88">
            <v>0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 t="str">
            <v>老账</v>
          </cell>
          <cell r="F89">
            <v>0</v>
          </cell>
          <cell r="G89" t="str">
            <v>否</v>
          </cell>
          <cell r="I89">
            <v>48042.77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48042.77</v>
          </cell>
          <cell r="BB89">
            <v>48042.77</v>
          </cell>
          <cell r="BC89">
            <v>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L89">
            <v>48042.77</v>
          </cell>
          <cell r="BM89">
            <v>0</v>
          </cell>
          <cell r="BN89">
            <v>0</v>
          </cell>
          <cell r="BO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大宗物料</v>
          </cell>
          <cell r="F90">
            <v>30</v>
          </cell>
          <cell r="G90" t="str">
            <v>否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3625.92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3625.92</v>
          </cell>
          <cell r="BB90">
            <v>3625.92</v>
          </cell>
          <cell r="BC90">
            <v>4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L90">
            <v>3625.9199999996899</v>
          </cell>
          <cell r="BM90">
            <v>-3.1013769330456899E-10</v>
          </cell>
          <cell r="BN90">
            <v>-3.0740920919925E-10</v>
          </cell>
          <cell r="BO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老账</v>
          </cell>
          <cell r="F91">
            <v>60</v>
          </cell>
          <cell r="G91" t="str">
            <v>否</v>
          </cell>
          <cell r="I91">
            <v>31381.81</v>
          </cell>
          <cell r="J91">
            <v>0</v>
          </cell>
          <cell r="K91">
            <v>147426.87</v>
          </cell>
          <cell r="L91">
            <v>0</v>
          </cell>
          <cell r="M91">
            <v>67211.7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0</v>
          </cell>
          <cell r="BA91">
            <v>246020.38</v>
          </cell>
          <cell r="BB91">
            <v>246020.38</v>
          </cell>
          <cell r="BC91">
            <v>4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L91">
            <v>246020.38</v>
          </cell>
          <cell r="BM91">
            <v>0</v>
          </cell>
          <cell r="BN91">
            <v>0</v>
          </cell>
          <cell r="BO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大宗物料</v>
          </cell>
          <cell r="F92">
            <v>30</v>
          </cell>
          <cell r="G92" t="str">
            <v>否</v>
          </cell>
          <cell r="H92">
            <v>60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42777.91</v>
          </cell>
          <cell r="AT92">
            <v>0</v>
          </cell>
          <cell r="AU92">
            <v>212326.06</v>
          </cell>
          <cell r="AV92">
            <v>130768.59</v>
          </cell>
          <cell r="AW92">
            <v>85509.77</v>
          </cell>
          <cell r="AX92">
            <v>78153.33</v>
          </cell>
          <cell r="AY92">
            <v>34262.76</v>
          </cell>
          <cell r="AZ92">
            <v>164691.29999999999</v>
          </cell>
          <cell r="BA92">
            <v>748489.72</v>
          </cell>
          <cell r="BB92">
            <v>583798.42000000004</v>
          </cell>
          <cell r="BC92">
            <v>6</v>
          </cell>
          <cell r="BD92">
            <v>34262.76</v>
          </cell>
          <cell r="BE92">
            <v>78153.33</v>
          </cell>
          <cell r="BF92">
            <v>85509.77</v>
          </cell>
          <cell r="BG92">
            <v>130768.59</v>
          </cell>
          <cell r="BH92">
            <v>212326.06</v>
          </cell>
          <cell r="BI92">
            <v>705711.81</v>
          </cell>
          <cell r="BJ92">
            <v>164691.29999999999</v>
          </cell>
          <cell r="BL92">
            <v>748489.72</v>
          </cell>
          <cell r="BM92">
            <v>0</v>
          </cell>
          <cell r="BN92">
            <v>-200000</v>
          </cell>
          <cell r="BO92">
            <v>117618.63499999999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老账</v>
          </cell>
          <cell r="F93">
            <v>90</v>
          </cell>
          <cell r="G93" t="str">
            <v>是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32140.57</v>
          </cell>
          <cell r="AE93">
            <v>2400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174658.42</v>
          </cell>
          <cell r="BA93">
            <v>209198.99</v>
          </cell>
          <cell r="BB93">
            <v>34540.57</v>
          </cell>
          <cell r="BC93">
            <v>4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174658.42</v>
          </cell>
          <cell r="BJ93">
            <v>174658.42</v>
          </cell>
          <cell r="BL93">
            <v>209198.99</v>
          </cell>
          <cell r="BM93">
            <v>0</v>
          </cell>
          <cell r="BN93">
            <v>0</v>
          </cell>
          <cell r="BO93">
            <v>29109.7366666667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销售（三方库）</v>
          </cell>
          <cell r="F94">
            <v>90</v>
          </cell>
          <cell r="G94" t="str">
            <v>是</v>
          </cell>
          <cell r="H94">
            <v>90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119448.35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  <cell r="AY94">
            <v>0</v>
          </cell>
          <cell r="BA94">
            <v>119448.35</v>
          </cell>
          <cell r="BB94">
            <v>119448.35</v>
          </cell>
          <cell r="BC94">
            <v>4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L94">
            <v>119448.35</v>
          </cell>
          <cell r="BM94">
            <v>0</v>
          </cell>
          <cell r="BN94">
            <v>0</v>
          </cell>
          <cell r="BO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老账</v>
          </cell>
          <cell r="F95">
            <v>60</v>
          </cell>
          <cell r="G95" t="str">
            <v>是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10656.6</v>
          </cell>
          <cell r="AD95">
            <v>14575.68</v>
          </cell>
          <cell r="AE95">
            <v>14211.92</v>
          </cell>
          <cell r="AF95">
            <v>0</v>
          </cell>
          <cell r="AG95">
            <v>9273.6</v>
          </cell>
          <cell r="AH95">
            <v>17939.13</v>
          </cell>
          <cell r="AI95">
            <v>0</v>
          </cell>
          <cell r="AJ95">
            <v>35792.04</v>
          </cell>
          <cell r="AK95">
            <v>0</v>
          </cell>
          <cell r="AL95">
            <v>20538.689999999999</v>
          </cell>
          <cell r="AM95">
            <v>0</v>
          </cell>
          <cell r="AN95">
            <v>11307.11</v>
          </cell>
          <cell r="AO95">
            <v>5900</v>
          </cell>
          <cell r="AP95">
            <v>6000</v>
          </cell>
          <cell r="AQ95">
            <v>6275.12</v>
          </cell>
          <cell r="AR95">
            <v>4386.99</v>
          </cell>
          <cell r="AS95">
            <v>1683.48</v>
          </cell>
          <cell r="AT95">
            <v>12318.44</v>
          </cell>
          <cell r="AU95">
            <v>7247.58</v>
          </cell>
          <cell r="AV95">
            <v>11919.23</v>
          </cell>
          <cell r="AW95">
            <v>7656.65</v>
          </cell>
          <cell r="AX95">
            <v>4692.16</v>
          </cell>
          <cell r="AY95">
            <v>4126.1499999999996</v>
          </cell>
          <cell r="AZ95">
            <v>1759.87</v>
          </cell>
          <cell r="BA95">
            <v>208260.44</v>
          </cell>
          <cell r="BB95">
            <v>202374.42</v>
          </cell>
          <cell r="BC95">
            <v>6</v>
          </cell>
          <cell r="BD95">
            <v>4692.16</v>
          </cell>
          <cell r="BE95">
            <v>7656.65</v>
          </cell>
          <cell r="BF95">
            <v>11919.23</v>
          </cell>
          <cell r="BG95">
            <v>7247.58</v>
          </cell>
          <cell r="BH95">
            <v>12318.44</v>
          </cell>
          <cell r="BI95">
            <v>37401.64</v>
          </cell>
          <cell r="BJ95">
            <v>5886.0199999999904</v>
          </cell>
          <cell r="BL95">
            <v>208260.44</v>
          </cell>
          <cell r="BM95">
            <v>0</v>
          </cell>
          <cell r="BN95">
            <v>-10000</v>
          </cell>
          <cell r="BO95">
            <v>6233.6066666666702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 t="str">
            <v>老账</v>
          </cell>
          <cell r="F96">
            <v>0</v>
          </cell>
          <cell r="G96" t="str">
            <v>否</v>
          </cell>
          <cell r="I96">
            <v>215008.44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215008.44</v>
          </cell>
          <cell r="BB96">
            <v>215008.44</v>
          </cell>
          <cell r="BC96">
            <v>4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L96">
            <v>215008.44</v>
          </cell>
          <cell r="BM96">
            <v>0</v>
          </cell>
          <cell r="BN96">
            <v>0</v>
          </cell>
          <cell r="BO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正常供货</v>
          </cell>
          <cell r="F97">
            <v>90</v>
          </cell>
          <cell r="G97" t="str">
            <v>是</v>
          </cell>
          <cell r="H97">
            <v>90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31534.02</v>
          </cell>
          <cell r="AK97">
            <v>0</v>
          </cell>
          <cell r="AL97">
            <v>61593.82</v>
          </cell>
          <cell r="AM97">
            <v>134237.70000000001</v>
          </cell>
          <cell r="AN97">
            <v>0</v>
          </cell>
          <cell r="AO97">
            <v>116100</v>
          </cell>
          <cell r="AP97">
            <v>0</v>
          </cell>
          <cell r="AQ97">
            <v>144574.97</v>
          </cell>
          <cell r="AR97">
            <v>109636.93</v>
          </cell>
          <cell r="AS97">
            <v>0</v>
          </cell>
          <cell r="AT97">
            <v>39472.26</v>
          </cell>
          <cell r="AU97">
            <v>0</v>
          </cell>
          <cell r="AV97">
            <v>49291.4</v>
          </cell>
          <cell r="AW97">
            <v>0</v>
          </cell>
          <cell r="AX97">
            <v>0</v>
          </cell>
          <cell r="AY97">
            <v>0</v>
          </cell>
          <cell r="BA97">
            <v>686441.1</v>
          </cell>
          <cell r="BB97">
            <v>686441.1</v>
          </cell>
          <cell r="BC97">
            <v>5</v>
          </cell>
          <cell r="BD97">
            <v>0</v>
          </cell>
          <cell r="BE97">
            <v>49291.4</v>
          </cell>
          <cell r="BF97">
            <v>0</v>
          </cell>
          <cell r="BG97">
            <v>39472.26</v>
          </cell>
          <cell r="BH97">
            <v>0</v>
          </cell>
          <cell r="BI97">
            <v>49291.4</v>
          </cell>
          <cell r="BJ97">
            <v>0</v>
          </cell>
          <cell r="BL97">
            <v>686441.1</v>
          </cell>
          <cell r="BM97">
            <v>0</v>
          </cell>
          <cell r="BN97">
            <v>0</v>
          </cell>
          <cell r="BO97">
            <v>8215.2333333333299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老账</v>
          </cell>
          <cell r="F98">
            <v>0</v>
          </cell>
          <cell r="G98" t="str">
            <v>否</v>
          </cell>
          <cell r="I98">
            <v>6192.3999999999896</v>
          </cell>
          <cell r="J98">
            <v>0</v>
          </cell>
          <cell r="K98">
            <v>118591.25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87300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  <cell r="AY98">
            <v>0</v>
          </cell>
          <cell r="BA98">
            <v>212083.65</v>
          </cell>
          <cell r="BB98">
            <v>212083.65</v>
          </cell>
          <cell r="BC98">
            <v>4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L98">
            <v>212083.65</v>
          </cell>
          <cell r="BM98">
            <v>0</v>
          </cell>
          <cell r="BN98">
            <v>0</v>
          </cell>
          <cell r="BO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大宗物料</v>
          </cell>
          <cell r="F99">
            <v>0</v>
          </cell>
          <cell r="G99" t="str">
            <v>否</v>
          </cell>
          <cell r="H99">
            <v>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X99">
            <v>15831.84</v>
          </cell>
          <cell r="AY99">
            <v>67743.34</v>
          </cell>
          <cell r="AZ99">
            <v>199034.38</v>
          </cell>
          <cell r="BA99">
            <v>282609.56</v>
          </cell>
          <cell r="BB99">
            <v>282609.56</v>
          </cell>
          <cell r="BC99">
            <v>5</v>
          </cell>
          <cell r="BD99">
            <v>199034.38</v>
          </cell>
          <cell r="BE99">
            <v>67743.34</v>
          </cell>
          <cell r="BF99">
            <v>15831.84</v>
          </cell>
          <cell r="BG99">
            <v>0</v>
          </cell>
          <cell r="BH99">
            <v>0</v>
          </cell>
          <cell r="BI99">
            <v>282609.56</v>
          </cell>
          <cell r="BJ99">
            <v>0</v>
          </cell>
          <cell r="BL99">
            <v>282609.56</v>
          </cell>
          <cell r="BM99">
            <v>0</v>
          </cell>
          <cell r="BN99">
            <v>-150000</v>
          </cell>
          <cell r="BO99">
            <v>47101.593333333301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老账</v>
          </cell>
          <cell r="F100">
            <v>90</v>
          </cell>
          <cell r="G100" t="str">
            <v>否</v>
          </cell>
          <cell r="I100">
            <v>-21480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21480</v>
          </cell>
          <cell r="BA100">
            <v>0</v>
          </cell>
          <cell r="BB100">
            <v>-21480</v>
          </cell>
          <cell r="BC100">
            <v>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21480</v>
          </cell>
          <cell r="BJ100">
            <v>21480</v>
          </cell>
          <cell r="BL100">
            <v>0</v>
          </cell>
          <cell r="BM100">
            <v>0</v>
          </cell>
          <cell r="BN100">
            <v>0</v>
          </cell>
          <cell r="BO100">
            <v>3580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大宗物料</v>
          </cell>
          <cell r="F101">
            <v>30</v>
          </cell>
          <cell r="G101" t="str">
            <v>否</v>
          </cell>
          <cell r="H101">
            <v>30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5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L101">
            <v>0</v>
          </cell>
          <cell r="BM101">
            <v>0</v>
          </cell>
          <cell r="BN101">
            <v>-44250</v>
          </cell>
          <cell r="BO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正常供货</v>
          </cell>
          <cell r="F102">
            <v>60</v>
          </cell>
          <cell r="G102" t="str">
            <v>是</v>
          </cell>
          <cell r="H102">
            <v>60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F102">
            <v>0</v>
          </cell>
          <cell r="AG102">
            <v>27164</v>
          </cell>
          <cell r="AH102">
            <v>0</v>
          </cell>
          <cell r="AI102">
            <v>34995.4</v>
          </cell>
          <cell r="AJ102">
            <v>0</v>
          </cell>
          <cell r="AK102">
            <v>0</v>
          </cell>
          <cell r="AL102">
            <v>0</v>
          </cell>
          <cell r="AM102">
            <v>16500</v>
          </cell>
          <cell r="AN102">
            <v>0</v>
          </cell>
          <cell r="AO102">
            <v>0</v>
          </cell>
          <cell r="AP102">
            <v>0</v>
          </cell>
          <cell r="AQ102">
            <v>47477.26</v>
          </cell>
          <cell r="AR102">
            <v>52461.19</v>
          </cell>
          <cell r="AS102">
            <v>65665.3</v>
          </cell>
          <cell r="AT102">
            <v>83881.7</v>
          </cell>
          <cell r="AU102">
            <v>0</v>
          </cell>
          <cell r="AV102">
            <v>42122.16</v>
          </cell>
          <cell r="AW102">
            <v>41211.49</v>
          </cell>
          <cell r="AX102">
            <v>0</v>
          </cell>
          <cell r="AY102">
            <v>65395.14</v>
          </cell>
          <cell r="AZ102">
            <v>36420.47</v>
          </cell>
          <cell r="BA102">
            <v>513294.11</v>
          </cell>
          <cell r="BB102">
            <v>411478.5</v>
          </cell>
          <cell r="BC102">
            <v>6</v>
          </cell>
          <cell r="BD102">
            <v>0</v>
          </cell>
          <cell r="BE102">
            <v>41211.49</v>
          </cell>
          <cell r="BF102">
            <v>42122.16</v>
          </cell>
          <cell r="BG102">
            <v>0</v>
          </cell>
          <cell r="BH102">
            <v>83881.7</v>
          </cell>
          <cell r="BI102">
            <v>185149.26</v>
          </cell>
          <cell r="BJ102">
            <v>101815.61</v>
          </cell>
          <cell r="BL102">
            <v>513294.11</v>
          </cell>
          <cell r="BM102">
            <v>0</v>
          </cell>
          <cell r="BN102">
            <v>0</v>
          </cell>
          <cell r="BO102">
            <v>30858.21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正常供货</v>
          </cell>
          <cell r="F103">
            <v>60</v>
          </cell>
          <cell r="G103" t="str">
            <v>否</v>
          </cell>
          <cell r="H103">
            <v>60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4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老账</v>
          </cell>
          <cell r="F104">
            <v>90</v>
          </cell>
          <cell r="G104" t="str">
            <v>是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57595.72</v>
          </cell>
          <cell r="AL104">
            <v>0</v>
          </cell>
          <cell r="AM104">
            <v>0</v>
          </cell>
          <cell r="AN104">
            <v>0</v>
          </cell>
          <cell r="AO104">
            <v>44700</v>
          </cell>
          <cell r="AP104">
            <v>0</v>
          </cell>
          <cell r="AQ104">
            <v>75334.81</v>
          </cell>
          <cell r="AR104">
            <v>16842.77</v>
          </cell>
          <cell r="AS104">
            <v>0</v>
          </cell>
          <cell r="AT104">
            <v>80414.820000000007</v>
          </cell>
          <cell r="AU104">
            <v>15820</v>
          </cell>
          <cell r="AV104">
            <v>53633.81</v>
          </cell>
          <cell r="AW104">
            <v>0</v>
          </cell>
          <cell r="AX104">
            <v>26842.02</v>
          </cell>
          <cell r="AY104">
            <v>0</v>
          </cell>
          <cell r="AZ104">
            <v>17293.47</v>
          </cell>
          <cell r="BA104">
            <v>388477.42</v>
          </cell>
          <cell r="BB104">
            <v>344341.93</v>
          </cell>
          <cell r="BC104">
            <v>6</v>
          </cell>
          <cell r="BD104">
            <v>0</v>
          </cell>
          <cell r="BE104">
            <v>53633.81</v>
          </cell>
          <cell r="BF104">
            <v>15820</v>
          </cell>
          <cell r="BG104">
            <v>80414.820000000007</v>
          </cell>
          <cell r="BH104">
            <v>0</v>
          </cell>
          <cell r="BI104">
            <v>113589.3</v>
          </cell>
          <cell r="BJ104">
            <v>44135.49</v>
          </cell>
          <cell r="BL104">
            <v>388477.42</v>
          </cell>
          <cell r="BM104">
            <v>0</v>
          </cell>
          <cell r="BN104">
            <v>0</v>
          </cell>
          <cell r="BO104">
            <v>18931.55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老账</v>
          </cell>
          <cell r="F105">
            <v>90</v>
          </cell>
          <cell r="G105" t="str">
            <v>否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46406.19</v>
          </cell>
          <cell r="O105">
            <v>69887.929999999993</v>
          </cell>
          <cell r="P105">
            <v>0</v>
          </cell>
          <cell r="Q105">
            <v>0</v>
          </cell>
          <cell r="R105">
            <v>40410.29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156704.41</v>
          </cell>
          <cell r="BB105">
            <v>156704.41</v>
          </cell>
          <cell r="BC105">
            <v>4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156704.41</v>
          </cell>
          <cell r="BM105">
            <v>0</v>
          </cell>
          <cell r="BN105">
            <v>0</v>
          </cell>
          <cell r="BO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正常供货</v>
          </cell>
          <cell r="F106">
            <v>90</v>
          </cell>
          <cell r="G106" t="str">
            <v>否</v>
          </cell>
          <cell r="H106">
            <v>90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20072.12</v>
          </cell>
          <cell r="AU106">
            <v>10815.62</v>
          </cell>
          <cell r="AV106">
            <v>49240.03</v>
          </cell>
          <cell r="AW106">
            <v>61620.18</v>
          </cell>
          <cell r="AX106">
            <v>33416.480000000003</v>
          </cell>
          <cell r="AY106">
            <v>32010.240000000002</v>
          </cell>
          <cell r="AZ106">
            <v>37516.1</v>
          </cell>
          <cell r="BA106">
            <v>244690.77</v>
          </cell>
          <cell r="BB106">
            <v>141747.95000000001</v>
          </cell>
          <cell r="BC106">
            <v>6</v>
          </cell>
          <cell r="BD106">
            <v>61620.18</v>
          </cell>
          <cell r="BE106">
            <v>49240.03</v>
          </cell>
          <cell r="BF106">
            <v>10815.62</v>
          </cell>
          <cell r="BG106">
            <v>20072.12</v>
          </cell>
          <cell r="BH106">
            <v>0</v>
          </cell>
          <cell r="BI106">
            <v>224618.65</v>
          </cell>
          <cell r="BJ106">
            <v>102942.82</v>
          </cell>
          <cell r="BL106">
            <v>244690.77</v>
          </cell>
          <cell r="BM106">
            <v>0</v>
          </cell>
          <cell r="BN106">
            <v>0</v>
          </cell>
          <cell r="BO106">
            <v>37436.441666666702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基建维修-老账</v>
          </cell>
          <cell r="F107">
            <v>0</v>
          </cell>
          <cell r="G107" t="str">
            <v>是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73445.399999999994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5700</v>
          </cell>
          <cell r="AL107">
            <v>9646</v>
          </cell>
          <cell r="AM107">
            <v>34930</v>
          </cell>
          <cell r="AN107">
            <v>27840.9</v>
          </cell>
          <cell r="AO107">
            <v>1900</v>
          </cell>
          <cell r="AP107">
            <v>18400</v>
          </cell>
          <cell r="AQ107">
            <v>2029</v>
          </cell>
          <cell r="AR107">
            <v>32082</v>
          </cell>
          <cell r="AS107">
            <v>1411</v>
          </cell>
          <cell r="AT107">
            <v>0</v>
          </cell>
          <cell r="AU107">
            <v>0</v>
          </cell>
          <cell r="AV107">
            <v>5400</v>
          </cell>
          <cell r="AW107">
            <v>0</v>
          </cell>
          <cell r="AX107">
            <v>1700</v>
          </cell>
          <cell r="AY107">
            <v>22573</v>
          </cell>
          <cell r="AZ107">
            <v>4700</v>
          </cell>
          <cell r="BA107">
            <v>241757.3</v>
          </cell>
          <cell r="BB107">
            <v>241757.3</v>
          </cell>
          <cell r="BC107">
            <v>6</v>
          </cell>
          <cell r="BD107">
            <v>4700</v>
          </cell>
          <cell r="BE107">
            <v>22573</v>
          </cell>
          <cell r="BF107">
            <v>1700</v>
          </cell>
          <cell r="BG107">
            <v>0</v>
          </cell>
          <cell r="BH107">
            <v>5400</v>
          </cell>
          <cell r="BI107">
            <v>34373</v>
          </cell>
          <cell r="BJ107">
            <v>0</v>
          </cell>
          <cell r="BL107">
            <v>241757.3</v>
          </cell>
          <cell r="BM107">
            <v>0</v>
          </cell>
          <cell r="BN107">
            <v>0</v>
          </cell>
          <cell r="BO107">
            <v>5728.8333333333303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固定资产-老账</v>
          </cell>
          <cell r="F108">
            <v>0</v>
          </cell>
          <cell r="G108" t="str">
            <v>是</v>
          </cell>
          <cell r="H108" t="str">
            <v>固定资产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148132.6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12600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160732.6</v>
          </cell>
          <cell r="BB108">
            <v>160732.6</v>
          </cell>
          <cell r="BC108">
            <v>4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L108">
            <v>160732.6</v>
          </cell>
          <cell r="BM108">
            <v>0</v>
          </cell>
          <cell r="BN108">
            <v>0</v>
          </cell>
          <cell r="BO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老账</v>
          </cell>
          <cell r="F109">
            <v>60</v>
          </cell>
          <cell r="G109" t="str">
            <v>是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15918.74</v>
          </cell>
          <cell r="AG109">
            <v>46937.94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32842.32</v>
          </cell>
          <cell r="AV109">
            <v>42334.32</v>
          </cell>
          <cell r="AW109">
            <v>0</v>
          </cell>
          <cell r="AX109">
            <v>0</v>
          </cell>
          <cell r="AY109">
            <v>58091.040000000001</v>
          </cell>
          <cell r="BA109">
            <v>196124.36</v>
          </cell>
          <cell r="BB109">
            <v>138033.32</v>
          </cell>
          <cell r="BC109">
            <v>5</v>
          </cell>
          <cell r="BD109">
            <v>0</v>
          </cell>
          <cell r="BE109">
            <v>0</v>
          </cell>
          <cell r="BF109">
            <v>42334.32</v>
          </cell>
          <cell r="BG109">
            <v>32842.32</v>
          </cell>
          <cell r="BH109">
            <v>0</v>
          </cell>
          <cell r="BI109">
            <v>133267.68</v>
          </cell>
          <cell r="BJ109">
            <v>58091.040000000001</v>
          </cell>
          <cell r="BL109">
            <v>196124.36</v>
          </cell>
          <cell r="BM109">
            <v>0</v>
          </cell>
          <cell r="BN109">
            <v>-32843.32</v>
          </cell>
          <cell r="BO109">
            <v>22211.279999999999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正常供货</v>
          </cell>
          <cell r="F110">
            <v>60</v>
          </cell>
          <cell r="G110" t="str">
            <v>否</v>
          </cell>
          <cell r="H110">
            <v>60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O110">
            <v>0</v>
          </cell>
          <cell r="AP110">
            <v>83987.77</v>
          </cell>
          <cell r="AQ110">
            <v>138852.24</v>
          </cell>
          <cell r="AR110">
            <v>82142.48</v>
          </cell>
          <cell r="AS110">
            <v>135618.25</v>
          </cell>
          <cell r="AT110">
            <v>99977.49</v>
          </cell>
          <cell r="AU110">
            <v>74387.990000000005</v>
          </cell>
          <cell r="AV110">
            <v>91730.83</v>
          </cell>
          <cell r="AW110">
            <v>94427.35</v>
          </cell>
          <cell r="AX110">
            <v>39781.19</v>
          </cell>
          <cell r="AY110">
            <v>18206.919999999998</v>
          </cell>
          <cell r="AZ110">
            <v>10946.45</v>
          </cell>
          <cell r="BA110">
            <v>870058.96</v>
          </cell>
          <cell r="BB110">
            <v>839112.51</v>
          </cell>
          <cell r="BC110">
            <v>6</v>
          </cell>
          <cell r="BD110">
            <v>39781.19</v>
          </cell>
          <cell r="BE110">
            <v>94427.35</v>
          </cell>
          <cell r="BF110">
            <v>91730.83</v>
          </cell>
          <cell r="BG110">
            <v>74387.990000000005</v>
          </cell>
          <cell r="BH110">
            <v>99977.49</v>
          </cell>
          <cell r="BI110">
            <v>329480.73</v>
          </cell>
          <cell r="BJ110">
            <v>30946.45</v>
          </cell>
          <cell r="BL110">
            <v>870058.96</v>
          </cell>
          <cell r="BM110">
            <v>0</v>
          </cell>
          <cell r="BN110">
            <v>0</v>
          </cell>
          <cell r="BO110">
            <v>54913.455000000002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大宗物料</v>
          </cell>
          <cell r="F111">
            <v>30</v>
          </cell>
          <cell r="G111" t="str">
            <v>否</v>
          </cell>
          <cell r="H111">
            <v>30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30446.54</v>
          </cell>
          <cell r="BA111">
            <v>30446.54</v>
          </cell>
          <cell r="BB111">
            <v>0</v>
          </cell>
          <cell r="BC111">
            <v>5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30446.54</v>
          </cell>
          <cell r="BJ111">
            <v>30446.54</v>
          </cell>
          <cell r="BL111">
            <v>30446.54</v>
          </cell>
          <cell r="BM111">
            <v>0</v>
          </cell>
          <cell r="BN111">
            <v>0</v>
          </cell>
          <cell r="BO111">
            <v>5074.4233333333304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正常供货</v>
          </cell>
          <cell r="F112">
            <v>60</v>
          </cell>
          <cell r="G112" t="str">
            <v>是</v>
          </cell>
          <cell r="H112">
            <v>60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45281.05</v>
          </cell>
          <cell r="AI112">
            <v>0</v>
          </cell>
          <cell r="AJ112">
            <v>86521.26</v>
          </cell>
          <cell r="AK112">
            <v>0</v>
          </cell>
          <cell r="AL112">
            <v>0</v>
          </cell>
          <cell r="AM112">
            <v>84301.58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216103.89</v>
          </cell>
          <cell r="BB112">
            <v>216103.89</v>
          </cell>
          <cell r="BC112">
            <v>4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L112">
            <v>216103.89</v>
          </cell>
          <cell r="BM112">
            <v>0</v>
          </cell>
          <cell r="BN112">
            <v>0</v>
          </cell>
          <cell r="BO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正常供货</v>
          </cell>
          <cell r="F113">
            <v>0</v>
          </cell>
          <cell r="G113" t="str">
            <v>否</v>
          </cell>
          <cell r="H113">
            <v>90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  <cell r="AY113">
            <v>0</v>
          </cell>
          <cell r="BA113">
            <v>0</v>
          </cell>
          <cell r="BB113">
            <v>0</v>
          </cell>
          <cell r="BC113">
            <v>4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老账</v>
          </cell>
          <cell r="F114">
            <v>0</v>
          </cell>
          <cell r="G114" t="str">
            <v>是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28855.72</v>
          </cell>
          <cell r="AA114">
            <v>0</v>
          </cell>
          <cell r="AC114">
            <v>0</v>
          </cell>
          <cell r="AD114">
            <v>36706.78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  <cell r="AY114">
            <v>0</v>
          </cell>
          <cell r="BA114">
            <v>65562.5</v>
          </cell>
          <cell r="BB114">
            <v>65562.5</v>
          </cell>
          <cell r="BC114">
            <v>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L114">
            <v>65562.5</v>
          </cell>
          <cell r="BM114">
            <v>0</v>
          </cell>
          <cell r="BN114">
            <v>0</v>
          </cell>
          <cell r="BO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正常供货</v>
          </cell>
          <cell r="F115">
            <v>60</v>
          </cell>
          <cell r="G115" t="str">
            <v>否</v>
          </cell>
          <cell r="H115">
            <v>60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8551.91</v>
          </cell>
          <cell r="AW115">
            <v>64030.98</v>
          </cell>
          <cell r="AX115">
            <v>7424.1</v>
          </cell>
          <cell r="AY115">
            <v>15723.28</v>
          </cell>
          <cell r="BA115">
            <v>95730.27</v>
          </cell>
          <cell r="BB115">
            <v>80006.990000000005</v>
          </cell>
          <cell r="BC115">
            <v>5</v>
          </cell>
          <cell r="BD115">
            <v>7424.1</v>
          </cell>
          <cell r="BE115">
            <v>64030.98</v>
          </cell>
          <cell r="BF115">
            <v>8551.91</v>
          </cell>
          <cell r="BG115">
            <v>0</v>
          </cell>
          <cell r="BH115">
            <v>0</v>
          </cell>
          <cell r="BI115">
            <v>95730.27</v>
          </cell>
          <cell r="BJ115">
            <v>15723.28</v>
          </cell>
          <cell r="BL115">
            <v>95730.27</v>
          </cell>
          <cell r="BM115">
            <v>0</v>
          </cell>
          <cell r="BN115">
            <v>-9999.9999999999909</v>
          </cell>
          <cell r="BO115">
            <v>15955.045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老账</v>
          </cell>
          <cell r="F116">
            <v>60</v>
          </cell>
          <cell r="G116" t="str">
            <v>否</v>
          </cell>
          <cell r="I116">
            <v>0</v>
          </cell>
          <cell r="J116">
            <v>0</v>
          </cell>
          <cell r="K116">
            <v>0</v>
          </cell>
          <cell r="L116">
            <v>1571.64</v>
          </cell>
          <cell r="M116">
            <v>96738.65</v>
          </cell>
          <cell r="N116">
            <v>18373.64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  <cell r="AY116">
            <v>0</v>
          </cell>
          <cell r="BA116">
            <v>116683.93</v>
          </cell>
          <cell r="BB116">
            <v>116683.93</v>
          </cell>
          <cell r="BC116">
            <v>4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L116">
            <v>116683.93</v>
          </cell>
          <cell r="BM116">
            <v>0</v>
          </cell>
          <cell r="BN116">
            <v>0</v>
          </cell>
          <cell r="BO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正常供货</v>
          </cell>
          <cell r="F117">
            <v>60</v>
          </cell>
          <cell r="G117" t="str">
            <v>是</v>
          </cell>
          <cell r="H117">
            <v>60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22748.22</v>
          </cell>
          <cell r="AJ117">
            <v>0</v>
          </cell>
          <cell r="AK117">
            <v>21753.24</v>
          </cell>
          <cell r="AL117">
            <v>22040.33</v>
          </cell>
          <cell r="AM117">
            <v>9721.0499999999993</v>
          </cell>
          <cell r="AN117">
            <v>11142.98</v>
          </cell>
          <cell r="AO117">
            <v>0</v>
          </cell>
          <cell r="AP117">
            <v>28800</v>
          </cell>
          <cell r="AQ117">
            <v>0</v>
          </cell>
          <cell r="AR117">
            <v>33869.4</v>
          </cell>
          <cell r="AS117">
            <v>16023.13</v>
          </cell>
          <cell r="AT117">
            <v>0</v>
          </cell>
          <cell r="AU117">
            <v>28653.91</v>
          </cell>
          <cell r="AV117">
            <v>18879.89</v>
          </cell>
          <cell r="AW117">
            <v>26177.51</v>
          </cell>
          <cell r="AX117">
            <v>9151.07</v>
          </cell>
          <cell r="AY117">
            <v>0</v>
          </cell>
          <cell r="AZ117">
            <v>4141.0200000000004</v>
          </cell>
          <cell r="BA117">
            <v>253101.75</v>
          </cell>
          <cell r="BB117">
            <v>248960.73</v>
          </cell>
          <cell r="BC117">
            <v>6</v>
          </cell>
          <cell r="BD117">
            <v>9151.07</v>
          </cell>
          <cell r="BE117">
            <v>26177.51</v>
          </cell>
          <cell r="BF117">
            <v>18879.89</v>
          </cell>
          <cell r="BG117">
            <v>28653.91</v>
          </cell>
          <cell r="BH117">
            <v>0</v>
          </cell>
          <cell r="BI117">
            <v>87003.4</v>
          </cell>
          <cell r="BJ117">
            <v>4141.0199999999904</v>
          </cell>
          <cell r="BL117">
            <v>253101.75</v>
          </cell>
          <cell r="BM117">
            <v>0</v>
          </cell>
          <cell r="BN117">
            <v>0</v>
          </cell>
          <cell r="BO117">
            <v>14500.5666666667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正常供货</v>
          </cell>
          <cell r="F118">
            <v>60</v>
          </cell>
          <cell r="G118" t="str">
            <v>否</v>
          </cell>
          <cell r="H118">
            <v>60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AL118">
            <v>0</v>
          </cell>
          <cell r="AM118">
            <v>0</v>
          </cell>
          <cell r="AP118">
            <v>0</v>
          </cell>
          <cell r="AS118">
            <v>84947.43</v>
          </cell>
          <cell r="AT118">
            <v>0</v>
          </cell>
          <cell r="AU118">
            <v>157960.44</v>
          </cell>
          <cell r="AV118">
            <v>136345.79999999999</v>
          </cell>
          <cell r="AW118">
            <v>68172.899999999994</v>
          </cell>
          <cell r="AX118">
            <v>90897.2</v>
          </cell>
          <cell r="AY118">
            <v>0</v>
          </cell>
          <cell r="BA118">
            <v>538323.77</v>
          </cell>
          <cell r="BB118">
            <v>538323.77</v>
          </cell>
          <cell r="BC118">
            <v>5</v>
          </cell>
          <cell r="BD118">
            <v>90897.2</v>
          </cell>
          <cell r="BE118">
            <v>68172.899999999994</v>
          </cell>
          <cell r="BF118">
            <v>136345.79999999999</v>
          </cell>
          <cell r="BG118">
            <v>157960.44</v>
          </cell>
          <cell r="BH118">
            <v>0</v>
          </cell>
          <cell r="BI118">
            <v>453376.34</v>
          </cell>
          <cell r="BJ118">
            <v>0</v>
          </cell>
          <cell r="BL118">
            <v>538323.77</v>
          </cell>
          <cell r="BM118">
            <v>0</v>
          </cell>
          <cell r="BN118">
            <v>0</v>
          </cell>
          <cell r="BO118">
            <v>75562.723333333299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正常供货</v>
          </cell>
          <cell r="F119">
            <v>90</v>
          </cell>
          <cell r="G119" t="str">
            <v>是</v>
          </cell>
          <cell r="H119">
            <v>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AE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8285.9699999999993</v>
          </cell>
          <cell r="AN119">
            <v>15332.3</v>
          </cell>
          <cell r="AO119">
            <v>8100</v>
          </cell>
          <cell r="AP119">
            <v>0</v>
          </cell>
          <cell r="AQ119">
            <v>33219.96</v>
          </cell>
          <cell r="AR119">
            <v>17887.68</v>
          </cell>
          <cell r="AS119">
            <v>18739.46</v>
          </cell>
          <cell r="AT119">
            <v>25553.82</v>
          </cell>
          <cell r="AU119">
            <v>0</v>
          </cell>
          <cell r="AV119">
            <v>34923.56</v>
          </cell>
          <cell r="AW119">
            <v>33228.42</v>
          </cell>
          <cell r="AX119">
            <v>17035.88</v>
          </cell>
          <cell r="AY119">
            <v>6035.29</v>
          </cell>
          <cell r="AZ119">
            <v>13355.7</v>
          </cell>
          <cell r="BA119">
            <v>231698.04</v>
          </cell>
          <cell r="BB119">
            <v>195271.17</v>
          </cell>
          <cell r="BC119">
            <v>6</v>
          </cell>
          <cell r="BD119">
            <v>33228.42</v>
          </cell>
          <cell r="BE119">
            <v>34923.56</v>
          </cell>
          <cell r="BF119">
            <v>0</v>
          </cell>
          <cell r="BG119">
            <v>25553.82</v>
          </cell>
          <cell r="BH119">
            <v>18739.46</v>
          </cell>
          <cell r="BI119">
            <v>104578.85</v>
          </cell>
          <cell r="BJ119">
            <v>36426.870000000003</v>
          </cell>
          <cell r="BL119">
            <v>231698.04</v>
          </cell>
          <cell r="BM119">
            <v>0</v>
          </cell>
          <cell r="BN119">
            <v>0</v>
          </cell>
          <cell r="BO119">
            <v>17429.808333333302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正常供货</v>
          </cell>
          <cell r="F120">
            <v>60</v>
          </cell>
          <cell r="G120" t="str">
            <v>是</v>
          </cell>
          <cell r="H120">
            <v>60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2422.37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21601.08</v>
          </cell>
          <cell r="AJ120">
            <v>28801.439999999999</v>
          </cell>
          <cell r="AK120">
            <v>0</v>
          </cell>
          <cell r="AL120">
            <v>7200.36</v>
          </cell>
          <cell r="AM120">
            <v>7200.36</v>
          </cell>
          <cell r="AN120">
            <v>10800.54</v>
          </cell>
          <cell r="AO120">
            <v>10800</v>
          </cell>
          <cell r="AP120">
            <v>7200</v>
          </cell>
          <cell r="AQ120">
            <v>10800.54</v>
          </cell>
          <cell r="AR120">
            <v>18000.900000000001</v>
          </cell>
          <cell r="AS120">
            <v>6915.6</v>
          </cell>
          <cell r="AT120">
            <v>24204.6</v>
          </cell>
          <cell r="AU120">
            <v>27662.400000000001</v>
          </cell>
          <cell r="AV120">
            <v>34578</v>
          </cell>
          <cell r="AW120">
            <v>0</v>
          </cell>
          <cell r="AX120">
            <v>0</v>
          </cell>
          <cell r="AY120">
            <v>0</v>
          </cell>
          <cell r="BA120">
            <v>218188.19</v>
          </cell>
          <cell r="BB120">
            <v>218188.19</v>
          </cell>
          <cell r="BC120">
            <v>5</v>
          </cell>
          <cell r="BD120">
            <v>0</v>
          </cell>
          <cell r="BE120">
            <v>0</v>
          </cell>
          <cell r="BF120">
            <v>34578</v>
          </cell>
          <cell r="BG120">
            <v>27662.400000000001</v>
          </cell>
          <cell r="BH120">
            <v>24204.6</v>
          </cell>
          <cell r="BI120">
            <v>62240.4</v>
          </cell>
          <cell r="BJ120">
            <v>0</v>
          </cell>
          <cell r="BL120">
            <v>218188.19</v>
          </cell>
          <cell r="BM120">
            <v>0</v>
          </cell>
          <cell r="BN120">
            <v>0</v>
          </cell>
          <cell r="BO120">
            <v>10373.4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正常供货</v>
          </cell>
          <cell r="F121">
            <v>60</v>
          </cell>
          <cell r="G121" t="str">
            <v>否</v>
          </cell>
          <cell r="H121">
            <v>60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4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L121">
            <v>-4.65661287307739E-10</v>
          </cell>
          <cell r="BM121">
            <v>-4.65661287307739E-10</v>
          </cell>
          <cell r="BN121">
            <v>-4.65661287307739E-10</v>
          </cell>
          <cell r="BO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正常供货</v>
          </cell>
          <cell r="F122">
            <v>60</v>
          </cell>
          <cell r="G122" t="str">
            <v>否</v>
          </cell>
          <cell r="H122">
            <v>60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8122.68</v>
          </cell>
          <cell r="AR122">
            <v>23019.55</v>
          </cell>
          <cell r="AS122">
            <v>0</v>
          </cell>
          <cell r="AT122">
            <v>0</v>
          </cell>
          <cell r="AU122">
            <v>18392.86</v>
          </cell>
          <cell r="AV122">
            <v>20621.810000000001</v>
          </cell>
          <cell r="AW122">
            <v>14443.71</v>
          </cell>
          <cell r="AX122">
            <v>0</v>
          </cell>
          <cell r="AY122">
            <v>0</v>
          </cell>
          <cell r="AZ122">
            <v>0</v>
          </cell>
          <cell r="BA122">
            <v>84600.61</v>
          </cell>
          <cell r="BB122">
            <v>84600.61</v>
          </cell>
          <cell r="BC122">
            <v>6</v>
          </cell>
          <cell r="BD122">
            <v>0</v>
          </cell>
          <cell r="BE122">
            <v>14443.71</v>
          </cell>
          <cell r="BF122">
            <v>20621.810000000001</v>
          </cell>
          <cell r="BG122">
            <v>18392.86</v>
          </cell>
          <cell r="BH122">
            <v>0</v>
          </cell>
          <cell r="BI122">
            <v>53458.38</v>
          </cell>
          <cell r="BJ122">
            <v>0</v>
          </cell>
          <cell r="BL122">
            <v>84600.61</v>
          </cell>
          <cell r="BM122">
            <v>0</v>
          </cell>
          <cell r="BN122">
            <v>-6119.22</v>
          </cell>
          <cell r="BO122">
            <v>8909.73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正常供货</v>
          </cell>
          <cell r="F123">
            <v>60</v>
          </cell>
          <cell r="G123" t="str">
            <v>否</v>
          </cell>
          <cell r="H123">
            <v>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AE123">
            <v>0</v>
          </cell>
          <cell r="AF123">
            <v>0</v>
          </cell>
          <cell r="AG123">
            <v>0</v>
          </cell>
          <cell r="AJ123">
            <v>0</v>
          </cell>
          <cell r="AQ123">
            <v>19409.810000000001</v>
          </cell>
          <cell r="AR123">
            <v>20496.34</v>
          </cell>
          <cell r="AS123">
            <v>22250.82</v>
          </cell>
          <cell r="AT123">
            <v>25284.73</v>
          </cell>
          <cell r="AU123">
            <v>6938.45</v>
          </cell>
          <cell r="AV123">
            <v>28009.35</v>
          </cell>
          <cell r="AW123">
            <v>0</v>
          </cell>
          <cell r="AX123">
            <v>33520.5</v>
          </cell>
          <cell r="AY123">
            <v>12331.12</v>
          </cell>
          <cell r="AZ123">
            <v>7292.21</v>
          </cell>
          <cell r="BA123">
            <v>175533.33</v>
          </cell>
          <cell r="BB123">
            <v>155910</v>
          </cell>
          <cell r="BC123">
            <v>6</v>
          </cell>
          <cell r="BD123">
            <v>33520.5</v>
          </cell>
          <cell r="BE123">
            <v>0</v>
          </cell>
          <cell r="BF123">
            <v>28009.35</v>
          </cell>
          <cell r="BG123">
            <v>6938.45</v>
          </cell>
          <cell r="BH123">
            <v>25284.73</v>
          </cell>
          <cell r="BI123">
            <v>88091.63</v>
          </cell>
          <cell r="BJ123">
            <v>19623.330000000002</v>
          </cell>
          <cell r="BL123">
            <v>175533.33</v>
          </cell>
          <cell r="BM123">
            <v>0</v>
          </cell>
          <cell r="BN123">
            <v>0</v>
          </cell>
          <cell r="BO123">
            <v>14681.938333333301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 t="str">
            <v>老账</v>
          </cell>
          <cell r="F124">
            <v>0</v>
          </cell>
          <cell r="G124" t="str">
            <v>否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20800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  <cell r="AY124">
            <v>0</v>
          </cell>
          <cell r="BA124">
            <v>20800</v>
          </cell>
          <cell r="BB124">
            <v>20800</v>
          </cell>
          <cell r="BC124">
            <v>4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L124">
            <v>20800</v>
          </cell>
          <cell r="BM124">
            <v>0</v>
          </cell>
          <cell r="BN124">
            <v>0</v>
          </cell>
          <cell r="BO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正常供货</v>
          </cell>
          <cell r="F125">
            <v>60</v>
          </cell>
          <cell r="G125" t="str">
            <v>否</v>
          </cell>
          <cell r="H125">
            <v>60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0.03</v>
          </cell>
          <cell r="AR125">
            <v>5856.75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  <cell r="AY125">
            <v>0</v>
          </cell>
          <cell r="BA125">
            <v>5856.78</v>
          </cell>
          <cell r="BB125">
            <v>5856.78</v>
          </cell>
          <cell r="BC125">
            <v>4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L125">
            <v>5856.78</v>
          </cell>
          <cell r="BM125">
            <v>0</v>
          </cell>
          <cell r="BN125">
            <v>0</v>
          </cell>
          <cell r="BO125">
            <v>0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老账</v>
          </cell>
          <cell r="F126" t="str">
            <v>预付</v>
          </cell>
          <cell r="G126" t="str">
            <v>否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44000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  <cell r="AY126">
            <v>0</v>
          </cell>
          <cell r="BA126">
            <v>44000</v>
          </cell>
          <cell r="BB126">
            <v>44000</v>
          </cell>
          <cell r="BC126">
            <v>4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L126">
            <v>44000</v>
          </cell>
          <cell r="BM126">
            <v>0</v>
          </cell>
          <cell r="BN126">
            <v>0</v>
          </cell>
          <cell r="BO126">
            <v>0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老账-更名上海恒毅</v>
          </cell>
          <cell r="F127">
            <v>60</v>
          </cell>
          <cell r="G127" t="str">
            <v>否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4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正常供货</v>
          </cell>
          <cell r="F128">
            <v>60</v>
          </cell>
          <cell r="G128" t="str">
            <v>否</v>
          </cell>
          <cell r="H128">
            <v>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481023.06</v>
          </cell>
          <cell r="AQ128">
            <v>552993.11</v>
          </cell>
          <cell r="AR128">
            <v>563602.74</v>
          </cell>
          <cell r="AS128">
            <v>382108.15</v>
          </cell>
          <cell r="AT128">
            <v>0</v>
          </cell>
          <cell r="AU128">
            <v>446772.98</v>
          </cell>
          <cell r="AV128">
            <v>241111.92</v>
          </cell>
          <cell r="AW128">
            <v>197100.75</v>
          </cell>
          <cell r="AX128">
            <v>352906.49</v>
          </cell>
          <cell r="AY128">
            <v>0</v>
          </cell>
          <cell r="BA128">
            <v>3217619.2</v>
          </cell>
          <cell r="BB128">
            <v>3217619.2</v>
          </cell>
          <cell r="BC128">
            <v>5</v>
          </cell>
          <cell r="BD128">
            <v>352906.49</v>
          </cell>
          <cell r="BE128">
            <v>197100.75</v>
          </cell>
          <cell r="BF128">
            <v>241111.92</v>
          </cell>
          <cell r="BG128">
            <v>446772.98</v>
          </cell>
          <cell r="BH128">
            <v>0</v>
          </cell>
          <cell r="BI128">
            <v>1237892.1399999999</v>
          </cell>
          <cell r="BJ128">
            <v>0</v>
          </cell>
          <cell r="BL128">
            <v>3217619.2</v>
          </cell>
          <cell r="BM128">
            <v>0</v>
          </cell>
          <cell r="BN128">
            <v>0</v>
          </cell>
          <cell r="BO128">
            <v>206315.35666666701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正常供货</v>
          </cell>
          <cell r="F129">
            <v>60</v>
          </cell>
          <cell r="G129" t="str">
            <v>是</v>
          </cell>
          <cell r="H129">
            <v>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5384.3</v>
          </cell>
          <cell r="AM129">
            <v>8180.91</v>
          </cell>
          <cell r="AN129">
            <v>9885.0300000000007</v>
          </cell>
          <cell r="AO129">
            <v>12600</v>
          </cell>
          <cell r="AP129">
            <v>6900</v>
          </cell>
          <cell r="AQ129">
            <v>9256.98</v>
          </cell>
          <cell r="AR129">
            <v>6659.9</v>
          </cell>
          <cell r="AS129">
            <v>4720.2</v>
          </cell>
          <cell r="AT129">
            <v>9200.7099999999991</v>
          </cell>
          <cell r="AU129">
            <v>7985.05</v>
          </cell>
          <cell r="AW129">
            <v>25863.4</v>
          </cell>
          <cell r="AX129">
            <v>4531.87</v>
          </cell>
          <cell r="AY129">
            <v>4919.26</v>
          </cell>
          <cell r="BA129">
            <v>116087.61</v>
          </cell>
          <cell r="BB129">
            <v>111168.35</v>
          </cell>
          <cell r="BC129">
            <v>4</v>
          </cell>
          <cell r="BD129">
            <v>4531.87</v>
          </cell>
          <cell r="BE129">
            <v>25863.4</v>
          </cell>
          <cell r="BF129">
            <v>0</v>
          </cell>
          <cell r="BG129">
            <v>7985.05</v>
          </cell>
          <cell r="BH129">
            <v>9200.7099999999991</v>
          </cell>
          <cell r="BI129">
            <v>43299.58</v>
          </cell>
          <cell r="BJ129">
            <v>4919.2599999999902</v>
          </cell>
          <cell r="BL129">
            <v>116087.61</v>
          </cell>
          <cell r="BM129">
            <v>0</v>
          </cell>
          <cell r="BN129">
            <v>0</v>
          </cell>
          <cell r="BO129">
            <v>7216.59666666667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零采</v>
          </cell>
          <cell r="F130">
            <v>0</v>
          </cell>
          <cell r="G130" t="str">
            <v>否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19897.87</v>
          </cell>
          <cell r="AT130">
            <v>0</v>
          </cell>
          <cell r="AU130">
            <v>0</v>
          </cell>
          <cell r="AW130">
            <v>69941.100000000006</v>
          </cell>
          <cell r="AX130">
            <v>0</v>
          </cell>
          <cell r="AY130">
            <v>0</v>
          </cell>
          <cell r="AZ130">
            <v>403244.4</v>
          </cell>
          <cell r="BA130">
            <v>493083.37</v>
          </cell>
          <cell r="BB130">
            <v>493083.37</v>
          </cell>
          <cell r="BC130">
            <v>5</v>
          </cell>
          <cell r="BD130">
            <v>403244.4</v>
          </cell>
          <cell r="BE130">
            <v>0</v>
          </cell>
          <cell r="BF130">
            <v>0</v>
          </cell>
          <cell r="BG130">
            <v>69941.100000000006</v>
          </cell>
          <cell r="BH130">
            <v>0</v>
          </cell>
          <cell r="BI130">
            <v>473185.5</v>
          </cell>
          <cell r="BJ130">
            <v>0</v>
          </cell>
          <cell r="BL130">
            <v>493083.37</v>
          </cell>
          <cell r="BM130">
            <v>0</v>
          </cell>
          <cell r="BN130">
            <v>0</v>
          </cell>
          <cell r="BO130">
            <v>78864.25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固定资产-老账</v>
          </cell>
          <cell r="F131" t="str">
            <v>预付</v>
          </cell>
          <cell r="G131" t="str">
            <v>是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51500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35000</v>
          </cell>
          <cell r="AW131">
            <v>0</v>
          </cell>
          <cell r="AX131">
            <v>0</v>
          </cell>
          <cell r="AY131">
            <v>0</v>
          </cell>
          <cell r="BA131">
            <v>86500</v>
          </cell>
          <cell r="BB131">
            <v>86500</v>
          </cell>
          <cell r="BC131">
            <v>5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35000</v>
          </cell>
          <cell r="BI131">
            <v>35000</v>
          </cell>
          <cell r="BJ131">
            <v>0</v>
          </cell>
          <cell r="BL131">
            <v>86500</v>
          </cell>
          <cell r="BM131">
            <v>0</v>
          </cell>
          <cell r="BN131">
            <v>0</v>
          </cell>
          <cell r="BO131">
            <v>5833.3333333333303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 t="str">
            <v>管理</v>
          </cell>
          <cell r="F132">
            <v>0</v>
          </cell>
          <cell r="G132" t="str">
            <v>否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BA132">
            <v>0</v>
          </cell>
          <cell r="BB132">
            <v>0</v>
          </cell>
          <cell r="BC132">
            <v>4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零采</v>
          </cell>
          <cell r="F133">
            <v>0</v>
          </cell>
          <cell r="G133" t="str">
            <v>是</v>
          </cell>
          <cell r="AE133">
            <v>35962</v>
          </cell>
          <cell r="AF133">
            <v>0</v>
          </cell>
          <cell r="AG133">
            <v>46230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15500</v>
          </cell>
          <cell r="BA133">
            <v>97692</v>
          </cell>
          <cell r="BB133">
            <v>97692</v>
          </cell>
          <cell r="BC133">
            <v>4</v>
          </cell>
          <cell r="BD133">
            <v>0</v>
          </cell>
          <cell r="BE133">
            <v>15500</v>
          </cell>
          <cell r="BF133">
            <v>0</v>
          </cell>
          <cell r="BG133">
            <v>0</v>
          </cell>
          <cell r="BH133">
            <v>0</v>
          </cell>
          <cell r="BI133">
            <v>15500</v>
          </cell>
          <cell r="BJ133">
            <v>0</v>
          </cell>
          <cell r="BL133">
            <v>97692</v>
          </cell>
          <cell r="BM133">
            <v>0</v>
          </cell>
          <cell r="BN133">
            <v>0</v>
          </cell>
          <cell r="BO133">
            <v>2583.3333333333298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大宗物料</v>
          </cell>
          <cell r="F134">
            <v>30</v>
          </cell>
          <cell r="G134" t="str">
            <v>否</v>
          </cell>
          <cell r="H134">
            <v>30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61905.02</v>
          </cell>
          <cell r="AV134">
            <v>46846.94</v>
          </cell>
          <cell r="AW134">
            <v>92914.35</v>
          </cell>
          <cell r="AX134">
            <v>92914.35</v>
          </cell>
          <cell r="AY134">
            <v>51545.95</v>
          </cell>
          <cell r="AZ134">
            <v>97088.34</v>
          </cell>
          <cell r="BA134">
            <v>443214.95</v>
          </cell>
          <cell r="BB134">
            <v>346126.61</v>
          </cell>
          <cell r="BC134">
            <v>6</v>
          </cell>
          <cell r="BD134">
            <v>51545.95</v>
          </cell>
          <cell r="BE134">
            <v>92914.35</v>
          </cell>
          <cell r="BF134">
            <v>92914.35</v>
          </cell>
          <cell r="BG134">
            <v>46846.94</v>
          </cell>
          <cell r="BH134">
            <v>61905.02</v>
          </cell>
          <cell r="BI134">
            <v>443214.95</v>
          </cell>
          <cell r="BJ134">
            <v>97088.34</v>
          </cell>
          <cell r="BL134">
            <v>443214.95</v>
          </cell>
          <cell r="BM134">
            <v>0</v>
          </cell>
          <cell r="BN134">
            <v>0</v>
          </cell>
          <cell r="BO134">
            <v>73869.158333333296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老账</v>
          </cell>
          <cell r="F135">
            <v>90</v>
          </cell>
          <cell r="G135" t="str">
            <v>是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5340.19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352975.03</v>
          </cell>
          <cell r="BA135">
            <v>358315.22</v>
          </cell>
          <cell r="BB135">
            <v>5340.19</v>
          </cell>
          <cell r="BC135">
            <v>4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352975.03</v>
          </cell>
          <cell r="BJ135">
            <v>352975.03</v>
          </cell>
          <cell r="BL135">
            <v>358315.22</v>
          </cell>
          <cell r="BM135">
            <v>0</v>
          </cell>
          <cell r="BN135">
            <v>0</v>
          </cell>
          <cell r="BO135">
            <v>58829.171666666698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零采</v>
          </cell>
          <cell r="F136">
            <v>0</v>
          </cell>
          <cell r="G136" t="str">
            <v>是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AF136">
            <v>25898.5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18166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  <cell r="AY136">
            <v>0</v>
          </cell>
          <cell r="BA136">
            <v>44064.5</v>
          </cell>
          <cell r="BB136">
            <v>44064.5</v>
          </cell>
          <cell r="BC136">
            <v>4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L136">
            <v>44064.5</v>
          </cell>
          <cell r="BM136">
            <v>0</v>
          </cell>
          <cell r="BN136">
            <v>0</v>
          </cell>
          <cell r="BO136">
            <v>0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 t="str">
            <v>老账</v>
          </cell>
          <cell r="F137">
            <v>0</v>
          </cell>
          <cell r="G137" t="str">
            <v>否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75884.62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75884.62</v>
          </cell>
          <cell r="BB137">
            <v>75884.62</v>
          </cell>
          <cell r="BC137">
            <v>4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L137">
            <v>75884.62</v>
          </cell>
          <cell r="BM137">
            <v>0</v>
          </cell>
          <cell r="BN137">
            <v>0</v>
          </cell>
          <cell r="BO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正常供货</v>
          </cell>
          <cell r="F138">
            <v>60</v>
          </cell>
          <cell r="G138" t="str">
            <v>是</v>
          </cell>
          <cell r="H138">
            <v>60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M138">
            <v>3554.58</v>
          </cell>
          <cell r="AN138">
            <v>17900.400000000001</v>
          </cell>
          <cell r="AO138">
            <v>14500</v>
          </cell>
          <cell r="AP138">
            <v>17300</v>
          </cell>
          <cell r="AQ138">
            <v>18949.7</v>
          </cell>
          <cell r="AR138">
            <v>0</v>
          </cell>
          <cell r="AS138">
            <v>12222.53</v>
          </cell>
          <cell r="AT138">
            <v>30920.47</v>
          </cell>
          <cell r="AU138">
            <v>2964.38</v>
          </cell>
          <cell r="AV138">
            <v>22857.48</v>
          </cell>
          <cell r="AW138">
            <v>0</v>
          </cell>
          <cell r="AX138">
            <v>11936.31</v>
          </cell>
          <cell r="AY138">
            <v>0</v>
          </cell>
          <cell r="BA138">
            <v>153105.85</v>
          </cell>
          <cell r="BB138">
            <v>153105.85</v>
          </cell>
          <cell r="BC138">
            <v>5</v>
          </cell>
          <cell r="BD138">
            <v>11936.31</v>
          </cell>
          <cell r="BE138">
            <v>0</v>
          </cell>
          <cell r="BF138">
            <v>22857.48</v>
          </cell>
          <cell r="BG138">
            <v>2964.38</v>
          </cell>
          <cell r="BH138">
            <v>30920.47</v>
          </cell>
          <cell r="BI138">
            <v>37758.17</v>
          </cell>
          <cell r="BJ138">
            <v>0</v>
          </cell>
          <cell r="BL138">
            <v>153105.85</v>
          </cell>
          <cell r="BM138">
            <v>0</v>
          </cell>
          <cell r="BN138">
            <v>0</v>
          </cell>
          <cell r="BO138">
            <v>6293.02833333333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正常供货</v>
          </cell>
          <cell r="F139">
            <v>90</v>
          </cell>
          <cell r="G139" t="str">
            <v>否</v>
          </cell>
          <cell r="H139">
            <v>90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334.49</v>
          </cell>
          <cell r="AT139">
            <v>13786</v>
          </cell>
          <cell r="AU139">
            <v>20679</v>
          </cell>
          <cell r="AV139">
            <v>41146.69</v>
          </cell>
          <cell r="AW139">
            <v>0</v>
          </cell>
          <cell r="AX139">
            <v>52825.05</v>
          </cell>
          <cell r="AY139">
            <v>0</v>
          </cell>
          <cell r="AZ139">
            <v>45764.44</v>
          </cell>
          <cell r="BA139">
            <v>174535.67</v>
          </cell>
          <cell r="BB139">
            <v>52825.05</v>
          </cell>
          <cell r="BC139">
            <v>6</v>
          </cell>
          <cell r="BD139">
            <v>0</v>
          </cell>
          <cell r="BE139">
            <v>41146.69</v>
          </cell>
          <cell r="BF139">
            <v>20679</v>
          </cell>
          <cell r="BG139">
            <v>13786</v>
          </cell>
          <cell r="BH139">
            <v>334.49</v>
          </cell>
          <cell r="BI139">
            <v>160415.18</v>
          </cell>
          <cell r="BJ139">
            <v>121710.62</v>
          </cell>
          <cell r="BL139">
            <v>174535.67</v>
          </cell>
          <cell r="BM139">
            <v>0</v>
          </cell>
          <cell r="BN139">
            <v>0</v>
          </cell>
          <cell r="BO139">
            <v>26735.863333333298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固定资产-喷涂环保设备</v>
          </cell>
          <cell r="F140">
            <v>30</v>
          </cell>
          <cell r="G140" t="str">
            <v>是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12790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11250</v>
          </cell>
          <cell r="AE140">
            <v>0</v>
          </cell>
          <cell r="AF140">
            <v>15500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19590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59130</v>
          </cell>
          <cell r="BB140">
            <v>59130</v>
          </cell>
          <cell r="BC140">
            <v>4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L140">
            <v>59130</v>
          </cell>
          <cell r="BM140">
            <v>0</v>
          </cell>
          <cell r="BN140">
            <v>0</v>
          </cell>
          <cell r="BO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大宗物料</v>
          </cell>
          <cell r="F141">
            <v>0</v>
          </cell>
          <cell r="G141" t="str">
            <v>否</v>
          </cell>
          <cell r="H141">
            <v>30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17136</v>
          </cell>
          <cell r="AW141">
            <v>41136</v>
          </cell>
          <cell r="AX141">
            <v>0</v>
          </cell>
          <cell r="AY141">
            <v>0</v>
          </cell>
          <cell r="AZ141">
            <v>0</v>
          </cell>
          <cell r="BA141">
            <v>58272</v>
          </cell>
          <cell r="BB141">
            <v>58272</v>
          </cell>
          <cell r="BC141">
            <v>6</v>
          </cell>
          <cell r="BD141">
            <v>0</v>
          </cell>
          <cell r="BE141">
            <v>0</v>
          </cell>
          <cell r="BF141">
            <v>0</v>
          </cell>
          <cell r="BG141">
            <v>41136</v>
          </cell>
          <cell r="BH141">
            <v>17136</v>
          </cell>
          <cell r="BI141">
            <v>58272</v>
          </cell>
          <cell r="BJ141">
            <v>0</v>
          </cell>
          <cell r="BL141">
            <v>58271.999999999898</v>
          </cell>
          <cell r="BM141">
            <v>-1.01863406598568E-10</v>
          </cell>
          <cell r="BN141">
            <v>-5.8207660913467401E-11</v>
          </cell>
          <cell r="BO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正常供货</v>
          </cell>
          <cell r="F142">
            <v>0</v>
          </cell>
          <cell r="G142" t="str">
            <v>否</v>
          </cell>
          <cell r="H142">
            <v>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27499.94</v>
          </cell>
          <cell r="AQ142">
            <v>25049.87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54340.73</v>
          </cell>
          <cell r="AW142">
            <v>41309.26</v>
          </cell>
          <cell r="AX142">
            <v>0</v>
          </cell>
          <cell r="AY142">
            <v>0</v>
          </cell>
          <cell r="BA142">
            <v>148199.79999999999</v>
          </cell>
          <cell r="BB142">
            <v>148199.79999999999</v>
          </cell>
          <cell r="BC142">
            <v>5</v>
          </cell>
          <cell r="BD142">
            <v>0</v>
          </cell>
          <cell r="BE142">
            <v>0</v>
          </cell>
          <cell r="BF142">
            <v>0</v>
          </cell>
          <cell r="BG142">
            <v>41309.26</v>
          </cell>
          <cell r="BH142">
            <v>54340.73</v>
          </cell>
          <cell r="BI142">
            <v>95649.99</v>
          </cell>
          <cell r="BJ142">
            <v>0</v>
          </cell>
          <cell r="BL142">
            <v>148199.79999999999</v>
          </cell>
          <cell r="BM142">
            <v>0</v>
          </cell>
          <cell r="BN142">
            <v>0</v>
          </cell>
          <cell r="BO142">
            <v>15941.665000000001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正常供货</v>
          </cell>
          <cell r="F143">
            <v>60</v>
          </cell>
          <cell r="G143" t="str">
            <v>是</v>
          </cell>
          <cell r="H143">
            <v>60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163343.04000000001</v>
          </cell>
          <cell r="AO143">
            <v>87100</v>
          </cell>
          <cell r="AP143">
            <v>123800</v>
          </cell>
          <cell r="AQ143">
            <v>147379.10999999999</v>
          </cell>
          <cell r="AR143">
            <v>171391.02</v>
          </cell>
          <cell r="AS143">
            <v>193970.62</v>
          </cell>
          <cell r="AT143">
            <v>155432.99</v>
          </cell>
          <cell r="AU143">
            <v>50311.82</v>
          </cell>
          <cell r="AV143">
            <v>268000.53999999998</v>
          </cell>
          <cell r="AW143">
            <v>199166.89</v>
          </cell>
          <cell r="AX143">
            <v>141020.24</v>
          </cell>
          <cell r="AY143">
            <v>112762.3</v>
          </cell>
          <cell r="AZ143">
            <v>155020.46</v>
          </cell>
          <cell r="BA143">
            <v>1968699.03</v>
          </cell>
          <cell r="BB143">
            <v>1700916.27</v>
          </cell>
          <cell r="BC143">
            <v>6</v>
          </cell>
          <cell r="BD143">
            <v>141020.24</v>
          </cell>
          <cell r="BE143">
            <v>199166.89</v>
          </cell>
          <cell r="BF143">
            <v>268000.53999999998</v>
          </cell>
          <cell r="BG143">
            <v>50311.82</v>
          </cell>
          <cell r="BH143">
            <v>155432.99</v>
          </cell>
          <cell r="BI143">
            <v>926282.25</v>
          </cell>
          <cell r="BJ143">
            <v>267782.76</v>
          </cell>
          <cell r="BL143">
            <v>1968699.03</v>
          </cell>
          <cell r="BM143">
            <v>0</v>
          </cell>
          <cell r="BN143">
            <v>-10500.33</v>
          </cell>
          <cell r="BO143">
            <v>154380.375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正常供货</v>
          </cell>
          <cell r="F144">
            <v>90</v>
          </cell>
          <cell r="G144" t="str">
            <v>否</v>
          </cell>
          <cell r="H144">
            <v>90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72008.37</v>
          </cell>
          <cell r="AS144">
            <v>42905.08</v>
          </cell>
          <cell r="AT144">
            <v>176570.65</v>
          </cell>
          <cell r="AU144">
            <v>100329.43</v>
          </cell>
          <cell r="AV144">
            <v>191335.1</v>
          </cell>
          <cell r="AW144">
            <v>0</v>
          </cell>
          <cell r="AX144">
            <v>100026.21</v>
          </cell>
          <cell r="AY144">
            <v>0</v>
          </cell>
          <cell r="AZ144">
            <v>56133.89</v>
          </cell>
          <cell r="BA144">
            <v>739308.73</v>
          </cell>
          <cell r="BB144">
            <v>583148.63</v>
          </cell>
          <cell r="BC144">
            <v>6</v>
          </cell>
          <cell r="BD144">
            <v>0</v>
          </cell>
          <cell r="BE144">
            <v>191335.1</v>
          </cell>
          <cell r="BF144">
            <v>100329.43</v>
          </cell>
          <cell r="BG144">
            <v>176570.65</v>
          </cell>
          <cell r="BH144">
            <v>42905.08</v>
          </cell>
          <cell r="BI144">
            <v>447824.63</v>
          </cell>
          <cell r="BJ144">
            <v>156160.1</v>
          </cell>
          <cell r="BL144">
            <v>739308.73</v>
          </cell>
          <cell r="BM144">
            <v>0</v>
          </cell>
          <cell r="BN144">
            <v>-43762.79</v>
          </cell>
          <cell r="BO144">
            <v>74637.438333333295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 t="str">
            <v>老账</v>
          </cell>
          <cell r="F145">
            <v>0</v>
          </cell>
          <cell r="G145" t="str">
            <v>否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497290.89</v>
          </cell>
          <cell r="AU145">
            <v>770414.99</v>
          </cell>
          <cell r="AV145">
            <v>43529.17</v>
          </cell>
          <cell r="AW145">
            <v>33798.26</v>
          </cell>
          <cell r="AX145">
            <v>1854.99</v>
          </cell>
          <cell r="AY145">
            <v>0</v>
          </cell>
          <cell r="AZ145">
            <v>36675.129999999997</v>
          </cell>
          <cell r="BA145">
            <v>1383563.43</v>
          </cell>
          <cell r="BB145">
            <v>1383563.43</v>
          </cell>
          <cell r="BC145">
            <v>6</v>
          </cell>
          <cell r="BD145">
            <v>36675.129999999997</v>
          </cell>
          <cell r="BE145">
            <v>0</v>
          </cell>
          <cell r="BF145">
            <v>1854.99</v>
          </cell>
          <cell r="BG145">
            <v>33798.26</v>
          </cell>
          <cell r="BH145">
            <v>43529.17</v>
          </cell>
          <cell r="BI145">
            <v>886272.54</v>
          </cell>
          <cell r="BJ145">
            <v>0</v>
          </cell>
          <cell r="BL145">
            <v>1383563.43</v>
          </cell>
          <cell r="BM145">
            <v>0</v>
          </cell>
          <cell r="BN145">
            <v>-51583.02</v>
          </cell>
          <cell r="BO145">
            <v>147712.09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正常供货</v>
          </cell>
          <cell r="F146">
            <v>60</v>
          </cell>
          <cell r="G146" t="str">
            <v>否</v>
          </cell>
          <cell r="H146">
            <v>60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AK146">
            <v>0</v>
          </cell>
          <cell r="AL146">
            <v>0</v>
          </cell>
          <cell r="AM146">
            <v>0</v>
          </cell>
          <cell r="AP146">
            <v>140723.01999999999</v>
          </cell>
          <cell r="AQ146">
            <v>216064.01</v>
          </cell>
          <cell r="AR146">
            <v>199642.43</v>
          </cell>
          <cell r="AS146">
            <v>0</v>
          </cell>
          <cell r="AT146">
            <v>472764.2</v>
          </cell>
          <cell r="AU146">
            <v>191333.54</v>
          </cell>
          <cell r="AV146">
            <v>178344.26</v>
          </cell>
          <cell r="AW146">
            <v>121727.74</v>
          </cell>
          <cell r="AX146">
            <v>104132.96</v>
          </cell>
          <cell r="AY146">
            <v>57414.8</v>
          </cell>
          <cell r="BA146">
            <v>1682146.96</v>
          </cell>
          <cell r="BB146">
            <v>1624732.16</v>
          </cell>
          <cell r="BC146">
            <v>5</v>
          </cell>
          <cell r="BD146">
            <v>104132.96</v>
          </cell>
          <cell r="BE146">
            <v>121727.74</v>
          </cell>
          <cell r="BF146">
            <v>178344.26</v>
          </cell>
          <cell r="BG146">
            <v>191333.54</v>
          </cell>
          <cell r="BH146">
            <v>472764.2</v>
          </cell>
          <cell r="BI146">
            <v>652953.30000000005</v>
          </cell>
          <cell r="BJ146">
            <v>57414.8</v>
          </cell>
          <cell r="BL146">
            <v>1682146.96</v>
          </cell>
          <cell r="BM146">
            <v>0</v>
          </cell>
          <cell r="BN146">
            <v>0</v>
          </cell>
          <cell r="BO146">
            <v>108825.55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正常供货</v>
          </cell>
          <cell r="F147">
            <v>60</v>
          </cell>
          <cell r="G147" t="str">
            <v>否</v>
          </cell>
          <cell r="H147">
            <v>60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85025.14</v>
          </cell>
          <cell r="AQ147">
            <v>101826.56</v>
          </cell>
          <cell r="AR147">
            <v>169952</v>
          </cell>
          <cell r="AS147">
            <v>101826.56</v>
          </cell>
          <cell r="AT147">
            <v>0</v>
          </cell>
          <cell r="AU147">
            <v>0</v>
          </cell>
          <cell r="AW147">
            <v>0</v>
          </cell>
          <cell r="AX147">
            <v>0</v>
          </cell>
          <cell r="AY147">
            <v>0</v>
          </cell>
          <cell r="BA147">
            <v>458630.26</v>
          </cell>
          <cell r="BB147">
            <v>458630.26</v>
          </cell>
          <cell r="BC147">
            <v>4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L147">
            <v>458630.26</v>
          </cell>
          <cell r="BM147">
            <v>0</v>
          </cell>
          <cell r="BN147">
            <v>0</v>
          </cell>
          <cell r="BO147">
            <v>0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老账</v>
          </cell>
          <cell r="F148">
            <v>60</v>
          </cell>
          <cell r="G148" t="str">
            <v>否</v>
          </cell>
          <cell r="I148">
            <v>62319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62319</v>
          </cell>
          <cell r="BB148">
            <v>62319</v>
          </cell>
          <cell r="BC148">
            <v>4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L148">
            <v>62319</v>
          </cell>
          <cell r="BM148">
            <v>0</v>
          </cell>
          <cell r="BN148">
            <v>0</v>
          </cell>
          <cell r="BO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叉车租赁</v>
          </cell>
          <cell r="F149">
            <v>0</v>
          </cell>
          <cell r="G149" t="str">
            <v>否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S149">
            <v>1300</v>
          </cell>
          <cell r="AT149">
            <v>4200</v>
          </cell>
          <cell r="AU149">
            <v>0</v>
          </cell>
          <cell r="AV149">
            <v>4200</v>
          </cell>
          <cell r="AW149">
            <v>4200</v>
          </cell>
          <cell r="AX149">
            <v>8400</v>
          </cell>
          <cell r="AY149">
            <v>0</v>
          </cell>
          <cell r="AZ149">
            <v>0</v>
          </cell>
          <cell r="BA149">
            <v>22300</v>
          </cell>
          <cell r="BB149">
            <v>22300</v>
          </cell>
          <cell r="BC149">
            <v>6</v>
          </cell>
          <cell r="BD149">
            <v>0</v>
          </cell>
          <cell r="BE149">
            <v>0</v>
          </cell>
          <cell r="BF149">
            <v>8400</v>
          </cell>
          <cell r="BG149">
            <v>4200</v>
          </cell>
          <cell r="BH149">
            <v>4200</v>
          </cell>
          <cell r="BI149">
            <v>16800</v>
          </cell>
          <cell r="BJ149">
            <v>0</v>
          </cell>
          <cell r="BL149">
            <v>22300</v>
          </cell>
          <cell r="BM149">
            <v>0</v>
          </cell>
          <cell r="BN149">
            <v>0</v>
          </cell>
          <cell r="BO149">
            <v>2800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 t="str">
            <v>老账</v>
          </cell>
          <cell r="F150">
            <v>0</v>
          </cell>
          <cell r="G150" t="str">
            <v>否</v>
          </cell>
          <cell r="I150">
            <v>-31550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72000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40450</v>
          </cell>
          <cell r="BB150">
            <v>40450</v>
          </cell>
          <cell r="BC150">
            <v>4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L150">
            <v>40450</v>
          </cell>
          <cell r="BM150">
            <v>0</v>
          </cell>
          <cell r="BN150">
            <v>0</v>
          </cell>
          <cell r="BO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正常供货</v>
          </cell>
          <cell r="F151">
            <v>90</v>
          </cell>
          <cell r="G151" t="str">
            <v>是</v>
          </cell>
          <cell r="H151">
            <v>90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F151">
            <v>0</v>
          </cell>
          <cell r="AG151">
            <v>0</v>
          </cell>
          <cell r="AH151">
            <v>0</v>
          </cell>
          <cell r="AL151">
            <v>0</v>
          </cell>
          <cell r="AM151">
            <v>1648.93</v>
          </cell>
          <cell r="AN151">
            <v>17838.48</v>
          </cell>
          <cell r="AO151">
            <v>0</v>
          </cell>
          <cell r="AP151">
            <v>9000</v>
          </cell>
          <cell r="AQ151">
            <v>15417.79</v>
          </cell>
          <cell r="AR151">
            <v>16699.75</v>
          </cell>
          <cell r="AS151">
            <v>23647.08</v>
          </cell>
          <cell r="AT151">
            <v>0</v>
          </cell>
          <cell r="AU151">
            <v>26868.01</v>
          </cell>
          <cell r="AV151">
            <v>4714.17</v>
          </cell>
          <cell r="AW151">
            <v>17989.599999999999</v>
          </cell>
          <cell r="AX151">
            <v>29315.200000000001</v>
          </cell>
          <cell r="AY151">
            <v>0</v>
          </cell>
          <cell r="BA151">
            <v>163139.01</v>
          </cell>
          <cell r="BB151">
            <v>133823.81</v>
          </cell>
          <cell r="BC151">
            <v>5</v>
          </cell>
          <cell r="BD151">
            <v>17989.599999999999</v>
          </cell>
          <cell r="BE151">
            <v>4714.17</v>
          </cell>
          <cell r="BF151">
            <v>26868.01</v>
          </cell>
          <cell r="BG151">
            <v>0</v>
          </cell>
          <cell r="BH151">
            <v>23647.08</v>
          </cell>
          <cell r="BI151">
            <v>78886.98</v>
          </cell>
          <cell r="BJ151">
            <v>29315.200000000001</v>
          </cell>
          <cell r="BL151">
            <v>163139.01</v>
          </cell>
          <cell r="BM151">
            <v>0</v>
          </cell>
          <cell r="BN151">
            <v>0</v>
          </cell>
          <cell r="BO151">
            <v>13147.83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老账</v>
          </cell>
          <cell r="F152">
            <v>60</v>
          </cell>
          <cell r="G152" t="str">
            <v>否</v>
          </cell>
          <cell r="I152">
            <v>58519.74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58519.74</v>
          </cell>
          <cell r="BB152">
            <v>58519.74</v>
          </cell>
          <cell r="BC152">
            <v>4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L152">
            <v>58519.74</v>
          </cell>
          <cell r="BM152">
            <v>0</v>
          </cell>
          <cell r="BN152">
            <v>0</v>
          </cell>
          <cell r="BO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 t="str">
            <v>固定资产</v>
          </cell>
          <cell r="F153">
            <v>0</v>
          </cell>
          <cell r="G153" t="str">
            <v>否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4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正常供货</v>
          </cell>
          <cell r="F154">
            <v>60</v>
          </cell>
          <cell r="G154" t="str">
            <v>是</v>
          </cell>
          <cell r="H154">
            <v>60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22435.47</v>
          </cell>
          <cell r="AJ154">
            <v>46786.52</v>
          </cell>
          <cell r="AK154">
            <v>4026.47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59747.21</v>
          </cell>
          <cell r="AS154">
            <v>35333.97</v>
          </cell>
          <cell r="AT154">
            <v>0</v>
          </cell>
          <cell r="AU154">
            <v>0</v>
          </cell>
          <cell r="AW154">
            <v>14355.52</v>
          </cell>
          <cell r="AX154">
            <v>5505.36</v>
          </cell>
          <cell r="AY154">
            <v>393243.51</v>
          </cell>
          <cell r="BA154">
            <v>581434.03</v>
          </cell>
          <cell r="BB154">
            <v>188190.52</v>
          </cell>
          <cell r="BC154">
            <v>4</v>
          </cell>
          <cell r="BD154">
            <v>5505.36</v>
          </cell>
          <cell r="BE154">
            <v>14355.52</v>
          </cell>
          <cell r="BF154">
            <v>0</v>
          </cell>
          <cell r="BG154">
            <v>0</v>
          </cell>
          <cell r="BH154">
            <v>0</v>
          </cell>
          <cell r="BI154">
            <v>413104.39</v>
          </cell>
          <cell r="BJ154">
            <v>393243.51</v>
          </cell>
          <cell r="BL154">
            <v>581434.03</v>
          </cell>
          <cell r="BM154">
            <v>0</v>
          </cell>
          <cell r="BN154">
            <v>0</v>
          </cell>
          <cell r="BO154">
            <v>68850.731666666703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大宗物料-不合作</v>
          </cell>
          <cell r="F155">
            <v>0</v>
          </cell>
          <cell r="G155" t="str">
            <v>否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B155">
            <v>0</v>
          </cell>
          <cell r="AC155">
            <v>0</v>
          </cell>
          <cell r="AD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4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正常供货</v>
          </cell>
          <cell r="F156">
            <v>60</v>
          </cell>
          <cell r="G156" t="str">
            <v>否</v>
          </cell>
          <cell r="H156">
            <v>60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AI156">
            <v>0</v>
          </cell>
          <cell r="AJ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41876.35</v>
          </cell>
          <cell r="AQ156">
            <v>131948.91</v>
          </cell>
          <cell r="AR156">
            <v>134744.84</v>
          </cell>
          <cell r="AS156">
            <v>105829.2</v>
          </cell>
          <cell r="AT156">
            <v>131768.06</v>
          </cell>
          <cell r="AU156">
            <v>108143.16</v>
          </cell>
          <cell r="AV156">
            <v>197045.51</v>
          </cell>
          <cell r="AW156">
            <v>88769.74</v>
          </cell>
          <cell r="AX156">
            <v>42714.67</v>
          </cell>
          <cell r="AY156">
            <v>15253.9</v>
          </cell>
          <cell r="BA156">
            <v>998094.34</v>
          </cell>
          <cell r="BB156">
            <v>982840.44</v>
          </cell>
          <cell r="BC156">
            <v>5</v>
          </cell>
          <cell r="BD156">
            <v>42714.67</v>
          </cell>
          <cell r="BE156">
            <v>88769.74</v>
          </cell>
          <cell r="BF156">
            <v>197045.51</v>
          </cell>
          <cell r="BG156">
            <v>108143.16</v>
          </cell>
          <cell r="BH156">
            <v>131768.06</v>
          </cell>
          <cell r="BI156">
            <v>451926.98</v>
          </cell>
          <cell r="BJ156">
            <v>15253.9</v>
          </cell>
          <cell r="BL156">
            <v>998094.34</v>
          </cell>
          <cell r="BM156">
            <v>0</v>
          </cell>
          <cell r="BN156">
            <v>0</v>
          </cell>
          <cell r="BO156">
            <v>75321.163333333301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固定资产</v>
          </cell>
          <cell r="F157">
            <v>0</v>
          </cell>
          <cell r="G157" t="str">
            <v>否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  <cell r="AY157">
            <v>0</v>
          </cell>
          <cell r="BA157">
            <v>0</v>
          </cell>
          <cell r="BB157">
            <v>0</v>
          </cell>
          <cell r="BC157">
            <v>4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固定资产</v>
          </cell>
          <cell r="F158">
            <v>0</v>
          </cell>
          <cell r="G158" t="str">
            <v>否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13740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  <cell r="AY158">
            <v>0</v>
          </cell>
          <cell r="BA158">
            <v>13740</v>
          </cell>
          <cell r="BB158">
            <v>13740</v>
          </cell>
          <cell r="BC158">
            <v>4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L158">
            <v>13740</v>
          </cell>
          <cell r="BM158">
            <v>0</v>
          </cell>
          <cell r="BN158">
            <v>0</v>
          </cell>
          <cell r="BO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正常供货</v>
          </cell>
          <cell r="F159">
            <v>60</v>
          </cell>
          <cell r="G159" t="str">
            <v>是</v>
          </cell>
          <cell r="H159">
            <v>60</v>
          </cell>
          <cell r="AH159">
            <v>0</v>
          </cell>
          <cell r="AJ159">
            <v>151330.89000000001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0</v>
          </cell>
          <cell r="AX159">
            <v>0</v>
          </cell>
          <cell r="AY159">
            <v>0</v>
          </cell>
          <cell r="BA159">
            <v>151330.89000000001</v>
          </cell>
          <cell r="BB159">
            <v>151330.89000000001</v>
          </cell>
          <cell r="BC159">
            <v>4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L159">
            <v>151330.89000000001</v>
          </cell>
          <cell r="BM159">
            <v>0</v>
          </cell>
          <cell r="BN159">
            <v>0</v>
          </cell>
          <cell r="BO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老账</v>
          </cell>
          <cell r="F160">
            <v>60</v>
          </cell>
          <cell r="G160" t="str">
            <v>否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0</v>
          </cell>
          <cell r="AX160">
            <v>0</v>
          </cell>
          <cell r="AY160">
            <v>0</v>
          </cell>
          <cell r="BA160">
            <v>0</v>
          </cell>
          <cell r="BB160">
            <v>0</v>
          </cell>
          <cell r="BC160">
            <v>4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F161">
            <v>0</v>
          </cell>
          <cell r="G161" t="str">
            <v>否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1176.6600000000001</v>
          </cell>
          <cell r="AW161">
            <v>0</v>
          </cell>
          <cell r="AX161">
            <v>0</v>
          </cell>
          <cell r="AY161">
            <v>0</v>
          </cell>
          <cell r="AZ161">
            <v>11000.55</v>
          </cell>
          <cell r="BA161">
            <v>12177.21</v>
          </cell>
          <cell r="BB161">
            <v>12177.21</v>
          </cell>
          <cell r="BC161">
            <v>6</v>
          </cell>
          <cell r="BD161">
            <v>11000.55</v>
          </cell>
          <cell r="BE161">
            <v>0</v>
          </cell>
          <cell r="BF161">
            <v>0</v>
          </cell>
          <cell r="BG161">
            <v>0</v>
          </cell>
          <cell r="BH161">
            <v>1176.6600000000001</v>
          </cell>
          <cell r="BI161">
            <v>12177.21</v>
          </cell>
          <cell r="BJ161">
            <v>0</v>
          </cell>
          <cell r="BL161">
            <v>12177.21</v>
          </cell>
          <cell r="BM161">
            <v>0</v>
          </cell>
          <cell r="BN161">
            <v>3.2741809263825397E-11</v>
          </cell>
          <cell r="BO161">
            <v>2029.5350000000001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老账</v>
          </cell>
          <cell r="F162">
            <v>60</v>
          </cell>
          <cell r="G162" t="str">
            <v>否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51725.38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51725.38</v>
          </cell>
          <cell r="BB162">
            <v>51725.38</v>
          </cell>
          <cell r="BC162">
            <v>4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L162">
            <v>51725.38</v>
          </cell>
          <cell r="BM162">
            <v>0</v>
          </cell>
          <cell r="BN162">
            <v>0</v>
          </cell>
          <cell r="BO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正常供货</v>
          </cell>
          <cell r="F163">
            <v>60</v>
          </cell>
          <cell r="G163" t="str">
            <v>是</v>
          </cell>
          <cell r="H163">
            <v>60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M163">
            <v>2535.5500000000002</v>
          </cell>
          <cell r="AN163">
            <v>3647.42</v>
          </cell>
          <cell r="AO163">
            <v>1600</v>
          </cell>
          <cell r="AP163">
            <v>1600</v>
          </cell>
          <cell r="AQ163">
            <v>3572.95</v>
          </cell>
          <cell r="AR163">
            <v>3498.48</v>
          </cell>
          <cell r="AS163">
            <v>3572.95</v>
          </cell>
          <cell r="AT163">
            <v>1749.24</v>
          </cell>
          <cell r="AU163">
            <v>0</v>
          </cell>
          <cell r="AV163">
            <v>9303.9699999999993</v>
          </cell>
          <cell r="AW163">
            <v>17492.400000000001</v>
          </cell>
          <cell r="AX163">
            <v>5247.72</v>
          </cell>
          <cell r="AY163">
            <v>6996.96</v>
          </cell>
          <cell r="BA163">
            <v>60817.64</v>
          </cell>
          <cell r="BB163">
            <v>53820.68</v>
          </cell>
          <cell r="BC163">
            <v>5</v>
          </cell>
          <cell r="BD163">
            <v>5247.72</v>
          </cell>
          <cell r="BE163">
            <v>17492.400000000001</v>
          </cell>
          <cell r="BF163">
            <v>9303.9699999999993</v>
          </cell>
          <cell r="BG163">
            <v>0</v>
          </cell>
          <cell r="BH163">
            <v>1749.24</v>
          </cell>
          <cell r="BI163">
            <v>39041.050000000003</v>
          </cell>
          <cell r="BJ163">
            <v>6996.96</v>
          </cell>
          <cell r="BL163">
            <v>60817.64</v>
          </cell>
          <cell r="BM163">
            <v>0</v>
          </cell>
          <cell r="BN163">
            <v>0</v>
          </cell>
          <cell r="BO163">
            <v>6506.8416666666699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 t="str">
            <v>固定资产</v>
          </cell>
          <cell r="F164">
            <v>0</v>
          </cell>
          <cell r="G164" t="str">
            <v>否</v>
          </cell>
          <cell r="I164">
            <v>48800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48800</v>
          </cell>
          <cell r="BB164">
            <v>48800</v>
          </cell>
          <cell r="BC164">
            <v>4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L164">
            <v>48800</v>
          </cell>
          <cell r="BM164">
            <v>0</v>
          </cell>
          <cell r="BN164">
            <v>0</v>
          </cell>
          <cell r="BO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正常供货</v>
          </cell>
          <cell r="F165">
            <v>60</v>
          </cell>
          <cell r="G165" t="str">
            <v>否</v>
          </cell>
          <cell r="H165">
            <v>60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D165">
            <v>0</v>
          </cell>
          <cell r="AF165">
            <v>0</v>
          </cell>
          <cell r="AI165">
            <v>0</v>
          </cell>
          <cell r="AM165">
            <v>0</v>
          </cell>
          <cell r="AP165">
            <v>34077.410000000003</v>
          </cell>
          <cell r="AQ165">
            <v>80445.27</v>
          </cell>
          <cell r="AR165">
            <v>42312.73</v>
          </cell>
          <cell r="AS165">
            <v>32842.53</v>
          </cell>
          <cell r="AT165">
            <v>57767.1</v>
          </cell>
          <cell r="AU165">
            <v>63921.61</v>
          </cell>
          <cell r="AV165">
            <v>197842.34</v>
          </cell>
          <cell r="AW165">
            <v>10272</v>
          </cell>
          <cell r="AX165">
            <v>39048.050000000003</v>
          </cell>
          <cell r="AY165">
            <v>18976.02</v>
          </cell>
          <cell r="BA165">
            <v>577505.06000000006</v>
          </cell>
          <cell r="BB165">
            <v>558529.04</v>
          </cell>
          <cell r="BC165">
            <v>5</v>
          </cell>
          <cell r="BD165">
            <v>39048.050000000003</v>
          </cell>
          <cell r="BE165">
            <v>10272</v>
          </cell>
          <cell r="BF165">
            <v>197842.34</v>
          </cell>
          <cell r="BG165">
            <v>63921.61</v>
          </cell>
          <cell r="BH165">
            <v>57767.1</v>
          </cell>
          <cell r="BI165">
            <v>330060.02</v>
          </cell>
          <cell r="BJ165">
            <v>18976.02</v>
          </cell>
          <cell r="BL165">
            <v>577505.06000000006</v>
          </cell>
          <cell r="BM165">
            <v>0</v>
          </cell>
          <cell r="BN165">
            <v>0</v>
          </cell>
          <cell r="BO165">
            <v>55010.003333333298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正常供货</v>
          </cell>
          <cell r="F166">
            <v>0</v>
          </cell>
          <cell r="G166" t="str">
            <v>否</v>
          </cell>
          <cell r="H166">
            <v>60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M166">
            <v>0</v>
          </cell>
          <cell r="AN166">
            <v>0</v>
          </cell>
          <cell r="AO166">
            <v>20734.189999999999</v>
          </cell>
          <cell r="AP166">
            <v>29600</v>
          </cell>
          <cell r="AQ166">
            <v>1005.7</v>
          </cell>
          <cell r="AR166">
            <v>18360</v>
          </cell>
          <cell r="AS166">
            <v>17999.88</v>
          </cell>
          <cell r="AT166">
            <v>1819.3</v>
          </cell>
          <cell r="AU166">
            <v>18000</v>
          </cell>
          <cell r="AV166">
            <v>18000</v>
          </cell>
          <cell r="AW166">
            <v>4576.5</v>
          </cell>
          <cell r="AX166">
            <v>15000</v>
          </cell>
          <cell r="AY166">
            <v>0</v>
          </cell>
          <cell r="BA166">
            <v>145095.57</v>
          </cell>
          <cell r="BB166">
            <v>145095.57</v>
          </cell>
          <cell r="BC166">
            <v>5</v>
          </cell>
          <cell r="BD166">
            <v>0</v>
          </cell>
          <cell r="BE166">
            <v>0</v>
          </cell>
          <cell r="BF166">
            <v>15000</v>
          </cell>
          <cell r="BG166">
            <v>4576.5</v>
          </cell>
          <cell r="BH166">
            <v>18000</v>
          </cell>
          <cell r="BI166">
            <v>55576.5</v>
          </cell>
          <cell r="BJ166">
            <v>0</v>
          </cell>
          <cell r="BL166">
            <v>145095.57</v>
          </cell>
          <cell r="BM166">
            <v>0</v>
          </cell>
          <cell r="BN166">
            <v>0</v>
          </cell>
          <cell r="BO166">
            <v>9262.75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正常供货</v>
          </cell>
          <cell r="F167">
            <v>90</v>
          </cell>
          <cell r="G167" t="str">
            <v>否</v>
          </cell>
          <cell r="H167">
            <v>90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9858.82</v>
          </cell>
          <cell r="O167">
            <v>8207.3700000000008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18066.189999999999</v>
          </cell>
          <cell r="BB167">
            <v>18066.189999999999</v>
          </cell>
          <cell r="BC167">
            <v>4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L167">
            <v>18066.189999999999</v>
          </cell>
          <cell r="BM167">
            <v>0</v>
          </cell>
          <cell r="BN167">
            <v>0</v>
          </cell>
          <cell r="BO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正常供货</v>
          </cell>
          <cell r="F168">
            <v>60</v>
          </cell>
          <cell r="G168" t="str">
            <v>否</v>
          </cell>
          <cell r="H168">
            <v>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AF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4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L168">
            <v>-11980.16</v>
          </cell>
          <cell r="BM168">
            <v>-11980.16</v>
          </cell>
          <cell r="BN168">
            <v>-11980.16</v>
          </cell>
          <cell r="BO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老账</v>
          </cell>
          <cell r="F169">
            <v>60</v>
          </cell>
          <cell r="G169" t="str">
            <v>否</v>
          </cell>
          <cell r="I169">
            <v>0</v>
          </cell>
          <cell r="J169">
            <v>0</v>
          </cell>
          <cell r="K169">
            <v>0</v>
          </cell>
          <cell r="L169">
            <v>43423.23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3471.82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46895.05</v>
          </cell>
          <cell r="BB169">
            <v>46895.05</v>
          </cell>
          <cell r="BC169">
            <v>4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L169">
            <v>46895.05</v>
          </cell>
          <cell r="BM169">
            <v>0</v>
          </cell>
          <cell r="BN169">
            <v>0</v>
          </cell>
          <cell r="BO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零采</v>
          </cell>
          <cell r="F170">
            <v>0</v>
          </cell>
          <cell r="G170" t="str">
            <v>否</v>
          </cell>
          <cell r="AG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2902.63</v>
          </cell>
          <cell r="AX170">
            <v>0</v>
          </cell>
          <cell r="AY170">
            <v>0</v>
          </cell>
          <cell r="AZ170">
            <v>5989.25</v>
          </cell>
          <cell r="BA170">
            <v>8891.8799999999992</v>
          </cell>
          <cell r="BB170">
            <v>8891.8799999999992</v>
          </cell>
          <cell r="BC170">
            <v>6</v>
          </cell>
          <cell r="BD170">
            <v>5989.25</v>
          </cell>
          <cell r="BE170">
            <v>0</v>
          </cell>
          <cell r="BF170">
            <v>0</v>
          </cell>
          <cell r="BG170">
            <v>2902.63</v>
          </cell>
          <cell r="BH170">
            <v>0</v>
          </cell>
          <cell r="BI170">
            <v>8891.8799999999992</v>
          </cell>
          <cell r="BJ170">
            <v>0</v>
          </cell>
          <cell r="BL170">
            <v>8891.8799999999501</v>
          </cell>
          <cell r="BM170">
            <v>-5.0931703299284001E-11</v>
          </cell>
          <cell r="BN170">
            <v>-5989.25000000005</v>
          </cell>
          <cell r="BO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零采</v>
          </cell>
          <cell r="F171">
            <v>30</v>
          </cell>
          <cell r="G171" t="str">
            <v>是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AF171">
            <v>0</v>
          </cell>
          <cell r="AH171">
            <v>0</v>
          </cell>
          <cell r="AJ171">
            <v>23314.3</v>
          </cell>
          <cell r="AK171">
            <v>45470.2</v>
          </cell>
          <cell r="AL171">
            <v>0</v>
          </cell>
          <cell r="AM171">
            <v>0</v>
          </cell>
          <cell r="AN171">
            <v>300</v>
          </cell>
          <cell r="AO171">
            <v>0</v>
          </cell>
          <cell r="AP171">
            <v>0</v>
          </cell>
          <cell r="AQ171">
            <v>29924</v>
          </cell>
          <cell r="AR171">
            <v>6871.9</v>
          </cell>
          <cell r="AS171">
            <v>0</v>
          </cell>
          <cell r="AT171">
            <v>0</v>
          </cell>
          <cell r="AU171">
            <v>0</v>
          </cell>
          <cell r="AV171">
            <v>52729</v>
          </cell>
          <cell r="AW171">
            <v>6418</v>
          </cell>
          <cell r="AX171">
            <v>0</v>
          </cell>
          <cell r="AY171">
            <v>25503.5</v>
          </cell>
          <cell r="BA171">
            <v>190530.9</v>
          </cell>
          <cell r="BB171">
            <v>190530.9</v>
          </cell>
          <cell r="BC171">
            <v>5</v>
          </cell>
          <cell r="BD171">
            <v>25503.5</v>
          </cell>
          <cell r="BE171">
            <v>0</v>
          </cell>
          <cell r="BF171">
            <v>6418</v>
          </cell>
          <cell r="BG171">
            <v>52729</v>
          </cell>
          <cell r="BH171">
            <v>0</v>
          </cell>
          <cell r="BI171">
            <v>84650.5</v>
          </cell>
          <cell r="BJ171">
            <v>0</v>
          </cell>
          <cell r="BL171">
            <v>190530.9</v>
          </cell>
          <cell r="BM171">
            <v>0</v>
          </cell>
          <cell r="BN171">
            <v>0</v>
          </cell>
          <cell r="BO171">
            <v>14108.416666666701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老账</v>
          </cell>
          <cell r="F172">
            <v>30</v>
          </cell>
          <cell r="G172" t="str">
            <v>否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  <cell r="AY172">
            <v>0</v>
          </cell>
          <cell r="BA172">
            <v>0</v>
          </cell>
          <cell r="BB172">
            <v>0</v>
          </cell>
          <cell r="BC172">
            <v>4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正常供货</v>
          </cell>
          <cell r="F173">
            <v>60</v>
          </cell>
          <cell r="G173" t="str">
            <v>是</v>
          </cell>
          <cell r="H173">
            <v>60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8301.57</v>
          </cell>
          <cell r="AL173">
            <v>12113.31</v>
          </cell>
          <cell r="AM173">
            <v>6056.67</v>
          </cell>
          <cell r="AN173">
            <v>1058.5999999999999</v>
          </cell>
          <cell r="AO173">
            <v>2000</v>
          </cell>
          <cell r="AP173">
            <v>0</v>
          </cell>
          <cell r="AQ173">
            <v>0</v>
          </cell>
          <cell r="AR173">
            <v>2130.41</v>
          </cell>
          <cell r="AS173">
            <v>0</v>
          </cell>
          <cell r="AT173">
            <v>0</v>
          </cell>
          <cell r="AU173">
            <v>2876.2</v>
          </cell>
          <cell r="AW173">
            <v>1058.5999999999999</v>
          </cell>
          <cell r="AX173">
            <v>0</v>
          </cell>
          <cell r="AY173">
            <v>1058.5999999999999</v>
          </cell>
          <cell r="BA173">
            <v>36653.96</v>
          </cell>
          <cell r="BB173">
            <v>35595.360000000001</v>
          </cell>
          <cell r="BC173">
            <v>4</v>
          </cell>
          <cell r="BD173">
            <v>0</v>
          </cell>
          <cell r="BE173">
            <v>1058.5999999999999</v>
          </cell>
          <cell r="BF173">
            <v>0</v>
          </cell>
          <cell r="BG173">
            <v>2876.2</v>
          </cell>
          <cell r="BH173">
            <v>0</v>
          </cell>
          <cell r="BI173">
            <v>4993.3999999999996</v>
          </cell>
          <cell r="BJ173">
            <v>1058.5999999999999</v>
          </cell>
          <cell r="BL173">
            <v>36653.96</v>
          </cell>
          <cell r="BM173">
            <v>0</v>
          </cell>
          <cell r="BN173">
            <v>0</v>
          </cell>
          <cell r="BO173">
            <v>832.23333333333301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正常供货</v>
          </cell>
          <cell r="F174">
            <v>60</v>
          </cell>
          <cell r="G174" t="str">
            <v>否</v>
          </cell>
          <cell r="H174">
            <v>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5541.76</v>
          </cell>
          <cell r="AS174">
            <v>5230</v>
          </cell>
          <cell r="AT174">
            <v>0</v>
          </cell>
          <cell r="AU174">
            <v>0</v>
          </cell>
          <cell r="AW174">
            <v>0</v>
          </cell>
          <cell r="AX174">
            <v>4680</v>
          </cell>
          <cell r="AY174">
            <v>0</v>
          </cell>
          <cell r="AZ174">
            <v>13841.21</v>
          </cell>
          <cell r="BA174">
            <v>29292.97</v>
          </cell>
          <cell r="BB174">
            <v>15451.76</v>
          </cell>
          <cell r="BC174">
            <v>5</v>
          </cell>
          <cell r="BD174">
            <v>4680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18521.21</v>
          </cell>
          <cell r="BJ174">
            <v>13841.21</v>
          </cell>
          <cell r="BL174">
            <v>29292.97</v>
          </cell>
          <cell r="BM174">
            <v>0</v>
          </cell>
          <cell r="BN174">
            <v>0</v>
          </cell>
          <cell r="BO174">
            <v>3086.8683333333302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 t="str">
            <v>老账</v>
          </cell>
          <cell r="F175">
            <v>0</v>
          </cell>
          <cell r="G175" t="str">
            <v>否</v>
          </cell>
          <cell r="I175">
            <v>26000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0</v>
          </cell>
          <cell r="BA175">
            <v>26000</v>
          </cell>
          <cell r="BB175">
            <v>26000</v>
          </cell>
          <cell r="BC175">
            <v>4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L175">
            <v>26000</v>
          </cell>
          <cell r="BM175">
            <v>0</v>
          </cell>
          <cell r="BN175">
            <v>0</v>
          </cell>
          <cell r="BO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 t="str">
            <v>老账</v>
          </cell>
          <cell r="F176">
            <v>0</v>
          </cell>
          <cell r="G176" t="str">
            <v>是</v>
          </cell>
          <cell r="AH176">
            <v>32000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W176">
            <v>0</v>
          </cell>
          <cell r="AX176">
            <v>0</v>
          </cell>
          <cell r="AY176">
            <v>0</v>
          </cell>
          <cell r="BA176">
            <v>32000</v>
          </cell>
          <cell r="BB176">
            <v>32000</v>
          </cell>
          <cell r="BC176">
            <v>4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L176">
            <v>32000</v>
          </cell>
          <cell r="BM176">
            <v>0</v>
          </cell>
          <cell r="BN176">
            <v>0</v>
          </cell>
          <cell r="BO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固定资产</v>
          </cell>
          <cell r="F177">
            <v>0</v>
          </cell>
          <cell r="G177" t="str">
            <v>是</v>
          </cell>
          <cell r="AG177">
            <v>16400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14300</v>
          </cell>
          <cell r="BA177">
            <v>30700</v>
          </cell>
          <cell r="BB177">
            <v>30700</v>
          </cell>
          <cell r="BC177">
            <v>5</v>
          </cell>
          <cell r="BD177">
            <v>14300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14300</v>
          </cell>
          <cell r="BJ177">
            <v>0</v>
          </cell>
          <cell r="BL177">
            <v>30700</v>
          </cell>
          <cell r="BM177">
            <v>0</v>
          </cell>
          <cell r="BN177">
            <v>0</v>
          </cell>
          <cell r="BO177">
            <v>2383.3333333333298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老账</v>
          </cell>
          <cell r="F178">
            <v>90</v>
          </cell>
          <cell r="G178" t="str">
            <v>否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  <cell r="AY178">
            <v>14252.35</v>
          </cell>
          <cell r="AZ178">
            <v>14464</v>
          </cell>
          <cell r="BA178">
            <v>28716.35</v>
          </cell>
          <cell r="BB178">
            <v>-1.8189894035458601E-12</v>
          </cell>
          <cell r="BC178">
            <v>5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28716.35</v>
          </cell>
          <cell r="BJ178">
            <v>28716.35</v>
          </cell>
          <cell r="BL178">
            <v>28716.35</v>
          </cell>
          <cell r="BM178">
            <v>0</v>
          </cell>
          <cell r="BN178">
            <v>0</v>
          </cell>
          <cell r="BO178">
            <v>4786.0583333333298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大宗物料-诉讼</v>
          </cell>
          <cell r="F179">
            <v>60</v>
          </cell>
          <cell r="G179" t="str">
            <v>否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L179">
            <v>-12430</v>
          </cell>
          <cell r="BM179">
            <v>-12430</v>
          </cell>
          <cell r="BN179">
            <v>-12430</v>
          </cell>
          <cell r="BO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F180">
            <v>0</v>
          </cell>
          <cell r="G180" t="str">
            <v>否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4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正常供货</v>
          </cell>
          <cell r="F181">
            <v>60</v>
          </cell>
          <cell r="G181" t="str">
            <v>是</v>
          </cell>
          <cell r="H181">
            <v>60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AI181">
            <v>0</v>
          </cell>
          <cell r="AJ181">
            <v>0</v>
          </cell>
          <cell r="AK181">
            <v>23880.86</v>
          </cell>
          <cell r="AL181">
            <v>0</v>
          </cell>
          <cell r="AM181">
            <v>29097.41</v>
          </cell>
          <cell r="AN181">
            <v>15050.87</v>
          </cell>
          <cell r="AO181">
            <v>11000</v>
          </cell>
          <cell r="AP181">
            <v>16400</v>
          </cell>
          <cell r="AQ181">
            <v>17731.3</v>
          </cell>
          <cell r="AR181">
            <v>11897.61</v>
          </cell>
          <cell r="AS181">
            <v>0</v>
          </cell>
          <cell r="AT181">
            <v>24028.93</v>
          </cell>
          <cell r="AU181">
            <v>7856.19</v>
          </cell>
          <cell r="AW181">
            <v>0</v>
          </cell>
          <cell r="AX181">
            <v>0</v>
          </cell>
          <cell r="AY181">
            <v>0</v>
          </cell>
          <cell r="BA181">
            <v>156943.17000000001</v>
          </cell>
          <cell r="BB181">
            <v>156943.17000000001</v>
          </cell>
          <cell r="BC181">
            <v>4</v>
          </cell>
          <cell r="BD181">
            <v>0</v>
          </cell>
          <cell r="BE181">
            <v>0</v>
          </cell>
          <cell r="BF181">
            <v>0</v>
          </cell>
          <cell r="BG181">
            <v>7856.19</v>
          </cell>
          <cell r="BH181">
            <v>24028.93</v>
          </cell>
          <cell r="BI181">
            <v>7856.19</v>
          </cell>
          <cell r="BJ181">
            <v>0</v>
          </cell>
          <cell r="BL181">
            <v>156943.17000000001</v>
          </cell>
          <cell r="BM181">
            <v>0</v>
          </cell>
          <cell r="BN181">
            <v>-2757.11</v>
          </cell>
          <cell r="BO181">
            <v>1309.365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正常供货</v>
          </cell>
          <cell r="F182">
            <v>90</v>
          </cell>
          <cell r="G182" t="str">
            <v>否</v>
          </cell>
          <cell r="H182">
            <v>90</v>
          </cell>
          <cell r="I182">
            <v>35451.040000000001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  <cell r="AY182">
            <v>0</v>
          </cell>
          <cell r="BA182">
            <v>35451.040000000001</v>
          </cell>
          <cell r="BB182">
            <v>35451.040000000001</v>
          </cell>
          <cell r="BC182">
            <v>4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L182">
            <v>35451.040000000001</v>
          </cell>
          <cell r="BM182">
            <v>0</v>
          </cell>
          <cell r="BN182">
            <v>0</v>
          </cell>
          <cell r="BO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正常供货</v>
          </cell>
          <cell r="F183">
            <v>60</v>
          </cell>
          <cell r="G183" t="str">
            <v>是</v>
          </cell>
          <cell r="H183">
            <v>60</v>
          </cell>
          <cell r="I183">
            <v>0</v>
          </cell>
          <cell r="AD183">
            <v>4715.25</v>
          </cell>
          <cell r="AE183">
            <v>0</v>
          </cell>
          <cell r="AF183">
            <v>0</v>
          </cell>
          <cell r="AG183">
            <v>0</v>
          </cell>
          <cell r="AH183">
            <v>22836</v>
          </cell>
          <cell r="AI183">
            <v>0</v>
          </cell>
          <cell r="AJ183">
            <v>17369.2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10380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55300.45</v>
          </cell>
          <cell r="BB183">
            <v>55300.45</v>
          </cell>
          <cell r="BC183">
            <v>4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L183">
            <v>55300.45</v>
          </cell>
          <cell r="BM183">
            <v>0</v>
          </cell>
          <cell r="BN183">
            <v>0</v>
          </cell>
          <cell r="BO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F184">
            <v>90</v>
          </cell>
          <cell r="G184" t="str">
            <v>否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4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正常供货</v>
          </cell>
          <cell r="F185">
            <v>90</v>
          </cell>
          <cell r="G185" t="str">
            <v>否</v>
          </cell>
          <cell r="H185">
            <v>90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120966.5</v>
          </cell>
          <cell r="AW185">
            <v>0</v>
          </cell>
          <cell r="AX185">
            <v>28024</v>
          </cell>
          <cell r="AY185">
            <v>0</v>
          </cell>
          <cell r="BA185">
            <v>148990.5</v>
          </cell>
          <cell r="BB185">
            <v>120966.5</v>
          </cell>
          <cell r="BC185">
            <v>5</v>
          </cell>
          <cell r="BD185">
            <v>0</v>
          </cell>
          <cell r="BE185">
            <v>120966.5</v>
          </cell>
          <cell r="BF185">
            <v>0</v>
          </cell>
          <cell r="BG185">
            <v>0</v>
          </cell>
          <cell r="BH185">
            <v>0</v>
          </cell>
          <cell r="BI185">
            <v>148990.5</v>
          </cell>
          <cell r="BJ185">
            <v>28024</v>
          </cell>
          <cell r="BL185">
            <v>148990.5</v>
          </cell>
          <cell r="BM185">
            <v>0</v>
          </cell>
          <cell r="BN185">
            <v>0</v>
          </cell>
          <cell r="BO185">
            <v>24831.75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 t="str">
            <v>老账</v>
          </cell>
          <cell r="F186">
            <v>0</v>
          </cell>
          <cell r="G186" t="str">
            <v>否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  <cell r="AY186">
            <v>0</v>
          </cell>
          <cell r="BA186">
            <v>0</v>
          </cell>
          <cell r="BB186">
            <v>0</v>
          </cell>
          <cell r="BC186">
            <v>4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正常供货</v>
          </cell>
          <cell r="F187">
            <v>60</v>
          </cell>
          <cell r="G187" t="str">
            <v>否</v>
          </cell>
          <cell r="H187">
            <v>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16060.82</v>
          </cell>
          <cell r="AV187">
            <v>103898.96</v>
          </cell>
          <cell r="AW187">
            <v>110107.83</v>
          </cell>
          <cell r="AX187">
            <v>126220.15</v>
          </cell>
          <cell r="AY187">
            <v>64589.11</v>
          </cell>
          <cell r="AZ187">
            <v>93284.27</v>
          </cell>
          <cell r="BA187">
            <v>514161.14</v>
          </cell>
          <cell r="BB187">
            <v>356287.76</v>
          </cell>
          <cell r="BC187">
            <v>6</v>
          </cell>
          <cell r="BD187">
            <v>126220.15</v>
          </cell>
          <cell r="BE187">
            <v>110107.83</v>
          </cell>
          <cell r="BF187">
            <v>103898.96</v>
          </cell>
          <cell r="BG187">
            <v>16060.82</v>
          </cell>
          <cell r="BH187">
            <v>0</v>
          </cell>
          <cell r="BI187">
            <v>514161.14</v>
          </cell>
          <cell r="BJ187">
            <v>157873.38</v>
          </cell>
          <cell r="BL187">
            <v>514161.14</v>
          </cell>
          <cell r="BM187">
            <v>0</v>
          </cell>
          <cell r="BN187">
            <v>-27430.89</v>
          </cell>
          <cell r="BO187">
            <v>85693.523333333302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正常供货</v>
          </cell>
          <cell r="F188">
            <v>90</v>
          </cell>
          <cell r="G188" t="str">
            <v>否</v>
          </cell>
          <cell r="H188">
            <v>90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Z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39598.36</v>
          </cell>
          <cell r="AV188">
            <v>159590.59</v>
          </cell>
          <cell r="AW188">
            <v>131061.38</v>
          </cell>
          <cell r="AX188">
            <v>30917.65</v>
          </cell>
          <cell r="AY188">
            <v>32888.17</v>
          </cell>
          <cell r="AZ188">
            <v>15406.04</v>
          </cell>
          <cell r="BA188">
            <v>409462.19</v>
          </cell>
          <cell r="BB188">
            <v>330250.33</v>
          </cell>
          <cell r="BC188">
            <v>6</v>
          </cell>
          <cell r="BD188">
            <v>131061.38</v>
          </cell>
          <cell r="BE188">
            <v>159590.59</v>
          </cell>
          <cell r="BF188">
            <v>39598.36</v>
          </cell>
          <cell r="BG188">
            <v>0</v>
          </cell>
          <cell r="BH188">
            <v>0</v>
          </cell>
          <cell r="BI188">
            <v>409462.19</v>
          </cell>
          <cell r="BJ188">
            <v>79211.86</v>
          </cell>
          <cell r="BL188">
            <v>409462.19</v>
          </cell>
          <cell r="BM188">
            <v>0</v>
          </cell>
          <cell r="BN188">
            <v>0</v>
          </cell>
          <cell r="BO188">
            <v>68243.698333333305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正常供货</v>
          </cell>
          <cell r="F189">
            <v>60</v>
          </cell>
          <cell r="G189" t="str">
            <v>是</v>
          </cell>
          <cell r="H189">
            <v>60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16972.89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16726.91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33699.800000000003</v>
          </cell>
          <cell r="BB189">
            <v>33699.800000000003</v>
          </cell>
          <cell r="BC189">
            <v>4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L189">
            <v>33699.800000000003</v>
          </cell>
          <cell r="BM189">
            <v>0</v>
          </cell>
          <cell r="BN189">
            <v>0</v>
          </cell>
          <cell r="BO189">
            <v>0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销售（已支付）</v>
          </cell>
          <cell r="F190">
            <v>0</v>
          </cell>
          <cell r="G190" t="str">
            <v>否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4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正常供货</v>
          </cell>
          <cell r="F191">
            <v>60</v>
          </cell>
          <cell r="G191" t="str">
            <v>否</v>
          </cell>
          <cell r="H191">
            <v>60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N191">
            <v>0</v>
          </cell>
          <cell r="AO191">
            <v>5264.88</v>
          </cell>
          <cell r="AP191">
            <v>117200</v>
          </cell>
          <cell r="AQ191">
            <v>103451.51</v>
          </cell>
          <cell r="AR191">
            <v>101240.17</v>
          </cell>
          <cell r="AS191">
            <v>93732.32</v>
          </cell>
          <cell r="AT191">
            <v>131837.91</v>
          </cell>
          <cell r="AU191">
            <v>70373.429999999993</v>
          </cell>
          <cell r="AV191">
            <v>110744.22</v>
          </cell>
          <cell r="AW191">
            <v>25437.68</v>
          </cell>
          <cell r="AX191">
            <v>30538.240000000002</v>
          </cell>
          <cell r="AY191">
            <v>34062.53</v>
          </cell>
          <cell r="AZ191">
            <v>3813.25</v>
          </cell>
          <cell r="BA191">
            <v>827696.14</v>
          </cell>
          <cell r="BB191">
            <v>789820.36</v>
          </cell>
          <cell r="BC191">
            <v>6</v>
          </cell>
          <cell r="BD191">
            <v>30538.240000000002</v>
          </cell>
          <cell r="BE191">
            <v>25437.68</v>
          </cell>
          <cell r="BF191">
            <v>110744.22</v>
          </cell>
          <cell r="BG191">
            <v>70373.429999999993</v>
          </cell>
          <cell r="BH191">
            <v>131837.91</v>
          </cell>
          <cell r="BI191">
            <v>274969.34999999998</v>
          </cell>
          <cell r="BJ191">
            <v>37875.78</v>
          </cell>
          <cell r="BL191">
            <v>827696.14</v>
          </cell>
          <cell r="BM191">
            <v>0</v>
          </cell>
          <cell r="BN191">
            <v>0</v>
          </cell>
          <cell r="BO191">
            <v>45828.224999999999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老账</v>
          </cell>
          <cell r="F192">
            <v>60</v>
          </cell>
          <cell r="G192" t="str">
            <v>否</v>
          </cell>
          <cell r="I192">
            <v>29924.39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29924.39</v>
          </cell>
          <cell r="BB192">
            <v>29924.39</v>
          </cell>
          <cell r="BC192">
            <v>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L192">
            <v>29924.39</v>
          </cell>
          <cell r="BM192">
            <v>0</v>
          </cell>
          <cell r="BN192">
            <v>0</v>
          </cell>
          <cell r="BO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老账</v>
          </cell>
          <cell r="F193">
            <v>0</v>
          </cell>
          <cell r="G193" t="str">
            <v>否</v>
          </cell>
          <cell r="I193">
            <v>28888.81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28888.81</v>
          </cell>
          <cell r="BB193">
            <v>28888.81</v>
          </cell>
          <cell r="BC193">
            <v>4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L193">
            <v>28888.81</v>
          </cell>
          <cell r="BM193">
            <v>0</v>
          </cell>
          <cell r="BN193">
            <v>0</v>
          </cell>
          <cell r="BO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零采</v>
          </cell>
          <cell r="F194">
            <v>0</v>
          </cell>
          <cell r="G194" t="str">
            <v>否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13590</v>
          </cell>
          <cell r="AR194">
            <v>16384.95</v>
          </cell>
          <cell r="AS194">
            <v>0</v>
          </cell>
          <cell r="AT194">
            <v>0</v>
          </cell>
          <cell r="AU194">
            <v>0</v>
          </cell>
          <cell r="AW194">
            <v>15785</v>
          </cell>
          <cell r="AX194">
            <v>0</v>
          </cell>
          <cell r="AY194">
            <v>0</v>
          </cell>
          <cell r="BA194">
            <v>45759.95</v>
          </cell>
          <cell r="BB194">
            <v>45759.95</v>
          </cell>
          <cell r="BC194">
            <v>4</v>
          </cell>
          <cell r="BD194">
            <v>0</v>
          </cell>
          <cell r="BE194">
            <v>0</v>
          </cell>
          <cell r="BF194">
            <v>0</v>
          </cell>
          <cell r="BG194">
            <v>15785</v>
          </cell>
          <cell r="BH194">
            <v>0</v>
          </cell>
          <cell r="BI194">
            <v>15785</v>
          </cell>
          <cell r="BJ194">
            <v>0</v>
          </cell>
          <cell r="BL194">
            <v>45759.95</v>
          </cell>
          <cell r="BM194">
            <v>0</v>
          </cell>
          <cell r="BN194">
            <v>0</v>
          </cell>
          <cell r="BO194">
            <v>2630.8333333333298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固定资产</v>
          </cell>
          <cell r="F195">
            <v>0</v>
          </cell>
          <cell r="G195" t="str">
            <v>否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82560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82560</v>
          </cell>
          <cell r="BB195">
            <v>82560</v>
          </cell>
          <cell r="BC195">
            <v>4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L195">
            <v>82560</v>
          </cell>
          <cell r="BM195">
            <v>0</v>
          </cell>
          <cell r="BN195">
            <v>0</v>
          </cell>
          <cell r="BO195">
            <v>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正常供货</v>
          </cell>
          <cell r="F196">
            <v>90</v>
          </cell>
          <cell r="G196" t="str">
            <v>否</v>
          </cell>
          <cell r="H196">
            <v>90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158850.85999999999</v>
          </cell>
          <cell r="AP196">
            <v>78100</v>
          </cell>
          <cell r="AQ196">
            <v>39195.440000000002</v>
          </cell>
          <cell r="AR196">
            <v>24295</v>
          </cell>
          <cell r="AS196">
            <v>39148.76</v>
          </cell>
          <cell r="AT196">
            <v>46289.2</v>
          </cell>
          <cell r="AU196">
            <v>54528.87</v>
          </cell>
          <cell r="AV196">
            <v>138913.28</v>
          </cell>
          <cell r="AW196">
            <v>36594.51</v>
          </cell>
          <cell r="AX196">
            <v>1836.39</v>
          </cell>
          <cell r="AY196">
            <v>30992.639999999999</v>
          </cell>
          <cell r="AZ196">
            <v>31927.61</v>
          </cell>
          <cell r="BA196">
            <v>680672.56</v>
          </cell>
          <cell r="BB196">
            <v>615915.92000000004</v>
          </cell>
          <cell r="BC196">
            <v>6</v>
          </cell>
          <cell r="BD196">
            <v>36594.51</v>
          </cell>
          <cell r="BE196">
            <v>138913.28</v>
          </cell>
          <cell r="BF196">
            <v>54528.87</v>
          </cell>
          <cell r="BG196">
            <v>46289.2</v>
          </cell>
          <cell r="BH196">
            <v>39148.76</v>
          </cell>
          <cell r="BI196">
            <v>294793.3</v>
          </cell>
          <cell r="BJ196">
            <v>64756.639999999999</v>
          </cell>
          <cell r="BL196">
            <v>680672.56</v>
          </cell>
          <cell r="BM196">
            <v>0</v>
          </cell>
          <cell r="BN196">
            <v>-29999.999999999702</v>
          </cell>
          <cell r="BO196">
            <v>49132.216666666704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 t="str">
            <v>老账</v>
          </cell>
          <cell r="F197">
            <v>0</v>
          </cell>
          <cell r="G197" t="str">
            <v>否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5184</v>
          </cell>
          <cell r="BA197">
            <v>5184</v>
          </cell>
          <cell r="BB197">
            <v>5184</v>
          </cell>
          <cell r="BC197">
            <v>6</v>
          </cell>
          <cell r="BD197">
            <v>5184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5184</v>
          </cell>
          <cell r="BJ197">
            <v>0</v>
          </cell>
          <cell r="BL197">
            <v>5184</v>
          </cell>
          <cell r="BM197">
            <v>0</v>
          </cell>
          <cell r="BN197">
            <v>-6439.5</v>
          </cell>
          <cell r="BO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正常供货</v>
          </cell>
          <cell r="F198">
            <v>60</v>
          </cell>
          <cell r="G198" t="str">
            <v>否</v>
          </cell>
          <cell r="H198">
            <v>60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S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L198">
            <v>0</v>
          </cell>
          <cell r="BM198">
            <v>0</v>
          </cell>
          <cell r="BN198">
            <v>-2730588.01</v>
          </cell>
          <cell r="BO198">
            <v>0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固定资产-老账</v>
          </cell>
          <cell r="F199" t="str">
            <v>预付</v>
          </cell>
          <cell r="G199" t="str">
            <v>否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4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F200">
            <v>90</v>
          </cell>
          <cell r="G200" t="str">
            <v>否</v>
          </cell>
          <cell r="I200">
            <v>0</v>
          </cell>
          <cell r="J200">
            <v>0</v>
          </cell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4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F201">
            <v>30</v>
          </cell>
          <cell r="G201" t="str">
            <v>否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23937.599999999999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23937.599999999999</v>
          </cell>
          <cell r="BB201">
            <v>23937.599999999999</v>
          </cell>
          <cell r="BC201">
            <v>4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L201">
            <v>23937.599999999999</v>
          </cell>
          <cell r="BM201">
            <v>0</v>
          </cell>
          <cell r="BN201">
            <v>0</v>
          </cell>
          <cell r="BO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 t="str">
            <v>老账</v>
          </cell>
          <cell r="F202">
            <v>0</v>
          </cell>
          <cell r="G202" t="str">
            <v>否</v>
          </cell>
          <cell r="I202">
            <v>21800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21800</v>
          </cell>
          <cell r="BB202">
            <v>21800</v>
          </cell>
          <cell r="BC202">
            <v>4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L202">
            <v>21800</v>
          </cell>
          <cell r="BM202">
            <v>0</v>
          </cell>
          <cell r="BN202">
            <v>0</v>
          </cell>
          <cell r="BO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F203">
            <v>60</v>
          </cell>
          <cell r="G203" t="str">
            <v>否</v>
          </cell>
          <cell r="H203">
            <v>60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 t="str">
            <v>老账</v>
          </cell>
          <cell r="F204">
            <v>0</v>
          </cell>
          <cell r="G204" t="str">
            <v>否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21440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1320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22760</v>
          </cell>
          <cell r="BB204">
            <v>22760</v>
          </cell>
          <cell r="BC204">
            <v>4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L204">
            <v>22760</v>
          </cell>
          <cell r="BM204">
            <v>0</v>
          </cell>
          <cell r="BN204">
            <v>0</v>
          </cell>
          <cell r="BO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F205">
            <v>0</v>
          </cell>
          <cell r="G205" t="str">
            <v>否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1420</v>
          </cell>
          <cell r="AW205">
            <v>0</v>
          </cell>
          <cell r="AX205">
            <v>0</v>
          </cell>
          <cell r="AY205">
            <v>0</v>
          </cell>
          <cell r="BA205">
            <v>1420</v>
          </cell>
          <cell r="BB205">
            <v>1420</v>
          </cell>
          <cell r="BC205">
            <v>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1420</v>
          </cell>
          <cell r="BI205">
            <v>1420</v>
          </cell>
          <cell r="BJ205">
            <v>0</v>
          </cell>
          <cell r="BL205">
            <v>1420</v>
          </cell>
          <cell r="BM205">
            <v>0</v>
          </cell>
          <cell r="BN205">
            <v>0</v>
          </cell>
          <cell r="BO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 t="str">
            <v>固定资产-老账</v>
          </cell>
          <cell r="F206">
            <v>0</v>
          </cell>
          <cell r="G206" t="str">
            <v>否</v>
          </cell>
          <cell r="I206">
            <v>19500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W206">
            <v>0</v>
          </cell>
          <cell r="AX206">
            <v>0</v>
          </cell>
          <cell r="AY206">
            <v>0</v>
          </cell>
          <cell r="BA206">
            <v>19500</v>
          </cell>
          <cell r="BB206">
            <v>19500</v>
          </cell>
          <cell r="BC206">
            <v>4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L206">
            <v>19500</v>
          </cell>
          <cell r="BM206">
            <v>0</v>
          </cell>
          <cell r="BN206">
            <v>0</v>
          </cell>
          <cell r="BO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 t="str">
            <v>发泡机器人保养费用-老账</v>
          </cell>
          <cell r="F207">
            <v>0</v>
          </cell>
          <cell r="G207" t="str">
            <v>否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 t="str">
            <v>老账</v>
          </cell>
          <cell r="F208">
            <v>0</v>
          </cell>
          <cell r="G208" t="str">
            <v>否</v>
          </cell>
          <cell r="I208">
            <v>19045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W208">
            <v>0</v>
          </cell>
          <cell r="AX208">
            <v>0</v>
          </cell>
          <cell r="AY208">
            <v>0</v>
          </cell>
          <cell r="BA208">
            <v>19045</v>
          </cell>
          <cell r="BB208">
            <v>19045</v>
          </cell>
          <cell r="BC208">
            <v>4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L208">
            <v>19045</v>
          </cell>
          <cell r="BM208">
            <v>0</v>
          </cell>
          <cell r="BN208">
            <v>0</v>
          </cell>
          <cell r="BO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 t="str">
            <v>老账</v>
          </cell>
          <cell r="F209">
            <v>0</v>
          </cell>
          <cell r="G209" t="str">
            <v>是</v>
          </cell>
          <cell r="AF209">
            <v>19000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W209">
            <v>0</v>
          </cell>
          <cell r="AX209">
            <v>0</v>
          </cell>
          <cell r="AY209">
            <v>0</v>
          </cell>
          <cell r="BA209">
            <v>19000</v>
          </cell>
          <cell r="BB209">
            <v>19000</v>
          </cell>
          <cell r="BC209">
            <v>4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L209">
            <v>19000</v>
          </cell>
          <cell r="BM209">
            <v>0</v>
          </cell>
          <cell r="BN209">
            <v>0</v>
          </cell>
          <cell r="BO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老账</v>
          </cell>
          <cell r="F210">
            <v>60</v>
          </cell>
          <cell r="G210" t="str">
            <v>否</v>
          </cell>
          <cell r="I210">
            <v>18714.75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W210">
            <v>0</v>
          </cell>
          <cell r="AX210">
            <v>0</v>
          </cell>
          <cell r="AY210">
            <v>0</v>
          </cell>
          <cell r="BA210">
            <v>18714.75</v>
          </cell>
          <cell r="BB210">
            <v>18714.75</v>
          </cell>
          <cell r="BC210">
            <v>4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L210">
            <v>18714.75</v>
          </cell>
          <cell r="BM210">
            <v>0</v>
          </cell>
          <cell r="BN210">
            <v>0</v>
          </cell>
          <cell r="BO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销售（三方库）</v>
          </cell>
          <cell r="F211">
            <v>0</v>
          </cell>
          <cell r="G211" t="str">
            <v>否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5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L211">
            <v>-3.6379788070917101E-12</v>
          </cell>
          <cell r="BM211">
            <v>-3.6379788070917101E-12</v>
          </cell>
          <cell r="BN211">
            <v>-18488.18</v>
          </cell>
          <cell r="BO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正常供货</v>
          </cell>
          <cell r="F212">
            <v>90</v>
          </cell>
          <cell r="G212" t="str">
            <v>否</v>
          </cell>
          <cell r="H212">
            <v>90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101605.35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W212">
            <v>0</v>
          </cell>
          <cell r="AX212">
            <v>0</v>
          </cell>
          <cell r="AY212">
            <v>0</v>
          </cell>
          <cell r="BA212">
            <v>101605.35</v>
          </cell>
          <cell r="BB212">
            <v>101605.35</v>
          </cell>
          <cell r="BC212">
            <v>4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L212">
            <v>101605.35</v>
          </cell>
          <cell r="BM212">
            <v>0</v>
          </cell>
          <cell r="BN212">
            <v>0</v>
          </cell>
          <cell r="BO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老账</v>
          </cell>
          <cell r="F213">
            <v>60</v>
          </cell>
          <cell r="G213" t="str">
            <v>否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6328</v>
          </cell>
          <cell r="AY213">
            <v>0</v>
          </cell>
          <cell r="BA213">
            <v>6328</v>
          </cell>
          <cell r="BB213">
            <v>6328</v>
          </cell>
          <cell r="BC213">
            <v>4</v>
          </cell>
          <cell r="BD213">
            <v>6328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6328</v>
          </cell>
          <cell r="BJ213">
            <v>0</v>
          </cell>
          <cell r="BL213">
            <v>6328</v>
          </cell>
          <cell r="BM213">
            <v>0</v>
          </cell>
          <cell r="BN213">
            <v>0</v>
          </cell>
          <cell r="BO213">
            <v>1054.6666666666699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老账</v>
          </cell>
          <cell r="F214">
            <v>30</v>
          </cell>
          <cell r="G214" t="str">
            <v>否</v>
          </cell>
          <cell r="I214">
            <v>17456.5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17456.5</v>
          </cell>
          <cell r="BB214">
            <v>17456.5</v>
          </cell>
          <cell r="BC214">
            <v>4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L214">
            <v>17456.5</v>
          </cell>
          <cell r="BM214">
            <v>0</v>
          </cell>
          <cell r="BN214">
            <v>0</v>
          </cell>
          <cell r="BO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零采</v>
          </cell>
          <cell r="F215">
            <v>0</v>
          </cell>
          <cell r="G215" t="str">
            <v>否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BA215">
            <v>0</v>
          </cell>
          <cell r="BB215">
            <v>0</v>
          </cell>
          <cell r="BC215">
            <v>4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大宗物料</v>
          </cell>
          <cell r="F216">
            <v>30</v>
          </cell>
          <cell r="G216" t="str">
            <v>是</v>
          </cell>
          <cell r="H216">
            <v>30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726</v>
          </cell>
          <cell r="AG216">
            <v>0</v>
          </cell>
          <cell r="AH216">
            <v>5805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6531</v>
          </cell>
          <cell r="BB216">
            <v>6531</v>
          </cell>
          <cell r="BC216">
            <v>4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L216">
            <v>6531</v>
          </cell>
          <cell r="BM216">
            <v>0</v>
          </cell>
          <cell r="BN216">
            <v>0</v>
          </cell>
          <cell r="BO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老账</v>
          </cell>
          <cell r="F217">
            <v>0</v>
          </cell>
          <cell r="G217" t="str">
            <v>否</v>
          </cell>
          <cell r="I217">
            <v>17243.919999999998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W217">
            <v>0</v>
          </cell>
          <cell r="AX217">
            <v>0</v>
          </cell>
          <cell r="AY217">
            <v>0</v>
          </cell>
          <cell r="BA217">
            <v>17243.919999999998</v>
          </cell>
          <cell r="BB217">
            <v>17243.919999999998</v>
          </cell>
          <cell r="BC217">
            <v>4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L217">
            <v>17243.919999999998</v>
          </cell>
          <cell r="BM217">
            <v>0</v>
          </cell>
          <cell r="BN217">
            <v>0</v>
          </cell>
          <cell r="BO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 t="str">
            <v>零采</v>
          </cell>
          <cell r="F218">
            <v>0</v>
          </cell>
          <cell r="G218" t="str">
            <v>否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0</v>
          </cell>
          <cell r="AX218">
            <v>0</v>
          </cell>
          <cell r="AY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正常供货</v>
          </cell>
          <cell r="F219">
            <v>60</v>
          </cell>
          <cell r="G219" t="str">
            <v>否</v>
          </cell>
          <cell r="H219">
            <v>60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230.41</v>
          </cell>
          <cell r="AT219">
            <v>0</v>
          </cell>
          <cell r="AU219">
            <v>10294.76</v>
          </cell>
          <cell r="AV219">
            <v>10294.76</v>
          </cell>
          <cell r="AW219">
            <v>10294.75</v>
          </cell>
          <cell r="AX219">
            <v>0</v>
          </cell>
          <cell r="AY219">
            <v>10294.75</v>
          </cell>
          <cell r="BA219">
            <v>41409.43</v>
          </cell>
          <cell r="BB219">
            <v>31114.68</v>
          </cell>
          <cell r="BC219">
            <v>5</v>
          </cell>
          <cell r="BD219">
            <v>0</v>
          </cell>
          <cell r="BE219">
            <v>10294.75</v>
          </cell>
          <cell r="BF219">
            <v>10294.76</v>
          </cell>
          <cell r="BG219">
            <v>10294.76</v>
          </cell>
          <cell r="BH219">
            <v>0</v>
          </cell>
          <cell r="BI219">
            <v>41179.019999999997</v>
          </cell>
          <cell r="BJ219">
            <v>10294.75</v>
          </cell>
          <cell r="BL219">
            <v>41409.43</v>
          </cell>
          <cell r="BM219">
            <v>0</v>
          </cell>
          <cell r="BN219">
            <v>0</v>
          </cell>
          <cell r="BO219">
            <v>6863.17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 t="str">
            <v>老账</v>
          </cell>
          <cell r="F220">
            <v>0</v>
          </cell>
          <cell r="G220" t="str">
            <v>否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W220">
            <v>0</v>
          </cell>
          <cell r="AX220">
            <v>0</v>
          </cell>
          <cell r="AY220">
            <v>0</v>
          </cell>
          <cell r="BA220">
            <v>0</v>
          </cell>
          <cell r="BB220">
            <v>0</v>
          </cell>
          <cell r="BC220">
            <v>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 t="str">
            <v>零采</v>
          </cell>
          <cell r="F221">
            <v>0</v>
          </cell>
          <cell r="G221" t="str">
            <v>否</v>
          </cell>
          <cell r="I221">
            <v>16470.66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W221">
            <v>0</v>
          </cell>
          <cell r="AX221">
            <v>0</v>
          </cell>
          <cell r="AY221">
            <v>0</v>
          </cell>
          <cell r="BA221">
            <v>16470.66</v>
          </cell>
          <cell r="BB221">
            <v>16470.66</v>
          </cell>
          <cell r="BC221">
            <v>4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L221">
            <v>16470.66</v>
          </cell>
          <cell r="BM221">
            <v>0</v>
          </cell>
          <cell r="BN221">
            <v>0</v>
          </cell>
          <cell r="BO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正常供货</v>
          </cell>
          <cell r="F222">
            <v>30</v>
          </cell>
          <cell r="G222" t="str">
            <v>否</v>
          </cell>
          <cell r="H222">
            <v>30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W222">
            <v>0</v>
          </cell>
          <cell r="AX222">
            <v>0</v>
          </cell>
          <cell r="AY222">
            <v>0</v>
          </cell>
          <cell r="BA222">
            <v>0</v>
          </cell>
          <cell r="BB222">
            <v>0</v>
          </cell>
          <cell r="BC222">
            <v>4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 t="str">
            <v>固定资产-老账</v>
          </cell>
          <cell r="F223">
            <v>0</v>
          </cell>
          <cell r="G223" t="str">
            <v>否</v>
          </cell>
          <cell r="I223">
            <v>14336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W223">
            <v>0</v>
          </cell>
          <cell r="AX223">
            <v>0</v>
          </cell>
          <cell r="AY223">
            <v>0</v>
          </cell>
          <cell r="BA223">
            <v>14336</v>
          </cell>
          <cell r="BB223">
            <v>14336</v>
          </cell>
          <cell r="BC223">
            <v>4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L223">
            <v>14336</v>
          </cell>
          <cell r="BM223">
            <v>0</v>
          </cell>
          <cell r="BN223">
            <v>0</v>
          </cell>
          <cell r="BO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零采</v>
          </cell>
          <cell r="F224">
            <v>0</v>
          </cell>
          <cell r="G224" t="str">
            <v>否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W224">
            <v>0</v>
          </cell>
          <cell r="AX224">
            <v>0</v>
          </cell>
          <cell r="AY224">
            <v>0</v>
          </cell>
          <cell r="BA224">
            <v>0</v>
          </cell>
          <cell r="BB224">
            <v>0</v>
          </cell>
          <cell r="BC224">
            <v>4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正常供货</v>
          </cell>
          <cell r="F225">
            <v>90</v>
          </cell>
          <cell r="G225" t="str">
            <v>是</v>
          </cell>
          <cell r="H225">
            <v>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79687.679999999993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  <cell r="AY225">
            <v>0</v>
          </cell>
          <cell r="BA225">
            <v>79687.679999999993</v>
          </cell>
          <cell r="BB225">
            <v>79687.679999999993</v>
          </cell>
          <cell r="BC225">
            <v>4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L225">
            <v>79687.679999999993</v>
          </cell>
          <cell r="BM225">
            <v>0</v>
          </cell>
          <cell r="BN225">
            <v>0</v>
          </cell>
          <cell r="BO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正常供货</v>
          </cell>
          <cell r="F226">
            <v>30</v>
          </cell>
          <cell r="G226" t="str">
            <v>否</v>
          </cell>
          <cell r="H226">
            <v>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21922</v>
          </cell>
          <cell r="AX226">
            <v>0</v>
          </cell>
          <cell r="AY226">
            <v>34029.06</v>
          </cell>
          <cell r="AZ226">
            <v>1177.98</v>
          </cell>
          <cell r="BA226">
            <v>57129.04</v>
          </cell>
          <cell r="BB226">
            <v>55951.06</v>
          </cell>
          <cell r="BC226">
            <v>6</v>
          </cell>
          <cell r="BD226">
            <v>34029.06</v>
          </cell>
          <cell r="BE226">
            <v>0</v>
          </cell>
          <cell r="BF226">
            <v>21922</v>
          </cell>
          <cell r="BG226">
            <v>0</v>
          </cell>
          <cell r="BH226">
            <v>0</v>
          </cell>
          <cell r="BI226">
            <v>57129.04</v>
          </cell>
          <cell r="BJ226">
            <v>1177.98</v>
          </cell>
          <cell r="BL226">
            <v>57129.04</v>
          </cell>
          <cell r="BM226">
            <v>0</v>
          </cell>
          <cell r="BN226">
            <v>0</v>
          </cell>
          <cell r="BO226">
            <v>9521.5066666666698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正常供货</v>
          </cell>
          <cell r="F227">
            <v>90</v>
          </cell>
          <cell r="G227" t="str">
            <v>否</v>
          </cell>
          <cell r="H227">
            <v>90</v>
          </cell>
          <cell r="I227">
            <v>2263.73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4712.16</v>
          </cell>
          <cell r="AU227">
            <v>0</v>
          </cell>
          <cell r="AW227">
            <v>0</v>
          </cell>
          <cell r="AX227">
            <v>0</v>
          </cell>
          <cell r="AY227">
            <v>0</v>
          </cell>
          <cell r="BA227">
            <v>6975.89</v>
          </cell>
          <cell r="BB227">
            <v>6975.89</v>
          </cell>
          <cell r="BC227">
            <v>4</v>
          </cell>
          <cell r="BD227">
            <v>0</v>
          </cell>
          <cell r="BE227">
            <v>0</v>
          </cell>
          <cell r="BF227">
            <v>0</v>
          </cell>
          <cell r="BG227">
            <v>4712.16</v>
          </cell>
          <cell r="BH227">
            <v>0</v>
          </cell>
          <cell r="BI227">
            <v>0</v>
          </cell>
          <cell r="BJ227">
            <v>0</v>
          </cell>
          <cell r="BL227">
            <v>6975.89</v>
          </cell>
          <cell r="BM227">
            <v>0</v>
          </cell>
          <cell r="BN227">
            <v>0</v>
          </cell>
          <cell r="BO227">
            <v>0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 t="str">
            <v>老账</v>
          </cell>
          <cell r="F228">
            <v>0</v>
          </cell>
          <cell r="G228" t="str">
            <v>否</v>
          </cell>
          <cell r="I228">
            <v>11220.07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11220.07</v>
          </cell>
          <cell r="BB228">
            <v>11220.07</v>
          </cell>
          <cell r="BC228">
            <v>4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L228">
            <v>11220.07</v>
          </cell>
          <cell r="BM228">
            <v>0</v>
          </cell>
          <cell r="BN228">
            <v>0</v>
          </cell>
          <cell r="BO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 t="str">
            <v>老账</v>
          </cell>
          <cell r="F229">
            <v>0</v>
          </cell>
          <cell r="G229" t="str">
            <v>否</v>
          </cell>
          <cell r="I229">
            <v>0</v>
          </cell>
          <cell r="J229">
            <v>450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10600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11050</v>
          </cell>
          <cell r="BB229">
            <v>11050</v>
          </cell>
          <cell r="BC229">
            <v>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L229">
            <v>11050</v>
          </cell>
          <cell r="BM229">
            <v>0</v>
          </cell>
          <cell r="BN229">
            <v>0</v>
          </cell>
          <cell r="BO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零采</v>
          </cell>
          <cell r="F230">
            <v>0</v>
          </cell>
          <cell r="G230" t="str">
            <v>否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5451.2</v>
          </cell>
          <cell r="AW230">
            <v>0</v>
          </cell>
          <cell r="AX230">
            <v>0</v>
          </cell>
          <cell r="AY230">
            <v>55542</v>
          </cell>
          <cell r="AZ230">
            <v>30554.2</v>
          </cell>
          <cell r="BA230">
            <v>91547.4</v>
          </cell>
          <cell r="BB230">
            <v>91547.4</v>
          </cell>
          <cell r="BC230">
            <v>5</v>
          </cell>
          <cell r="BD230">
            <v>30554.2</v>
          </cell>
          <cell r="BE230">
            <v>55542</v>
          </cell>
          <cell r="BF230">
            <v>0</v>
          </cell>
          <cell r="BG230">
            <v>0</v>
          </cell>
          <cell r="BH230">
            <v>0</v>
          </cell>
          <cell r="BI230">
            <v>91547.4</v>
          </cell>
          <cell r="BJ230">
            <v>0</v>
          </cell>
          <cell r="BL230">
            <v>91547.4</v>
          </cell>
          <cell r="BM230">
            <v>0</v>
          </cell>
          <cell r="BN230">
            <v>0</v>
          </cell>
          <cell r="BO230">
            <v>15257.9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 t="str">
            <v>老账</v>
          </cell>
          <cell r="F231">
            <v>0</v>
          </cell>
          <cell r="G231" t="str">
            <v>否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10976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10976</v>
          </cell>
          <cell r="BB231">
            <v>10976</v>
          </cell>
          <cell r="BC231">
            <v>4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L231">
            <v>10976</v>
          </cell>
          <cell r="BM231">
            <v>0</v>
          </cell>
          <cell r="BN231">
            <v>0</v>
          </cell>
          <cell r="BO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 t="str">
            <v>老账</v>
          </cell>
          <cell r="F232">
            <v>0</v>
          </cell>
          <cell r="G232" t="str">
            <v>否</v>
          </cell>
          <cell r="I232">
            <v>9435.25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9435.25</v>
          </cell>
          <cell r="BB232">
            <v>9435.25</v>
          </cell>
          <cell r="BC232">
            <v>4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L232">
            <v>9435.25</v>
          </cell>
          <cell r="BM232">
            <v>0</v>
          </cell>
          <cell r="BN232">
            <v>0</v>
          </cell>
          <cell r="BO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 t="str">
            <v>老账</v>
          </cell>
          <cell r="F233">
            <v>0</v>
          </cell>
          <cell r="G233" t="str">
            <v>否</v>
          </cell>
          <cell r="I233">
            <v>9178.84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  <cell r="AY233">
            <v>0</v>
          </cell>
          <cell r="BA233">
            <v>9178.84</v>
          </cell>
          <cell r="BB233">
            <v>9178.84</v>
          </cell>
          <cell r="BC233">
            <v>4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L233">
            <v>9178.84</v>
          </cell>
          <cell r="BM233">
            <v>0</v>
          </cell>
          <cell r="BN233">
            <v>0</v>
          </cell>
          <cell r="BO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 t="str">
            <v>老账</v>
          </cell>
          <cell r="F234">
            <v>0</v>
          </cell>
          <cell r="G234" t="str">
            <v>是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E234">
            <v>6375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15770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2500</v>
          </cell>
          <cell r="AT234">
            <v>0</v>
          </cell>
          <cell r="AU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24645</v>
          </cell>
          <cell r="BB234">
            <v>24645</v>
          </cell>
          <cell r="BC234">
            <v>4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L234">
            <v>24645</v>
          </cell>
          <cell r="BM234">
            <v>0</v>
          </cell>
          <cell r="BN234">
            <v>0</v>
          </cell>
          <cell r="BO234">
            <v>0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清户（顶酒）</v>
          </cell>
          <cell r="F235">
            <v>0</v>
          </cell>
          <cell r="G235" t="str">
            <v>否</v>
          </cell>
          <cell r="I235">
            <v>736.41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7800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8536.41</v>
          </cell>
          <cell r="BB235">
            <v>8536.41</v>
          </cell>
          <cell r="BC235">
            <v>4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L235">
            <v>8536.41</v>
          </cell>
          <cell r="BM235">
            <v>0</v>
          </cell>
          <cell r="BN235">
            <v>0</v>
          </cell>
          <cell r="BO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正常供货</v>
          </cell>
          <cell r="F236">
            <v>0</v>
          </cell>
          <cell r="G236" t="str">
            <v>否</v>
          </cell>
          <cell r="H236">
            <v>90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458</v>
          </cell>
          <cell r="AX236">
            <v>0</v>
          </cell>
          <cell r="AY236">
            <v>0</v>
          </cell>
          <cell r="BA236">
            <v>458</v>
          </cell>
          <cell r="BB236">
            <v>458</v>
          </cell>
          <cell r="BC236">
            <v>4</v>
          </cell>
          <cell r="BD236">
            <v>0</v>
          </cell>
          <cell r="BE236">
            <v>0</v>
          </cell>
          <cell r="BF236">
            <v>0</v>
          </cell>
          <cell r="BG236">
            <v>458</v>
          </cell>
          <cell r="BH236">
            <v>0</v>
          </cell>
          <cell r="BI236">
            <v>458</v>
          </cell>
          <cell r="BJ236">
            <v>0</v>
          </cell>
          <cell r="BL236">
            <v>458</v>
          </cell>
          <cell r="BM236">
            <v>0</v>
          </cell>
          <cell r="BN236">
            <v>0</v>
          </cell>
          <cell r="BO236">
            <v>76.3333333333333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正常供货</v>
          </cell>
          <cell r="F237">
            <v>0</v>
          </cell>
          <cell r="G237" t="str">
            <v>否</v>
          </cell>
          <cell r="H237">
            <v>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3785.74</v>
          </cell>
          <cell r="AT237">
            <v>0</v>
          </cell>
          <cell r="AU237">
            <v>7335.33</v>
          </cell>
          <cell r="AW237">
            <v>0</v>
          </cell>
          <cell r="AX237">
            <v>0</v>
          </cell>
          <cell r="AY237">
            <v>0</v>
          </cell>
          <cell r="BA237">
            <v>11121.07</v>
          </cell>
          <cell r="BB237">
            <v>11121.07</v>
          </cell>
          <cell r="BC237">
            <v>4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7335.33</v>
          </cell>
          <cell r="BJ237">
            <v>0</v>
          </cell>
          <cell r="BL237">
            <v>11121.07</v>
          </cell>
          <cell r="BM237">
            <v>0</v>
          </cell>
          <cell r="BN237">
            <v>0</v>
          </cell>
          <cell r="BO237">
            <v>1222.5550000000001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老账</v>
          </cell>
          <cell r="F238">
            <v>0</v>
          </cell>
          <cell r="G238" t="str">
            <v>否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5100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5100</v>
          </cell>
          <cell r="BB238">
            <v>5100</v>
          </cell>
          <cell r="BC238">
            <v>4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L238">
            <v>5100</v>
          </cell>
          <cell r="BM238">
            <v>0</v>
          </cell>
          <cell r="BN238">
            <v>0</v>
          </cell>
          <cell r="BO238">
            <v>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正常供货</v>
          </cell>
          <cell r="F239">
            <v>90</v>
          </cell>
          <cell r="G239" t="str">
            <v>是</v>
          </cell>
          <cell r="H239">
            <v>90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779.67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723.14</v>
          </cell>
          <cell r="AQ239">
            <v>0</v>
          </cell>
          <cell r="AR239">
            <v>22.66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1525.47</v>
          </cell>
          <cell r="BB239">
            <v>1525.47</v>
          </cell>
          <cell r="BC239">
            <v>4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L239">
            <v>1525.47</v>
          </cell>
          <cell r="BM239">
            <v>0</v>
          </cell>
          <cell r="BN239">
            <v>0</v>
          </cell>
          <cell r="BO239">
            <v>0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老账</v>
          </cell>
          <cell r="F240">
            <v>60</v>
          </cell>
          <cell r="G240" t="str">
            <v>否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4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L240">
            <v>-4894</v>
          </cell>
          <cell r="BM240">
            <v>-4894</v>
          </cell>
          <cell r="BN240">
            <v>-4894</v>
          </cell>
          <cell r="BO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F241">
            <v>0</v>
          </cell>
          <cell r="G241" t="str">
            <v>否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BA241">
            <v>0</v>
          </cell>
          <cell r="BB241">
            <v>0</v>
          </cell>
          <cell r="BC241">
            <v>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 t="str">
            <v>老账</v>
          </cell>
          <cell r="F242">
            <v>0</v>
          </cell>
          <cell r="G242" t="str">
            <v>否</v>
          </cell>
          <cell r="I242">
            <v>6350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W242">
            <v>0</v>
          </cell>
          <cell r="AX242">
            <v>0</v>
          </cell>
          <cell r="AY242">
            <v>0</v>
          </cell>
          <cell r="BA242">
            <v>6350</v>
          </cell>
          <cell r="BB242">
            <v>6350</v>
          </cell>
          <cell r="BC242">
            <v>4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L242">
            <v>6350</v>
          </cell>
          <cell r="BM242">
            <v>0</v>
          </cell>
          <cell r="BN242">
            <v>0</v>
          </cell>
          <cell r="BO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 t="str">
            <v>老账</v>
          </cell>
          <cell r="F243">
            <v>0</v>
          </cell>
          <cell r="G243" t="str">
            <v>是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2548.4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3500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W243">
            <v>0</v>
          </cell>
          <cell r="AX243">
            <v>0</v>
          </cell>
          <cell r="AY243">
            <v>0</v>
          </cell>
          <cell r="BA243">
            <v>6048.4</v>
          </cell>
          <cell r="BB243">
            <v>6048.4</v>
          </cell>
          <cell r="BC243">
            <v>4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L243">
            <v>6048.4</v>
          </cell>
          <cell r="BM243">
            <v>0</v>
          </cell>
          <cell r="BN243">
            <v>0</v>
          </cell>
          <cell r="BO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 t="str">
            <v>老账</v>
          </cell>
          <cell r="F244">
            <v>0</v>
          </cell>
          <cell r="G244" t="str">
            <v>否</v>
          </cell>
          <cell r="I244">
            <v>5600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W244">
            <v>0</v>
          </cell>
          <cell r="AX244">
            <v>0</v>
          </cell>
          <cell r="AY244">
            <v>0</v>
          </cell>
          <cell r="BA244">
            <v>5600</v>
          </cell>
          <cell r="BB244">
            <v>5600</v>
          </cell>
          <cell r="BC244">
            <v>4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L244">
            <v>5600</v>
          </cell>
          <cell r="BM244">
            <v>0</v>
          </cell>
          <cell r="BN244">
            <v>0</v>
          </cell>
          <cell r="BO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老账</v>
          </cell>
          <cell r="F245">
            <v>0</v>
          </cell>
          <cell r="G245" t="str">
            <v>否</v>
          </cell>
          <cell r="I245">
            <v>5579.03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W245">
            <v>0</v>
          </cell>
          <cell r="AX245">
            <v>0</v>
          </cell>
          <cell r="AY245">
            <v>0</v>
          </cell>
          <cell r="BA245">
            <v>5579.03</v>
          </cell>
          <cell r="BB245">
            <v>5579.03</v>
          </cell>
          <cell r="BC245">
            <v>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L245">
            <v>5579.03</v>
          </cell>
          <cell r="BM245">
            <v>0</v>
          </cell>
          <cell r="BN245">
            <v>0</v>
          </cell>
          <cell r="BO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一单一议（委外加工）</v>
          </cell>
          <cell r="F246">
            <v>0</v>
          </cell>
          <cell r="G246" t="str">
            <v>否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3087.91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6503.77</v>
          </cell>
          <cell r="AW246">
            <v>0</v>
          </cell>
          <cell r="AX246">
            <v>0</v>
          </cell>
          <cell r="AY246">
            <v>0</v>
          </cell>
          <cell r="BA246">
            <v>9591.68</v>
          </cell>
          <cell r="BB246">
            <v>9591.68</v>
          </cell>
          <cell r="BC246">
            <v>5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6503.77</v>
          </cell>
          <cell r="BI246">
            <v>6503.77</v>
          </cell>
          <cell r="BJ246">
            <v>0</v>
          </cell>
          <cell r="BL246">
            <v>9591.6799999999894</v>
          </cell>
          <cell r="BM246">
            <v>0</v>
          </cell>
          <cell r="BN246">
            <v>0</v>
          </cell>
          <cell r="BO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销售（三方库）</v>
          </cell>
          <cell r="F247">
            <v>90</v>
          </cell>
          <cell r="G247" t="str">
            <v>是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C247">
            <v>5134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0</v>
          </cell>
          <cell r="BA247">
            <v>5134</v>
          </cell>
          <cell r="BB247">
            <v>5134</v>
          </cell>
          <cell r="BC247">
            <v>4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L247">
            <v>5134</v>
          </cell>
          <cell r="BM247">
            <v>0</v>
          </cell>
          <cell r="BN247">
            <v>0</v>
          </cell>
          <cell r="BO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固定资产-老账</v>
          </cell>
          <cell r="F248">
            <v>30</v>
          </cell>
          <cell r="G248" t="str">
            <v>是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148179.1</v>
          </cell>
          <cell r="AJ248">
            <v>68930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15300</v>
          </cell>
          <cell r="AR248">
            <v>0</v>
          </cell>
          <cell r="AS248">
            <v>0</v>
          </cell>
          <cell r="AT248">
            <v>740</v>
          </cell>
          <cell r="AU248">
            <v>0</v>
          </cell>
          <cell r="AW248">
            <v>0</v>
          </cell>
          <cell r="AX248">
            <v>0</v>
          </cell>
          <cell r="AY248">
            <v>0</v>
          </cell>
          <cell r="BA248">
            <v>233149.1</v>
          </cell>
          <cell r="BB248">
            <v>233149.1</v>
          </cell>
          <cell r="BC248">
            <v>4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L248">
            <v>233149.1</v>
          </cell>
          <cell r="BM248">
            <v>0</v>
          </cell>
          <cell r="BN248">
            <v>0</v>
          </cell>
          <cell r="BO248">
            <v>0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除漆药剂</v>
          </cell>
          <cell r="F249">
            <v>30</v>
          </cell>
          <cell r="G249" t="str">
            <v>否</v>
          </cell>
          <cell r="H249">
            <v>30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W249">
            <v>0</v>
          </cell>
          <cell r="AX249">
            <v>10170</v>
          </cell>
          <cell r="AY249">
            <v>0</v>
          </cell>
          <cell r="BA249">
            <v>10170</v>
          </cell>
          <cell r="BB249">
            <v>10170</v>
          </cell>
          <cell r="BC249">
            <v>4</v>
          </cell>
          <cell r="BD249">
            <v>0</v>
          </cell>
          <cell r="BE249">
            <v>10170</v>
          </cell>
          <cell r="BF249">
            <v>0</v>
          </cell>
          <cell r="BG249">
            <v>0</v>
          </cell>
          <cell r="BH249">
            <v>0</v>
          </cell>
          <cell r="BI249">
            <v>10170</v>
          </cell>
          <cell r="BJ249">
            <v>0</v>
          </cell>
          <cell r="BL249">
            <v>10170</v>
          </cell>
          <cell r="BM249">
            <v>0</v>
          </cell>
          <cell r="BN249">
            <v>0</v>
          </cell>
          <cell r="BO249">
            <v>1695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 t="str">
            <v>零采</v>
          </cell>
          <cell r="F250">
            <v>0</v>
          </cell>
          <cell r="G250" t="str">
            <v>是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W250">
            <v>0</v>
          </cell>
          <cell r="AX250">
            <v>0</v>
          </cell>
          <cell r="AY250">
            <v>0</v>
          </cell>
          <cell r="BA250">
            <v>5000</v>
          </cell>
          <cell r="BB250">
            <v>5000</v>
          </cell>
          <cell r="BC250">
            <v>4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L250">
            <v>5000</v>
          </cell>
          <cell r="BM250">
            <v>0</v>
          </cell>
          <cell r="BN250">
            <v>0</v>
          </cell>
          <cell r="BO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 t="str">
            <v>管理</v>
          </cell>
          <cell r="F251">
            <v>0</v>
          </cell>
          <cell r="G251" t="str">
            <v>是</v>
          </cell>
          <cell r="AF251">
            <v>5000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0</v>
          </cell>
          <cell r="BA251">
            <v>5000</v>
          </cell>
          <cell r="BB251">
            <v>5000</v>
          </cell>
          <cell r="BC251">
            <v>4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L251">
            <v>5000</v>
          </cell>
          <cell r="BM251">
            <v>0</v>
          </cell>
          <cell r="BN251">
            <v>0</v>
          </cell>
          <cell r="BO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正常供货</v>
          </cell>
          <cell r="F252">
            <v>30</v>
          </cell>
          <cell r="G252" t="str">
            <v>是</v>
          </cell>
          <cell r="H252">
            <v>30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465.94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6288.45</v>
          </cell>
          <cell r="BA252">
            <v>6754.39</v>
          </cell>
          <cell r="BB252">
            <v>465.94</v>
          </cell>
          <cell r="BC252">
            <v>5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6288.45</v>
          </cell>
          <cell r="BJ252">
            <v>6288.45</v>
          </cell>
          <cell r="BL252">
            <v>6754.39</v>
          </cell>
          <cell r="BM252">
            <v>0</v>
          </cell>
          <cell r="BN252">
            <v>0</v>
          </cell>
          <cell r="BO252">
            <v>1048.075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 t="str">
            <v>固定资产（检具）</v>
          </cell>
          <cell r="F253">
            <v>0</v>
          </cell>
          <cell r="G253" t="str">
            <v>否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4500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  <cell r="AY253">
            <v>0</v>
          </cell>
          <cell r="BA253">
            <v>4500</v>
          </cell>
          <cell r="BB253">
            <v>4500</v>
          </cell>
          <cell r="BC253">
            <v>4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L253">
            <v>4500</v>
          </cell>
          <cell r="BM253">
            <v>0</v>
          </cell>
          <cell r="BN253">
            <v>0</v>
          </cell>
          <cell r="BO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老账</v>
          </cell>
          <cell r="F254">
            <v>0</v>
          </cell>
          <cell r="G254" t="str">
            <v>是</v>
          </cell>
          <cell r="AG254">
            <v>4352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4352</v>
          </cell>
          <cell r="BB254">
            <v>4352</v>
          </cell>
          <cell r="BC254">
            <v>4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L254">
            <v>4352</v>
          </cell>
          <cell r="BM254">
            <v>0</v>
          </cell>
          <cell r="BN254">
            <v>0</v>
          </cell>
          <cell r="BO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老账</v>
          </cell>
          <cell r="F255">
            <v>0</v>
          </cell>
          <cell r="G255" t="str">
            <v>否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4067.2600000000102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4067.2600000000102</v>
          </cell>
          <cell r="BB255">
            <v>4067.2600000000102</v>
          </cell>
          <cell r="BC255">
            <v>4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L255">
            <v>4067.2600000000102</v>
          </cell>
          <cell r="BM255">
            <v>0</v>
          </cell>
          <cell r="BN255">
            <v>0</v>
          </cell>
          <cell r="BO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老账</v>
          </cell>
          <cell r="F256">
            <v>0</v>
          </cell>
          <cell r="G256" t="str">
            <v>否</v>
          </cell>
          <cell r="I256">
            <v>4053.14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4053.14</v>
          </cell>
          <cell r="BB256">
            <v>4053.14</v>
          </cell>
          <cell r="BC256">
            <v>4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L256">
            <v>4053.14</v>
          </cell>
          <cell r="BM256">
            <v>0</v>
          </cell>
          <cell r="BN256">
            <v>0</v>
          </cell>
          <cell r="BO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F257">
            <v>0</v>
          </cell>
          <cell r="G257" t="str">
            <v>否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37850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37850</v>
          </cell>
          <cell r="BB257">
            <v>37850</v>
          </cell>
          <cell r="BC257">
            <v>4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L257">
            <v>37850</v>
          </cell>
          <cell r="BM257">
            <v>0</v>
          </cell>
          <cell r="BN257">
            <v>0</v>
          </cell>
          <cell r="BO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 t="str">
            <v>老账</v>
          </cell>
          <cell r="F258">
            <v>0</v>
          </cell>
          <cell r="G258" t="str">
            <v>否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3826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3826</v>
          </cell>
          <cell r="BB258">
            <v>3826</v>
          </cell>
          <cell r="BC258">
            <v>4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L258">
            <v>3826</v>
          </cell>
          <cell r="BM258">
            <v>0</v>
          </cell>
          <cell r="BN258">
            <v>0</v>
          </cell>
          <cell r="BO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 t="str">
            <v>老账</v>
          </cell>
          <cell r="F259">
            <v>0</v>
          </cell>
          <cell r="G259" t="str">
            <v>否</v>
          </cell>
          <cell r="I259">
            <v>3646.55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W259">
            <v>0</v>
          </cell>
          <cell r="AX259">
            <v>0</v>
          </cell>
          <cell r="AY259">
            <v>0</v>
          </cell>
          <cell r="BA259">
            <v>3646.55</v>
          </cell>
          <cell r="BB259">
            <v>3646.55</v>
          </cell>
          <cell r="BC259">
            <v>4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L259">
            <v>3646.55</v>
          </cell>
          <cell r="BM259">
            <v>0</v>
          </cell>
          <cell r="BN259">
            <v>0</v>
          </cell>
          <cell r="BO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老账</v>
          </cell>
          <cell r="F260">
            <v>0</v>
          </cell>
          <cell r="G260" t="str">
            <v>否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3606.64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3606.64</v>
          </cell>
          <cell r="BB260">
            <v>3606.64</v>
          </cell>
          <cell r="BC260">
            <v>4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L260">
            <v>3606.64</v>
          </cell>
          <cell r="BM260">
            <v>0</v>
          </cell>
          <cell r="BN260">
            <v>0</v>
          </cell>
          <cell r="BO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老账</v>
          </cell>
          <cell r="F261">
            <v>0</v>
          </cell>
          <cell r="G261" t="str">
            <v>否</v>
          </cell>
          <cell r="I261">
            <v>3374.75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W261">
            <v>0</v>
          </cell>
          <cell r="AX261">
            <v>0</v>
          </cell>
          <cell r="AY261">
            <v>0</v>
          </cell>
          <cell r="BA261">
            <v>3374.75</v>
          </cell>
          <cell r="BB261">
            <v>3374.75</v>
          </cell>
          <cell r="BC261">
            <v>4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L261">
            <v>3374.75</v>
          </cell>
          <cell r="BM261">
            <v>0</v>
          </cell>
          <cell r="BN261">
            <v>0</v>
          </cell>
          <cell r="BO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F262">
            <v>30</v>
          </cell>
          <cell r="G262" t="str">
            <v>否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W262">
            <v>0</v>
          </cell>
          <cell r="AX262">
            <v>0</v>
          </cell>
          <cell r="AY262">
            <v>0</v>
          </cell>
          <cell r="BA262">
            <v>0</v>
          </cell>
          <cell r="BB262">
            <v>0</v>
          </cell>
          <cell r="BC262">
            <v>4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 t="str">
            <v>老账</v>
          </cell>
          <cell r="F263">
            <v>0</v>
          </cell>
          <cell r="G263" t="str">
            <v>否</v>
          </cell>
          <cell r="I263">
            <v>3200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W263">
            <v>0</v>
          </cell>
          <cell r="AX263">
            <v>0</v>
          </cell>
          <cell r="AY263">
            <v>0</v>
          </cell>
          <cell r="BA263">
            <v>3200</v>
          </cell>
          <cell r="BB263">
            <v>3200</v>
          </cell>
          <cell r="BC263">
            <v>4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L263">
            <v>3200</v>
          </cell>
          <cell r="BM263">
            <v>0</v>
          </cell>
          <cell r="BN263">
            <v>0</v>
          </cell>
          <cell r="BO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 t="str">
            <v>老账</v>
          </cell>
          <cell r="F264">
            <v>0</v>
          </cell>
          <cell r="G264" t="str">
            <v>否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3000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W264">
            <v>0</v>
          </cell>
          <cell r="AX264">
            <v>0</v>
          </cell>
          <cell r="AY264">
            <v>0</v>
          </cell>
          <cell r="BA264">
            <v>3000</v>
          </cell>
          <cell r="BB264">
            <v>3000</v>
          </cell>
          <cell r="BC264">
            <v>4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L264">
            <v>3000</v>
          </cell>
          <cell r="BM264">
            <v>0</v>
          </cell>
          <cell r="BN264">
            <v>0</v>
          </cell>
          <cell r="BO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 t="str">
            <v>老账</v>
          </cell>
          <cell r="F265">
            <v>0</v>
          </cell>
          <cell r="G265" t="str">
            <v>否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2727.36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W265">
            <v>0</v>
          </cell>
          <cell r="AX265">
            <v>0</v>
          </cell>
          <cell r="AY265">
            <v>0</v>
          </cell>
          <cell r="BA265">
            <v>2727.36</v>
          </cell>
          <cell r="BB265">
            <v>2727.36</v>
          </cell>
          <cell r="BC265">
            <v>4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L265">
            <v>2727.36</v>
          </cell>
          <cell r="BM265">
            <v>0</v>
          </cell>
          <cell r="BN265">
            <v>0</v>
          </cell>
          <cell r="BO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 t="str">
            <v>老账</v>
          </cell>
          <cell r="F266">
            <v>0</v>
          </cell>
          <cell r="G266" t="str">
            <v>否</v>
          </cell>
          <cell r="I266">
            <v>2450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2450</v>
          </cell>
          <cell r="BB266">
            <v>2450</v>
          </cell>
          <cell r="BC266">
            <v>4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L266">
            <v>2450</v>
          </cell>
          <cell r="BM266">
            <v>0</v>
          </cell>
          <cell r="BN266">
            <v>0</v>
          </cell>
          <cell r="BO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 t="str">
            <v>老账</v>
          </cell>
          <cell r="F267">
            <v>0</v>
          </cell>
          <cell r="G267" t="str">
            <v>否</v>
          </cell>
          <cell r="I267">
            <v>2369.86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2369.86</v>
          </cell>
          <cell r="BB267">
            <v>2369.86</v>
          </cell>
          <cell r="BC267">
            <v>4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L267">
            <v>2369.86</v>
          </cell>
          <cell r="BM267">
            <v>0</v>
          </cell>
          <cell r="BN267">
            <v>0</v>
          </cell>
          <cell r="BO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固定资产-老账</v>
          </cell>
          <cell r="F268" t="str">
            <v>预付</v>
          </cell>
          <cell r="G268" t="str">
            <v>否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4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L268">
            <v>-2.91038304567337E-11</v>
          </cell>
          <cell r="BM268">
            <v>-2.91038304567337E-11</v>
          </cell>
          <cell r="BN268">
            <v>-2.91038304567337E-11</v>
          </cell>
          <cell r="BO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固定资产</v>
          </cell>
          <cell r="F269">
            <v>0</v>
          </cell>
          <cell r="G269" t="str">
            <v>否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4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固定资产</v>
          </cell>
          <cell r="F270">
            <v>0</v>
          </cell>
          <cell r="G270" t="str">
            <v>否</v>
          </cell>
          <cell r="I270">
            <v>2000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  <cell r="AY270">
            <v>0</v>
          </cell>
          <cell r="BA270">
            <v>2000</v>
          </cell>
          <cell r="BB270">
            <v>2000</v>
          </cell>
          <cell r="BC270">
            <v>4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L270">
            <v>2000</v>
          </cell>
          <cell r="BM270">
            <v>0</v>
          </cell>
          <cell r="BN270">
            <v>0</v>
          </cell>
          <cell r="BO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 t="str">
            <v>固定资产</v>
          </cell>
          <cell r="F271">
            <v>0</v>
          </cell>
          <cell r="G271" t="str">
            <v>否</v>
          </cell>
          <cell r="I271">
            <v>1980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0</v>
          </cell>
          <cell r="BA271">
            <v>1980</v>
          </cell>
          <cell r="BB271">
            <v>1980</v>
          </cell>
          <cell r="BC271">
            <v>4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L271">
            <v>1980</v>
          </cell>
          <cell r="BM271">
            <v>0</v>
          </cell>
          <cell r="BN271">
            <v>0</v>
          </cell>
          <cell r="BO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 t="str">
            <v>固定资产</v>
          </cell>
          <cell r="F272">
            <v>0</v>
          </cell>
          <cell r="G272" t="str">
            <v>否</v>
          </cell>
          <cell r="I272">
            <v>1950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0</v>
          </cell>
          <cell r="BA272">
            <v>1950</v>
          </cell>
          <cell r="BB272">
            <v>1950</v>
          </cell>
          <cell r="BC272">
            <v>4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L272">
            <v>1950</v>
          </cell>
          <cell r="BM272">
            <v>0</v>
          </cell>
          <cell r="BN272">
            <v>0</v>
          </cell>
          <cell r="BO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 t="str">
            <v>零采</v>
          </cell>
          <cell r="F273">
            <v>0</v>
          </cell>
          <cell r="G273" t="str">
            <v>是</v>
          </cell>
          <cell r="AC273">
            <v>1700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0</v>
          </cell>
          <cell r="BA273">
            <v>1700</v>
          </cell>
          <cell r="BB273">
            <v>1700</v>
          </cell>
          <cell r="BC273">
            <v>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L273">
            <v>1700</v>
          </cell>
          <cell r="BM273">
            <v>0</v>
          </cell>
          <cell r="BN273">
            <v>0</v>
          </cell>
          <cell r="BO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 t="str">
            <v>老账</v>
          </cell>
          <cell r="F274">
            <v>0</v>
          </cell>
          <cell r="G274" t="str">
            <v>否</v>
          </cell>
          <cell r="I274">
            <v>1615.32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1615.32</v>
          </cell>
          <cell r="BB274">
            <v>1615.32</v>
          </cell>
          <cell r="BC274">
            <v>4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L274">
            <v>1615.32</v>
          </cell>
          <cell r="BM274">
            <v>0</v>
          </cell>
          <cell r="BN274">
            <v>0</v>
          </cell>
          <cell r="BO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 t="str">
            <v>老账</v>
          </cell>
          <cell r="F275">
            <v>0</v>
          </cell>
          <cell r="G275" t="str">
            <v>否</v>
          </cell>
          <cell r="I275">
            <v>1497.75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1497.75</v>
          </cell>
          <cell r="BB275">
            <v>1497.75</v>
          </cell>
          <cell r="BC275">
            <v>4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L275">
            <v>1497.75</v>
          </cell>
          <cell r="BM275">
            <v>0</v>
          </cell>
          <cell r="BN275">
            <v>0</v>
          </cell>
          <cell r="BO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 t="str">
            <v>老账</v>
          </cell>
          <cell r="F276">
            <v>0</v>
          </cell>
          <cell r="G276" t="str">
            <v>否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1386.48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W276">
            <v>0</v>
          </cell>
          <cell r="AX276">
            <v>0</v>
          </cell>
          <cell r="AY276">
            <v>0</v>
          </cell>
          <cell r="BA276">
            <v>1386.48</v>
          </cell>
          <cell r="BB276">
            <v>1386.48</v>
          </cell>
          <cell r="BC276">
            <v>4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L276">
            <v>1386.48</v>
          </cell>
          <cell r="BM276">
            <v>0</v>
          </cell>
          <cell r="BN276">
            <v>0</v>
          </cell>
          <cell r="BO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 t="str">
            <v>老账</v>
          </cell>
          <cell r="F277">
            <v>0</v>
          </cell>
          <cell r="G277" t="str">
            <v>否</v>
          </cell>
          <cell r="I277">
            <v>1163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0</v>
          </cell>
          <cell r="BA277">
            <v>1163</v>
          </cell>
          <cell r="BB277">
            <v>1163</v>
          </cell>
          <cell r="BC277">
            <v>4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L277">
            <v>1163</v>
          </cell>
          <cell r="BM277">
            <v>0</v>
          </cell>
          <cell r="BN277">
            <v>0</v>
          </cell>
          <cell r="BO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F278">
            <v>60</v>
          </cell>
          <cell r="G278" t="str">
            <v>否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W278">
            <v>0</v>
          </cell>
          <cell r="AX278">
            <v>0</v>
          </cell>
          <cell r="AY278">
            <v>0</v>
          </cell>
          <cell r="BA278">
            <v>0</v>
          </cell>
          <cell r="BB278">
            <v>0</v>
          </cell>
          <cell r="BC278">
            <v>4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 t="str">
            <v>老账</v>
          </cell>
          <cell r="F279">
            <v>0</v>
          </cell>
          <cell r="G279" t="str">
            <v>否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1000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  <cell r="AY279">
            <v>0</v>
          </cell>
          <cell r="BA279">
            <v>1000</v>
          </cell>
          <cell r="BB279">
            <v>1000</v>
          </cell>
          <cell r="BC279">
            <v>4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L279">
            <v>1000</v>
          </cell>
          <cell r="BM279">
            <v>0</v>
          </cell>
          <cell r="BN279">
            <v>0</v>
          </cell>
          <cell r="BO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 t="str">
            <v>老账</v>
          </cell>
          <cell r="F280">
            <v>0</v>
          </cell>
          <cell r="G280" t="str">
            <v>否</v>
          </cell>
          <cell r="I280">
            <v>900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W280">
            <v>0</v>
          </cell>
          <cell r="AX280">
            <v>0</v>
          </cell>
          <cell r="AY280">
            <v>0</v>
          </cell>
          <cell r="BA280">
            <v>900</v>
          </cell>
          <cell r="BB280">
            <v>900</v>
          </cell>
          <cell r="BC280">
            <v>4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L280">
            <v>900</v>
          </cell>
          <cell r="BM280">
            <v>0</v>
          </cell>
          <cell r="BN280">
            <v>0</v>
          </cell>
          <cell r="BO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零采</v>
          </cell>
          <cell r="F281">
            <v>0</v>
          </cell>
          <cell r="G281" t="str">
            <v>否</v>
          </cell>
          <cell r="I281">
            <v>900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  <cell r="AY281">
            <v>0</v>
          </cell>
          <cell r="BA281">
            <v>900</v>
          </cell>
          <cell r="BB281">
            <v>900</v>
          </cell>
          <cell r="BC281">
            <v>4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L281">
            <v>900</v>
          </cell>
          <cell r="BM281">
            <v>0</v>
          </cell>
          <cell r="BN281">
            <v>0</v>
          </cell>
          <cell r="BO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老账</v>
          </cell>
          <cell r="F282">
            <v>0</v>
          </cell>
          <cell r="G282" t="str">
            <v>是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C282">
            <v>660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  <cell r="AY282">
            <v>0</v>
          </cell>
          <cell r="BA282">
            <v>720</v>
          </cell>
          <cell r="BB282">
            <v>720</v>
          </cell>
          <cell r="BC282">
            <v>4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L282">
            <v>720</v>
          </cell>
          <cell r="BM282">
            <v>0</v>
          </cell>
          <cell r="BN282">
            <v>0</v>
          </cell>
          <cell r="BO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正常供货</v>
          </cell>
          <cell r="F283">
            <v>60</v>
          </cell>
          <cell r="G283" t="str">
            <v>否</v>
          </cell>
          <cell r="H283">
            <v>60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T283">
            <v>262193.12</v>
          </cell>
          <cell r="AU283">
            <v>205101.6</v>
          </cell>
          <cell r="AV283">
            <v>185206.84</v>
          </cell>
          <cell r="AW283">
            <v>0</v>
          </cell>
          <cell r="AX283">
            <v>0</v>
          </cell>
          <cell r="AY283">
            <v>28504.77</v>
          </cell>
          <cell r="BA283">
            <v>681006.33</v>
          </cell>
          <cell r="BB283">
            <v>652501.56000000006</v>
          </cell>
          <cell r="BC283">
            <v>5</v>
          </cell>
          <cell r="BD283">
            <v>0</v>
          </cell>
          <cell r="BE283">
            <v>0</v>
          </cell>
          <cell r="BF283">
            <v>185206.84</v>
          </cell>
          <cell r="BG283">
            <v>205101.6</v>
          </cell>
          <cell r="BH283">
            <v>262193.12</v>
          </cell>
          <cell r="BI283">
            <v>418813.21</v>
          </cell>
          <cell r="BJ283">
            <v>28504.77</v>
          </cell>
          <cell r="BL283">
            <v>681006.33</v>
          </cell>
          <cell r="BM283">
            <v>0</v>
          </cell>
          <cell r="BN283">
            <v>0</v>
          </cell>
          <cell r="BO283">
            <v>69802.201666666704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 t="str">
            <v>老账</v>
          </cell>
          <cell r="F284">
            <v>0</v>
          </cell>
          <cell r="G284" t="str">
            <v>否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426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426</v>
          </cell>
          <cell r="BB284">
            <v>426</v>
          </cell>
          <cell r="BC284">
            <v>4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L284">
            <v>426</v>
          </cell>
          <cell r="BM284">
            <v>0</v>
          </cell>
          <cell r="BN284">
            <v>0</v>
          </cell>
          <cell r="BO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 t="str">
            <v>老账</v>
          </cell>
          <cell r="F285">
            <v>0</v>
          </cell>
          <cell r="G285" t="str">
            <v>否</v>
          </cell>
          <cell r="I285">
            <v>400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  <cell r="AY285">
            <v>0</v>
          </cell>
          <cell r="BA285">
            <v>400</v>
          </cell>
          <cell r="BB285">
            <v>400</v>
          </cell>
          <cell r="BC285">
            <v>4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L285">
            <v>400</v>
          </cell>
          <cell r="BM285">
            <v>0</v>
          </cell>
          <cell r="BN285">
            <v>0</v>
          </cell>
          <cell r="BO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 t="str">
            <v>老账</v>
          </cell>
          <cell r="F286">
            <v>0</v>
          </cell>
          <cell r="G286" t="str">
            <v>否</v>
          </cell>
          <cell r="I286">
            <v>360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W286">
            <v>0</v>
          </cell>
          <cell r="AX286">
            <v>0</v>
          </cell>
          <cell r="AY286">
            <v>0</v>
          </cell>
          <cell r="BA286">
            <v>360</v>
          </cell>
          <cell r="BB286">
            <v>360</v>
          </cell>
          <cell r="BC286">
            <v>4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L286">
            <v>360</v>
          </cell>
          <cell r="BM286">
            <v>0</v>
          </cell>
          <cell r="BN286">
            <v>0</v>
          </cell>
          <cell r="BO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 t="str">
            <v>老账</v>
          </cell>
          <cell r="F287">
            <v>0</v>
          </cell>
          <cell r="G287" t="str">
            <v>否</v>
          </cell>
          <cell r="I287">
            <v>314.60000000000002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0</v>
          </cell>
          <cell r="BA287">
            <v>314.60000000000002</v>
          </cell>
          <cell r="BB287">
            <v>314.60000000000002</v>
          </cell>
          <cell r="BC287">
            <v>4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L287">
            <v>314.60000000000002</v>
          </cell>
          <cell r="BM287">
            <v>0</v>
          </cell>
          <cell r="BN287">
            <v>0</v>
          </cell>
          <cell r="BO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 t="str">
            <v>老账</v>
          </cell>
          <cell r="F288">
            <v>0</v>
          </cell>
          <cell r="G288" t="str">
            <v>否</v>
          </cell>
          <cell r="I288">
            <v>312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W288">
            <v>0</v>
          </cell>
          <cell r="AX288">
            <v>0</v>
          </cell>
          <cell r="AY288">
            <v>0</v>
          </cell>
          <cell r="BA288">
            <v>312</v>
          </cell>
          <cell r="BB288">
            <v>312</v>
          </cell>
          <cell r="BC288">
            <v>4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L288">
            <v>312</v>
          </cell>
          <cell r="BM288">
            <v>0</v>
          </cell>
          <cell r="BN288">
            <v>0</v>
          </cell>
          <cell r="BO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老账</v>
          </cell>
          <cell r="F289">
            <v>0</v>
          </cell>
          <cell r="G289" t="str">
            <v>否</v>
          </cell>
          <cell r="I289">
            <v>214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W289">
            <v>0</v>
          </cell>
          <cell r="AX289">
            <v>0</v>
          </cell>
          <cell r="AY289">
            <v>0</v>
          </cell>
          <cell r="BA289">
            <v>214</v>
          </cell>
          <cell r="BB289">
            <v>214</v>
          </cell>
          <cell r="BC289">
            <v>4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L289">
            <v>214</v>
          </cell>
          <cell r="BM289">
            <v>0</v>
          </cell>
          <cell r="BN289">
            <v>0</v>
          </cell>
          <cell r="BO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 t="str">
            <v>老账</v>
          </cell>
          <cell r="F290">
            <v>0</v>
          </cell>
          <cell r="G290" t="str">
            <v>否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202.36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202.36</v>
          </cell>
          <cell r="BB290">
            <v>202.36</v>
          </cell>
          <cell r="BC290">
            <v>4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L290">
            <v>202.36</v>
          </cell>
          <cell r="BM290">
            <v>0</v>
          </cell>
          <cell r="BN290">
            <v>0</v>
          </cell>
          <cell r="BO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 t="str">
            <v>老账</v>
          </cell>
          <cell r="F291">
            <v>0</v>
          </cell>
          <cell r="G291" t="str">
            <v>否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65.09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>
            <v>0</v>
          </cell>
          <cell r="AY291">
            <v>0</v>
          </cell>
          <cell r="BA291">
            <v>65.09</v>
          </cell>
          <cell r="BB291">
            <v>65.09</v>
          </cell>
          <cell r="BC291">
            <v>4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L291">
            <v>65.09</v>
          </cell>
          <cell r="BM291">
            <v>0</v>
          </cell>
          <cell r="BN291">
            <v>0</v>
          </cell>
          <cell r="BO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老账</v>
          </cell>
          <cell r="F292">
            <v>90</v>
          </cell>
          <cell r="G292" t="str">
            <v>否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W292">
            <v>0</v>
          </cell>
          <cell r="AX292">
            <v>1528.11</v>
          </cell>
          <cell r="AY292">
            <v>0</v>
          </cell>
          <cell r="BA292">
            <v>1528.11</v>
          </cell>
          <cell r="BB292">
            <v>0</v>
          </cell>
          <cell r="BC292">
            <v>4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1528.11</v>
          </cell>
          <cell r="BJ292">
            <v>1528.11</v>
          </cell>
          <cell r="BL292">
            <v>1528.11</v>
          </cell>
          <cell r="BM292">
            <v>0</v>
          </cell>
          <cell r="BN292">
            <v>-25000</v>
          </cell>
          <cell r="BO292">
            <v>254.685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str">
            <v>正常供货</v>
          </cell>
          <cell r="F293">
            <v>30</v>
          </cell>
          <cell r="G293" t="str">
            <v>否</v>
          </cell>
          <cell r="H293">
            <v>30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F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W293">
            <v>0</v>
          </cell>
          <cell r="AX293">
            <v>804.87</v>
          </cell>
          <cell r="AY293">
            <v>0</v>
          </cell>
          <cell r="AZ293">
            <v>5102.09</v>
          </cell>
          <cell r="BA293">
            <v>5906.96</v>
          </cell>
          <cell r="BB293">
            <v>804.87</v>
          </cell>
          <cell r="BC293">
            <v>5</v>
          </cell>
          <cell r="BD293">
            <v>0</v>
          </cell>
          <cell r="BE293">
            <v>804.87</v>
          </cell>
          <cell r="BF293">
            <v>0</v>
          </cell>
          <cell r="BG293">
            <v>0</v>
          </cell>
          <cell r="BH293">
            <v>0</v>
          </cell>
          <cell r="BI293">
            <v>5906.96</v>
          </cell>
          <cell r="BJ293">
            <v>5102.09</v>
          </cell>
          <cell r="BL293">
            <v>5906.96</v>
          </cell>
          <cell r="BM293">
            <v>0</v>
          </cell>
          <cell r="BN293">
            <v>0</v>
          </cell>
          <cell r="BO293">
            <v>984.493333333333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老账</v>
          </cell>
          <cell r="F294">
            <v>30</v>
          </cell>
          <cell r="G294" t="str">
            <v>否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BA294">
            <v>1</v>
          </cell>
          <cell r="BB294">
            <v>1</v>
          </cell>
          <cell r="BC294">
            <v>5</v>
          </cell>
          <cell r="BD294">
            <v>1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1</v>
          </cell>
          <cell r="BJ294">
            <v>0</v>
          </cell>
          <cell r="BL294">
            <v>1</v>
          </cell>
          <cell r="BM294">
            <v>0</v>
          </cell>
          <cell r="BN294">
            <v>0</v>
          </cell>
          <cell r="BO294">
            <v>0.16666666666666699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老账</v>
          </cell>
          <cell r="F295">
            <v>60</v>
          </cell>
          <cell r="G295" t="str">
            <v>否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BA295">
            <v>0.8</v>
          </cell>
          <cell r="BB295">
            <v>0.8</v>
          </cell>
          <cell r="BC295">
            <v>5</v>
          </cell>
          <cell r="BD295">
            <v>0.8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0.8</v>
          </cell>
          <cell r="BJ295">
            <v>0</v>
          </cell>
          <cell r="BL295">
            <v>0.79999999993015103</v>
          </cell>
          <cell r="BM295">
            <v>-6.9849015460476897E-11</v>
          </cell>
          <cell r="BN295">
            <v>-6.98492375050819E-11</v>
          </cell>
          <cell r="BO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老账</v>
          </cell>
          <cell r="F296">
            <v>0</v>
          </cell>
          <cell r="G296" t="str">
            <v>否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0.02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0.02</v>
          </cell>
          <cell r="BB296">
            <v>0.02</v>
          </cell>
          <cell r="BC296">
            <v>4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L296">
            <v>0.02</v>
          </cell>
          <cell r="BM296">
            <v>0</v>
          </cell>
          <cell r="BN296">
            <v>0</v>
          </cell>
          <cell r="BO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正常供货</v>
          </cell>
          <cell r="F297">
            <v>30</v>
          </cell>
          <cell r="G297" t="str">
            <v>否</v>
          </cell>
          <cell r="H297">
            <v>30</v>
          </cell>
          <cell r="I297">
            <v>3.6379788070917097E-11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W297">
            <v>0</v>
          </cell>
          <cell r="AX297">
            <v>35688.230000000003</v>
          </cell>
          <cell r="AY297">
            <v>117374.8</v>
          </cell>
          <cell r="AZ297">
            <v>60024.76</v>
          </cell>
          <cell r="BA297">
            <v>213087.79</v>
          </cell>
          <cell r="BB297">
            <v>153063.03</v>
          </cell>
          <cell r="BC297">
            <v>4</v>
          </cell>
          <cell r="BD297">
            <v>117374.8</v>
          </cell>
          <cell r="BE297">
            <v>35688.230000000003</v>
          </cell>
          <cell r="BF297">
            <v>0</v>
          </cell>
          <cell r="BG297">
            <v>0</v>
          </cell>
          <cell r="BH297">
            <v>0</v>
          </cell>
          <cell r="BI297">
            <v>213087.79</v>
          </cell>
          <cell r="BJ297">
            <v>60024.76</v>
          </cell>
          <cell r="BL297">
            <v>213087.79</v>
          </cell>
          <cell r="BM297">
            <v>0</v>
          </cell>
          <cell r="BN297">
            <v>-147638.18</v>
          </cell>
          <cell r="BO297">
            <v>35514.631666666697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F298">
            <v>0</v>
          </cell>
          <cell r="G298" t="str">
            <v>否</v>
          </cell>
          <cell r="H298">
            <v>30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32674</v>
          </cell>
          <cell r="BA298">
            <v>32674</v>
          </cell>
          <cell r="BB298">
            <v>32674</v>
          </cell>
          <cell r="BC298">
            <v>6</v>
          </cell>
          <cell r="BD298">
            <v>32674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32674</v>
          </cell>
          <cell r="BJ298">
            <v>0</v>
          </cell>
          <cell r="BL298">
            <v>32674</v>
          </cell>
          <cell r="BM298">
            <v>0</v>
          </cell>
          <cell r="BN298">
            <v>0</v>
          </cell>
          <cell r="BO298">
            <v>5445.6666666666697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F299">
            <v>0</v>
          </cell>
          <cell r="G299" t="str">
            <v>否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4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 t="str">
            <v>管理</v>
          </cell>
          <cell r="F300">
            <v>0</v>
          </cell>
          <cell r="G300" t="str">
            <v>否</v>
          </cell>
          <cell r="I300">
            <v>0</v>
          </cell>
          <cell r="J300">
            <v>0</v>
          </cell>
          <cell r="K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H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490.7</v>
          </cell>
          <cell r="BA300">
            <v>490.7</v>
          </cell>
          <cell r="BB300">
            <v>490.7</v>
          </cell>
          <cell r="BC300">
            <v>6</v>
          </cell>
          <cell r="BD300">
            <v>490.7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490.7</v>
          </cell>
          <cell r="BJ300">
            <v>0</v>
          </cell>
          <cell r="BL300">
            <v>490.69999999995298</v>
          </cell>
          <cell r="BM300">
            <v>-4.7009507397888202E-11</v>
          </cell>
          <cell r="BN300">
            <v>-19710.900000000001</v>
          </cell>
          <cell r="BO300">
            <v>81.783333333333303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F301">
            <v>0</v>
          </cell>
          <cell r="G301" t="str">
            <v>否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W301">
            <v>0</v>
          </cell>
          <cell r="AX301">
            <v>0</v>
          </cell>
          <cell r="AY301">
            <v>0</v>
          </cell>
          <cell r="BA301">
            <v>0</v>
          </cell>
          <cell r="BB301">
            <v>0</v>
          </cell>
          <cell r="BC301">
            <v>4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零采</v>
          </cell>
          <cell r="F302">
            <v>0</v>
          </cell>
          <cell r="G302" t="str">
            <v>否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W302">
            <v>16908.5</v>
          </cell>
          <cell r="AX302">
            <v>0</v>
          </cell>
          <cell r="AY302">
            <v>0</v>
          </cell>
          <cell r="BA302">
            <v>16908.5</v>
          </cell>
          <cell r="BB302">
            <v>16908.5</v>
          </cell>
          <cell r="BC302">
            <v>4</v>
          </cell>
          <cell r="BD302">
            <v>0</v>
          </cell>
          <cell r="BE302">
            <v>0</v>
          </cell>
          <cell r="BF302">
            <v>0</v>
          </cell>
          <cell r="BG302">
            <v>16908.5</v>
          </cell>
          <cell r="BH302">
            <v>0</v>
          </cell>
          <cell r="BI302">
            <v>16908.5</v>
          </cell>
          <cell r="BJ302">
            <v>0</v>
          </cell>
          <cell r="BL302">
            <v>16908.5</v>
          </cell>
          <cell r="BM302">
            <v>0</v>
          </cell>
          <cell r="BN302">
            <v>0</v>
          </cell>
          <cell r="BO302">
            <v>2818.0833333333298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F303">
            <v>0</v>
          </cell>
          <cell r="G303" t="str">
            <v>否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1662170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AY303">
            <v>0</v>
          </cell>
          <cell r="BA303">
            <v>1662170</v>
          </cell>
          <cell r="BB303">
            <v>1662170</v>
          </cell>
          <cell r="BC303">
            <v>4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L303">
            <v>1662170</v>
          </cell>
          <cell r="BM303">
            <v>0</v>
          </cell>
          <cell r="BN303">
            <v>0</v>
          </cell>
          <cell r="BO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F304">
            <v>0</v>
          </cell>
          <cell r="G304" t="str">
            <v>否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W304">
            <v>0</v>
          </cell>
          <cell r="AX304">
            <v>0</v>
          </cell>
          <cell r="AY304">
            <v>0</v>
          </cell>
          <cell r="BA304">
            <v>0</v>
          </cell>
          <cell r="BB304">
            <v>0</v>
          </cell>
          <cell r="BC304">
            <v>4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 t="str">
            <v>零采</v>
          </cell>
          <cell r="F305">
            <v>0</v>
          </cell>
          <cell r="G305" t="str">
            <v>否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W305">
            <v>0</v>
          </cell>
          <cell r="AX305">
            <v>0</v>
          </cell>
          <cell r="AY305">
            <v>0</v>
          </cell>
          <cell r="BA305">
            <v>0</v>
          </cell>
          <cell r="BB305">
            <v>0</v>
          </cell>
          <cell r="BC305">
            <v>4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正常供货</v>
          </cell>
          <cell r="F306">
            <v>30</v>
          </cell>
          <cell r="G306" t="str">
            <v>否</v>
          </cell>
          <cell r="H306">
            <v>30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U306">
            <v>0</v>
          </cell>
          <cell r="AW306">
            <v>0</v>
          </cell>
          <cell r="AX306">
            <v>6527.4</v>
          </cell>
          <cell r="AY306">
            <v>3477.01</v>
          </cell>
          <cell r="AZ306">
            <v>8979.82</v>
          </cell>
          <cell r="BA306">
            <v>18984.23</v>
          </cell>
          <cell r="BB306">
            <v>10004.41</v>
          </cell>
          <cell r="BC306">
            <v>5</v>
          </cell>
          <cell r="BD306">
            <v>3477.01</v>
          </cell>
          <cell r="BE306">
            <v>6527.4</v>
          </cell>
          <cell r="BF306">
            <v>0</v>
          </cell>
          <cell r="BG306">
            <v>0</v>
          </cell>
          <cell r="BH306">
            <v>0</v>
          </cell>
          <cell r="BI306">
            <v>18984.23</v>
          </cell>
          <cell r="BJ306">
            <v>8979.82</v>
          </cell>
          <cell r="BL306">
            <v>18984.23</v>
          </cell>
          <cell r="BM306">
            <v>0</v>
          </cell>
          <cell r="BN306">
            <v>-29634.53</v>
          </cell>
          <cell r="BO306">
            <v>3164.0383333333298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 t="str">
            <v>固定资产</v>
          </cell>
          <cell r="F307">
            <v>0</v>
          </cell>
          <cell r="G307" t="str">
            <v>否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4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F308">
            <v>60</v>
          </cell>
          <cell r="G308" t="str">
            <v>否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BA308">
            <v>0</v>
          </cell>
          <cell r="BB308">
            <v>0</v>
          </cell>
          <cell r="BC308">
            <v>4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F309">
            <v>0</v>
          </cell>
          <cell r="G309" t="str">
            <v>否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BA309">
            <v>0</v>
          </cell>
          <cell r="BB309">
            <v>0</v>
          </cell>
          <cell r="BC309">
            <v>4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L309">
            <v>-2.3283064365386999E-10</v>
          </cell>
          <cell r="BM309">
            <v>-2.3283064365386999E-10</v>
          </cell>
          <cell r="BN309">
            <v>-2.3283064365386999E-10</v>
          </cell>
          <cell r="BO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正常供货</v>
          </cell>
          <cell r="F310">
            <v>60</v>
          </cell>
          <cell r="G310" t="str">
            <v>否</v>
          </cell>
          <cell r="H310">
            <v>60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72780.23</v>
          </cell>
          <cell r="AQ310">
            <v>0</v>
          </cell>
          <cell r="AR310">
            <v>89196.21</v>
          </cell>
          <cell r="AS310">
            <v>186822.11</v>
          </cell>
          <cell r="AT310">
            <v>55443.45</v>
          </cell>
          <cell r="AU310">
            <v>96331.37</v>
          </cell>
          <cell r="AW310">
            <v>0</v>
          </cell>
          <cell r="AX310">
            <v>60823.02</v>
          </cell>
          <cell r="AY310">
            <v>2305.1999999999998</v>
          </cell>
          <cell r="BA310">
            <v>563701.59</v>
          </cell>
          <cell r="BB310">
            <v>561396.39</v>
          </cell>
          <cell r="BC310">
            <v>4</v>
          </cell>
          <cell r="BD310">
            <v>60823.02</v>
          </cell>
          <cell r="BE310">
            <v>0</v>
          </cell>
          <cell r="BF310">
            <v>0</v>
          </cell>
          <cell r="BG310">
            <v>96331.37</v>
          </cell>
          <cell r="BH310">
            <v>55443.45</v>
          </cell>
          <cell r="BI310">
            <v>159459.59</v>
          </cell>
          <cell r="BJ310">
            <v>2305.1999999999498</v>
          </cell>
          <cell r="BL310">
            <v>563701.59</v>
          </cell>
          <cell r="BM310">
            <v>0</v>
          </cell>
          <cell r="BN310">
            <v>0</v>
          </cell>
          <cell r="BO310">
            <v>26576.598333333299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F311">
            <v>0</v>
          </cell>
          <cell r="G311" t="str">
            <v>否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BA311">
            <v>0</v>
          </cell>
          <cell r="BB311">
            <v>0</v>
          </cell>
          <cell r="BC311">
            <v>4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 t="str">
            <v>管理</v>
          </cell>
          <cell r="F312">
            <v>0</v>
          </cell>
          <cell r="G312" t="str">
            <v>否</v>
          </cell>
          <cell r="I312">
            <v>0</v>
          </cell>
          <cell r="J312">
            <v>0</v>
          </cell>
          <cell r="K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H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40914.410000000003</v>
          </cell>
          <cell r="BA312">
            <v>40914.410000000003</v>
          </cell>
          <cell r="BB312">
            <v>40914.410000000003</v>
          </cell>
          <cell r="BC312">
            <v>6</v>
          </cell>
          <cell r="BD312">
            <v>40914.410000000003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40914.410000000003</v>
          </cell>
          <cell r="BJ312">
            <v>0</v>
          </cell>
          <cell r="BL312">
            <v>40914.410000000003</v>
          </cell>
          <cell r="BM312">
            <v>0</v>
          </cell>
          <cell r="BN312">
            <v>0</v>
          </cell>
          <cell r="BO312">
            <v>6819.06833333333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正常供货</v>
          </cell>
          <cell r="F313">
            <v>60</v>
          </cell>
          <cell r="G313" t="str">
            <v>否</v>
          </cell>
          <cell r="H313">
            <v>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AH313">
            <v>0</v>
          </cell>
          <cell r="AJ313">
            <v>0</v>
          </cell>
          <cell r="AK313">
            <v>0</v>
          </cell>
          <cell r="AN313">
            <v>0</v>
          </cell>
          <cell r="AQ313">
            <v>56283.77</v>
          </cell>
          <cell r="AR313">
            <v>65853.66</v>
          </cell>
          <cell r="AS313">
            <v>71329.5</v>
          </cell>
          <cell r="AT313">
            <v>0</v>
          </cell>
          <cell r="AU313">
            <v>0</v>
          </cell>
          <cell r="AW313">
            <v>357332.64</v>
          </cell>
          <cell r="AX313">
            <v>0</v>
          </cell>
          <cell r="AY313">
            <v>0</v>
          </cell>
          <cell r="BA313">
            <v>550799.56999999995</v>
          </cell>
          <cell r="BB313">
            <v>550799.56999999995</v>
          </cell>
          <cell r="BC313">
            <v>4</v>
          </cell>
          <cell r="BD313">
            <v>0</v>
          </cell>
          <cell r="BE313">
            <v>357332.64</v>
          </cell>
          <cell r="BF313">
            <v>0</v>
          </cell>
          <cell r="BG313">
            <v>0</v>
          </cell>
          <cell r="BH313">
            <v>0</v>
          </cell>
          <cell r="BI313">
            <v>357332.64</v>
          </cell>
          <cell r="BJ313">
            <v>0</v>
          </cell>
          <cell r="BL313">
            <v>550799.56999999995</v>
          </cell>
          <cell r="BM313">
            <v>0</v>
          </cell>
          <cell r="BN313">
            <v>0</v>
          </cell>
          <cell r="BO313">
            <v>59555.44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老账</v>
          </cell>
          <cell r="F314">
            <v>90</v>
          </cell>
          <cell r="G314" t="str">
            <v>否</v>
          </cell>
          <cell r="H314">
            <v>30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W314">
            <v>0</v>
          </cell>
          <cell r="AX314">
            <v>6500</v>
          </cell>
          <cell r="AY314">
            <v>0</v>
          </cell>
          <cell r="BA314">
            <v>6500</v>
          </cell>
          <cell r="BB314">
            <v>0</v>
          </cell>
          <cell r="BC314">
            <v>4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6500</v>
          </cell>
          <cell r="BJ314">
            <v>6500</v>
          </cell>
          <cell r="BL314">
            <v>6500</v>
          </cell>
          <cell r="BM314">
            <v>0</v>
          </cell>
          <cell r="BN314">
            <v>0</v>
          </cell>
          <cell r="BO314">
            <v>1083.3333333333301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正常供货</v>
          </cell>
          <cell r="F315">
            <v>60</v>
          </cell>
          <cell r="G315" t="str">
            <v>否</v>
          </cell>
          <cell r="H315">
            <v>90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AE315">
            <v>0</v>
          </cell>
          <cell r="AK315">
            <v>0</v>
          </cell>
          <cell r="AL315">
            <v>0</v>
          </cell>
          <cell r="AO315">
            <v>0</v>
          </cell>
          <cell r="AP315">
            <v>0</v>
          </cell>
          <cell r="AS315">
            <v>0</v>
          </cell>
          <cell r="AT315">
            <v>0</v>
          </cell>
          <cell r="AU315">
            <v>1057.0899999999999</v>
          </cell>
          <cell r="AV315">
            <v>26442</v>
          </cell>
          <cell r="AW315">
            <v>0</v>
          </cell>
          <cell r="AX315">
            <v>4618.54</v>
          </cell>
          <cell r="AY315">
            <v>4392.3100000000004</v>
          </cell>
          <cell r="BA315">
            <v>36509.94</v>
          </cell>
          <cell r="BB315">
            <v>32117.63</v>
          </cell>
          <cell r="BC315">
            <v>5</v>
          </cell>
          <cell r="BD315">
            <v>4618.54</v>
          </cell>
          <cell r="BE315">
            <v>0</v>
          </cell>
          <cell r="BF315">
            <v>26442</v>
          </cell>
          <cell r="BG315">
            <v>1057.0899999999999</v>
          </cell>
          <cell r="BH315">
            <v>0</v>
          </cell>
          <cell r="BI315">
            <v>36509.94</v>
          </cell>
          <cell r="BJ315">
            <v>4392.3100000000004</v>
          </cell>
          <cell r="BL315">
            <v>36509.94</v>
          </cell>
          <cell r="BM315">
            <v>0</v>
          </cell>
          <cell r="BN315">
            <v>0</v>
          </cell>
          <cell r="BO315">
            <v>6084.99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F316">
            <v>0</v>
          </cell>
          <cell r="G316" t="str">
            <v>否</v>
          </cell>
          <cell r="I316">
            <v>0</v>
          </cell>
          <cell r="J316">
            <v>0</v>
          </cell>
          <cell r="K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H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34088.120000000003</v>
          </cell>
          <cell r="BA316">
            <v>34088.120000000003</v>
          </cell>
          <cell r="BB316">
            <v>34088.120000000003</v>
          </cell>
          <cell r="BC316">
            <v>4</v>
          </cell>
          <cell r="BD316">
            <v>34088.120000000003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34088.120000000003</v>
          </cell>
          <cell r="BJ316">
            <v>0</v>
          </cell>
          <cell r="BL316">
            <v>34088.120000000497</v>
          </cell>
          <cell r="BM316">
            <v>4.9476511776447296E-10</v>
          </cell>
          <cell r="BN316">
            <v>4.65661287307739E-10</v>
          </cell>
          <cell r="BO316">
            <v>5681.3533333333298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F317">
            <v>0</v>
          </cell>
          <cell r="G317" t="str">
            <v>否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H317">
            <v>0</v>
          </cell>
          <cell r="AI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W317">
            <v>0</v>
          </cell>
          <cell r="AX317">
            <v>0</v>
          </cell>
          <cell r="AY317">
            <v>60025</v>
          </cell>
          <cell r="AZ317">
            <v>71480</v>
          </cell>
          <cell r="BA317">
            <v>131505</v>
          </cell>
          <cell r="BB317">
            <v>131505</v>
          </cell>
          <cell r="BC317">
            <v>5</v>
          </cell>
          <cell r="BD317">
            <v>71480</v>
          </cell>
          <cell r="BE317">
            <v>60025</v>
          </cell>
          <cell r="BF317">
            <v>0</v>
          </cell>
          <cell r="BG317">
            <v>0</v>
          </cell>
          <cell r="BH317">
            <v>0</v>
          </cell>
          <cell r="BI317">
            <v>131505</v>
          </cell>
          <cell r="BJ317">
            <v>0</v>
          </cell>
          <cell r="BL317">
            <v>131505</v>
          </cell>
          <cell r="BM317">
            <v>0</v>
          </cell>
          <cell r="BN317">
            <v>0</v>
          </cell>
          <cell r="BO317">
            <v>21917.5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F318">
            <v>0</v>
          </cell>
          <cell r="G318" t="str">
            <v>否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BA318">
            <v>0</v>
          </cell>
          <cell r="BB318">
            <v>0</v>
          </cell>
          <cell r="BC318">
            <v>4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F319">
            <v>0</v>
          </cell>
          <cell r="G319" t="str">
            <v>否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BA319">
            <v>0</v>
          </cell>
          <cell r="BB319">
            <v>0</v>
          </cell>
          <cell r="BC319">
            <v>4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F320">
            <v>0</v>
          </cell>
          <cell r="G320" t="str">
            <v>否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22500</v>
          </cell>
          <cell r="AU320">
            <v>0</v>
          </cell>
          <cell r="AW320">
            <v>0</v>
          </cell>
          <cell r="AX320">
            <v>0</v>
          </cell>
          <cell r="AY320">
            <v>0</v>
          </cell>
          <cell r="BA320">
            <v>22500</v>
          </cell>
          <cell r="BB320">
            <v>22500</v>
          </cell>
          <cell r="BC320">
            <v>4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L320">
            <v>22500</v>
          </cell>
          <cell r="BM320">
            <v>0</v>
          </cell>
          <cell r="BN320">
            <v>0</v>
          </cell>
          <cell r="BO320">
            <v>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F321">
            <v>30</v>
          </cell>
          <cell r="G321" t="str">
            <v>否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W321">
            <v>0</v>
          </cell>
          <cell r="AX321">
            <v>0</v>
          </cell>
          <cell r="AY321">
            <v>0</v>
          </cell>
          <cell r="BA321">
            <v>0</v>
          </cell>
          <cell r="BB321">
            <v>0</v>
          </cell>
          <cell r="BC321">
            <v>4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F322">
            <v>0</v>
          </cell>
          <cell r="G322" t="str">
            <v>否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W322">
            <v>0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4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F323">
            <v>60</v>
          </cell>
          <cell r="G323" t="str">
            <v>否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12999.98</v>
          </cell>
          <cell r="BA323">
            <v>12999.98</v>
          </cell>
          <cell r="BB323">
            <v>0</v>
          </cell>
          <cell r="BC323">
            <v>6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12999.98</v>
          </cell>
          <cell r="BJ323">
            <v>12999.98</v>
          </cell>
          <cell r="BL323">
            <v>12999.98</v>
          </cell>
          <cell r="BM323">
            <v>0</v>
          </cell>
          <cell r="BN323">
            <v>-21568.69</v>
          </cell>
          <cell r="BO323">
            <v>2166.6633333333298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F324">
            <v>30</v>
          </cell>
          <cell r="G324" t="str">
            <v>否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W324">
            <v>0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4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F325">
            <v>0</v>
          </cell>
          <cell r="G325" t="str">
            <v>否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H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4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F326">
            <v>0</v>
          </cell>
          <cell r="G326" t="str">
            <v>是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1968.78</v>
          </cell>
          <cell r="AG326">
            <v>1553.61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5108.47</v>
          </cell>
          <cell r="AX326">
            <v>0</v>
          </cell>
          <cell r="AY326">
            <v>0</v>
          </cell>
          <cell r="BA326">
            <v>8630.86</v>
          </cell>
          <cell r="BB326">
            <v>8630.86</v>
          </cell>
          <cell r="BC326">
            <v>4</v>
          </cell>
          <cell r="BD326">
            <v>0</v>
          </cell>
          <cell r="BE326">
            <v>0</v>
          </cell>
          <cell r="BF326">
            <v>0</v>
          </cell>
          <cell r="BG326">
            <v>5108.47</v>
          </cell>
          <cell r="BH326">
            <v>0</v>
          </cell>
          <cell r="BI326">
            <v>5108.47</v>
          </cell>
          <cell r="BJ326">
            <v>0</v>
          </cell>
          <cell r="BL326">
            <v>8630.86</v>
          </cell>
          <cell r="BM326">
            <v>0</v>
          </cell>
          <cell r="BN326">
            <v>0</v>
          </cell>
          <cell r="BO326">
            <v>851.41166666666697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正常供货</v>
          </cell>
          <cell r="F327">
            <v>30</v>
          </cell>
          <cell r="G327" t="str">
            <v>否</v>
          </cell>
          <cell r="H327">
            <v>30</v>
          </cell>
          <cell r="I327">
            <v>2.0463630789890902E-12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10158.9</v>
          </cell>
          <cell r="AU327">
            <v>0</v>
          </cell>
          <cell r="AV327">
            <v>9172.93</v>
          </cell>
          <cell r="AW327">
            <v>0</v>
          </cell>
          <cell r="AX327">
            <v>0</v>
          </cell>
          <cell r="AY327">
            <v>0</v>
          </cell>
          <cell r="BA327">
            <v>19331.830000000002</v>
          </cell>
          <cell r="BB327">
            <v>19331.830000000002</v>
          </cell>
          <cell r="BC327">
            <v>5</v>
          </cell>
          <cell r="BD327">
            <v>0</v>
          </cell>
          <cell r="BE327">
            <v>0</v>
          </cell>
          <cell r="BF327">
            <v>0</v>
          </cell>
          <cell r="BG327">
            <v>9172.93</v>
          </cell>
          <cell r="BH327">
            <v>0</v>
          </cell>
          <cell r="BI327">
            <v>9172.93</v>
          </cell>
          <cell r="BJ327">
            <v>0</v>
          </cell>
          <cell r="BL327">
            <v>19331.830000000002</v>
          </cell>
          <cell r="BM327">
            <v>0</v>
          </cell>
          <cell r="BN327">
            <v>0</v>
          </cell>
          <cell r="BO327">
            <v>1528.8216666666699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F328">
            <v>0</v>
          </cell>
          <cell r="G328" t="str">
            <v>否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W328">
            <v>0</v>
          </cell>
          <cell r="AX328">
            <v>0</v>
          </cell>
          <cell r="AY328">
            <v>0</v>
          </cell>
          <cell r="BA328">
            <v>0</v>
          </cell>
          <cell r="BB328">
            <v>0</v>
          </cell>
          <cell r="BC328">
            <v>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正常供货</v>
          </cell>
          <cell r="F329">
            <v>60</v>
          </cell>
          <cell r="G329" t="str">
            <v>否</v>
          </cell>
          <cell r="H329">
            <v>60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185151.57</v>
          </cell>
          <cell r="AV329">
            <v>258541.23</v>
          </cell>
          <cell r="AW329">
            <v>323943.28000000003</v>
          </cell>
          <cell r="AX329">
            <v>137312.23000000001</v>
          </cell>
          <cell r="AY329">
            <v>113882.99</v>
          </cell>
          <cell r="AZ329">
            <v>107319.08</v>
          </cell>
          <cell r="BA329">
            <v>1126150.3799999999</v>
          </cell>
          <cell r="BB329">
            <v>904948.31</v>
          </cell>
          <cell r="BC329">
            <v>6</v>
          </cell>
          <cell r="BD329">
            <v>137312.23000000001</v>
          </cell>
          <cell r="BE329">
            <v>323943.28000000003</v>
          </cell>
          <cell r="BF329">
            <v>258541.23</v>
          </cell>
          <cell r="BG329">
            <v>185151.57</v>
          </cell>
          <cell r="BH329">
            <v>0</v>
          </cell>
          <cell r="BI329">
            <v>1126150.3799999999</v>
          </cell>
          <cell r="BJ329">
            <v>221202.07</v>
          </cell>
          <cell r="BL329">
            <v>1126150.3799999999</v>
          </cell>
          <cell r="BM329">
            <v>0</v>
          </cell>
          <cell r="BN329">
            <v>-59381.53</v>
          </cell>
          <cell r="BO329">
            <v>187691.73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 t="str">
            <v>销售（三方库已清户）</v>
          </cell>
          <cell r="F330">
            <v>0</v>
          </cell>
          <cell r="G330" t="str">
            <v>是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AF330">
            <v>36044.980000000003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36044.980000000003</v>
          </cell>
          <cell r="BB330">
            <v>36044.980000000003</v>
          </cell>
          <cell r="BC330">
            <v>4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L330">
            <v>36044.979999999901</v>
          </cell>
          <cell r="BM330">
            <v>-1.01863406598568E-10</v>
          </cell>
          <cell r="BN330">
            <v>-1.3824319466948499E-10</v>
          </cell>
          <cell r="BO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正常供货</v>
          </cell>
          <cell r="F331">
            <v>90</v>
          </cell>
          <cell r="G331" t="str">
            <v>否</v>
          </cell>
          <cell r="H331">
            <v>90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3656.35</v>
          </cell>
          <cell r="AR331">
            <v>12326.04</v>
          </cell>
          <cell r="AS331">
            <v>0</v>
          </cell>
          <cell r="AT331">
            <v>12364.92</v>
          </cell>
          <cell r="AU331">
            <v>16434.72</v>
          </cell>
          <cell r="AV331">
            <v>24652.080000000002</v>
          </cell>
          <cell r="AW331">
            <v>23716.44</v>
          </cell>
          <cell r="AX331">
            <v>0</v>
          </cell>
          <cell r="AY331">
            <v>24652.080000000002</v>
          </cell>
          <cell r="BA331">
            <v>117802.63</v>
          </cell>
          <cell r="BB331">
            <v>93150.55</v>
          </cell>
          <cell r="BC331">
            <v>5</v>
          </cell>
          <cell r="BD331">
            <v>23716.44</v>
          </cell>
          <cell r="BE331">
            <v>24652.080000000002</v>
          </cell>
          <cell r="BF331">
            <v>16434.72</v>
          </cell>
          <cell r="BG331">
            <v>12364.92</v>
          </cell>
          <cell r="BH331">
            <v>0</v>
          </cell>
          <cell r="BI331">
            <v>89455.32</v>
          </cell>
          <cell r="BJ331">
            <v>24652.080000000002</v>
          </cell>
          <cell r="BL331">
            <v>117802.63</v>
          </cell>
          <cell r="BM331">
            <v>0</v>
          </cell>
          <cell r="BN331">
            <v>0</v>
          </cell>
          <cell r="BO331">
            <v>14909.22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正常供货</v>
          </cell>
          <cell r="F332">
            <v>30</v>
          </cell>
          <cell r="G332" t="str">
            <v>否</v>
          </cell>
          <cell r="H332">
            <v>30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Q332">
            <v>82822.14</v>
          </cell>
          <cell r="AR332">
            <v>37000.160000000003</v>
          </cell>
          <cell r="AS332">
            <v>0</v>
          </cell>
          <cell r="AT332">
            <v>74000.31</v>
          </cell>
          <cell r="AU332">
            <v>0</v>
          </cell>
          <cell r="AW332">
            <v>0</v>
          </cell>
          <cell r="AX332">
            <v>40700.18</v>
          </cell>
          <cell r="AY332">
            <v>0</v>
          </cell>
          <cell r="AZ332">
            <v>29600.12</v>
          </cell>
          <cell r="BA332">
            <v>264122.90999999997</v>
          </cell>
          <cell r="BB332">
            <v>234522.79</v>
          </cell>
          <cell r="BC332">
            <v>5</v>
          </cell>
          <cell r="BD332">
            <v>0</v>
          </cell>
          <cell r="BE332">
            <v>40700.18</v>
          </cell>
          <cell r="BF332">
            <v>0</v>
          </cell>
          <cell r="BG332">
            <v>0</v>
          </cell>
          <cell r="BH332">
            <v>0</v>
          </cell>
          <cell r="BI332">
            <v>70300.3</v>
          </cell>
          <cell r="BJ332">
            <v>29600.12</v>
          </cell>
          <cell r="BL332">
            <v>264122.90999999997</v>
          </cell>
          <cell r="BM332">
            <v>0</v>
          </cell>
          <cell r="BN332">
            <v>0</v>
          </cell>
          <cell r="BO332">
            <v>11716.7166666667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F333">
            <v>90</v>
          </cell>
          <cell r="G333" t="str">
            <v>否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5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L333">
            <v>-16800</v>
          </cell>
          <cell r="BM333">
            <v>-16800</v>
          </cell>
          <cell r="BN333">
            <v>-16800</v>
          </cell>
          <cell r="BO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正常供货</v>
          </cell>
          <cell r="F334">
            <v>90</v>
          </cell>
          <cell r="G334" t="str">
            <v>否</v>
          </cell>
          <cell r="H334">
            <v>90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286366.19</v>
          </cell>
          <cell r="AQ334">
            <v>412346.72</v>
          </cell>
          <cell r="AR334">
            <v>748410.25</v>
          </cell>
          <cell r="AS334">
            <v>170399.99</v>
          </cell>
          <cell r="AT334">
            <v>133762.62</v>
          </cell>
          <cell r="AU334">
            <v>261100.06</v>
          </cell>
          <cell r="AV334">
            <v>55209.77</v>
          </cell>
          <cell r="AW334">
            <v>286705.86</v>
          </cell>
          <cell r="AX334">
            <v>34137.300000000003</v>
          </cell>
          <cell r="AY334">
            <v>97101.48</v>
          </cell>
          <cell r="AZ334">
            <v>35410.81</v>
          </cell>
          <cell r="BA334">
            <v>2520951.0499999998</v>
          </cell>
          <cell r="BB334">
            <v>2354301.46</v>
          </cell>
          <cell r="BC334">
            <v>6</v>
          </cell>
          <cell r="BD334">
            <v>286705.86</v>
          </cell>
          <cell r="BE334">
            <v>55209.77</v>
          </cell>
          <cell r="BF334">
            <v>261100.06</v>
          </cell>
          <cell r="BG334">
            <v>133762.62</v>
          </cell>
          <cell r="BH334">
            <v>170399.99</v>
          </cell>
          <cell r="BI334">
            <v>769665.28</v>
          </cell>
          <cell r="BJ334">
            <v>166649.59</v>
          </cell>
          <cell r="BL334">
            <v>2520951.0499999998</v>
          </cell>
          <cell r="BM334">
            <v>0</v>
          </cell>
          <cell r="BN334">
            <v>0</v>
          </cell>
          <cell r="BO334">
            <v>128277.546666667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老账</v>
          </cell>
          <cell r="F335">
            <v>30</v>
          </cell>
          <cell r="G335" t="str">
            <v>否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W335">
            <v>0</v>
          </cell>
          <cell r="AX335">
            <v>0</v>
          </cell>
          <cell r="AY335">
            <v>0</v>
          </cell>
          <cell r="BA335">
            <v>0</v>
          </cell>
          <cell r="BB335">
            <v>0</v>
          </cell>
          <cell r="BC335">
            <v>4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F336">
            <v>0</v>
          </cell>
          <cell r="G336" t="str">
            <v>否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H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 t="str">
            <v>管理</v>
          </cell>
          <cell r="F337">
            <v>0</v>
          </cell>
          <cell r="G337" t="str">
            <v>否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10367</v>
          </cell>
          <cell r="BA337">
            <v>10367</v>
          </cell>
          <cell r="BB337">
            <v>10367</v>
          </cell>
          <cell r="BC337">
            <v>6</v>
          </cell>
          <cell r="BD337">
            <v>10367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10367</v>
          </cell>
          <cell r="BJ337">
            <v>0</v>
          </cell>
          <cell r="BL337">
            <v>10367</v>
          </cell>
          <cell r="BM337">
            <v>0</v>
          </cell>
          <cell r="BN337">
            <v>-10500</v>
          </cell>
          <cell r="BO337">
            <v>1727.8333333333301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F338">
            <v>0</v>
          </cell>
          <cell r="G338" t="str">
            <v>否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W338">
            <v>0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4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F339" t="str">
            <v>预付</v>
          </cell>
          <cell r="G339" t="str">
            <v>否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4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F340">
            <v>0</v>
          </cell>
          <cell r="G340" t="str">
            <v>否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L340">
            <v>0</v>
          </cell>
          <cell r="BM340">
            <v>0</v>
          </cell>
          <cell r="BN340">
            <v>-3225.02</v>
          </cell>
          <cell r="BO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F341">
            <v>30</v>
          </cell>
          <cell r="G341" t="str">
            <v>否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5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L341">
            <v>0</v>
          </cell>
          <cell r="BM341">
            <v>0</v>
          </cell>
          <cell r="BN341">
            <v>-15300</v>
          </cell>
          <cell r="BO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大宗物料</v>
          </cell>
          <cell r="F342">
            <v>0</v>
          </cell>
          <cell r="G342" t="str">
            <v>是</v>
          </cell>
          <cell r="H342">
            <v>30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10424.92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6700</v>
          </cell>
          <cell r="AQ342">
            <v>0</v>
          </cell>
          <cell r="AR342">
            <v>0</v>
          </cell>
          <cell r="AS342">
            <v>3591</v>
          </cell>
          <cell r="AT342">
            <v>915</v>
          </cell>
          <cell r="AU342">
            <v>0</v>
          </cell>
          <cell r="AV342">
            <v>3832</v>
          </cell>
          <cell r="AW342">
            <v>0</v>
          </cell>
          <cell r="AX342">
            <v>0</v>
          </cell>
          <cell r="AY342">
            <v>0</v>
          </cell>
          <cell r="BA342">
            <v>25462.92</v>
          </cell>
          <cell r="BB342">
            <v>25462.92</v>
          </cell>
          <cell r="BC342">
            <v>5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3832</v>
          </cell>
          <cell r="BI342">
            <v>3832</v>
          </cell>
          <cell r="BJ342">
            <v>0</v>
          </cell>
          <cell r="BL342">
            <v>25462.92</v>
          </cell>
          <cell r="BM342">
            <v>0</v>
          </cell>
          <cell r="BN342">
            <v>4.3655745685100601E-11</v>
          </cell>
          <cell r="BO342">
            <v>638.66666666666697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F343">
            <v>0</v>
          </cell>
          <cell r="G343" t="str">
            <v>否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5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L343">
            <v>-81200</v>
          </cell>
          <cell r="BM343">
            <v>-81200</v>
          </cell>
          <cell r="BN343">
            <v>-81200</v>
          </cell>
          <cell r="BO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F344">
            <v>0</v>
          </cell>
          <cell r="G344" t="str">
            <v>否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K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4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F345">
            <v>0</v>
          </cell>
          <cell r="G345" t="str">
            <v>否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K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BA345">
            <v>0</v>
          </cell>
          <cell r="BB345">
            <v>0</v>
          </cell>
          <cell r="BC345">
            <v>4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F346">
            <v>0</v>
          </cell>
          <cell r="G346" t="str">
            <v>否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0</v>
          </cell>
          <cell r="AD346">
            <v>0</v>
          </cell>
          <cell r="AH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BA346">
            <v>0</v>
          </cell>
          <cell r="BB346">
            <v>0</v>
          </cell>
          <cell r="BC346">
            <v>4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F347">
            <v>0</v>
          </cell>
          <cell r="G347" t="str">
            <v>否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BA347">
            <v>0</v>
          </cell>
          <cell r="BB347">
            <v>0</v>
          </cell>
          <cell r="BC347">
            <v>4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F348">
            <v>0</v>
          </cell>
          <cell r="G348" t="str">
            <v>否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W348">
            <v>0</v>
          </cell>
          <cell r="AX348">
            <v>0</v>
          </cell>
          <cell r="AY348">
            <v>0</v>
          </cell>
          <cell r="BA348">
            <v>0</v>
          </cell>
          <cell r="BB348">
            <v>0</v>
          </cell>
          <cell r="BC348">
            <v>4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F349">
            <v>0</v>
          </cell>
          <cell r="G349" t="str">
            <v>否</v>
          </cell>
          <cell r="H349">
            <v>30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H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BA349">
            <v>0</v>
          </cell>
          <cell r="BB349">
            <v>0</v>
          </cell>
          <cell r="BC349">
            <v>4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F350">
            <v>0</v>
          </cell>
          <cell r="G350" t="str">
            <v>否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W350">
            <v>0</v>
          </cell>
          <cell r="AX350">
            <v>0</v>
          </cell>
          <cell r="AY350">
            <v>0</v>
          </cell>
          <cell r="BA350">
            <v>0</v>
          </cell>
          <cell r="BB350">
            <v>0</v>
          </cell>
          <cell r="BC350">
            <v>4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F351">
            <v>0</v>
          </cell>
          <cell r="G351" t="str">
            <v>否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5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L351">
            <v>0</v>
          </cell>
          <cell r="BM351">
            <v>0</v>
          </cell>
          <cell r="BN351">
            <v>-5819.5</v>
          </cell>
          <cell r="BO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F352">
            <v>0</v>
          </cell>
          <cell r="G352" t="str">
            <v>否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4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L352">
            <v>-3.6379788070917101E-12</v>
          </cell>
          <cell r="BM352">
            <v>-3.6379788070917101E-12</v>
          </cell>
          <cell r="BN352">
            <v>-3.6379788070917101E-12</v>
          </cell>
          <cell r="BO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F353">
            <v>30</v>
          </cell>
          <cell r="G353" t="str">
            <v>否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H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Q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51256.800000000003</v>
          </cell>
          <cell r="AZ353">
            <v>352739.44</v>
          </cell>
          <cell r="BA353">
            <v>403996.24</v>
          </cell>
          <cell r="BB353">
            <v>51256.800000000003</v>
          </cell>
          <cell r="BC353">
            <v>6</v>
          </cell>
          <cell r="BD353">
            <v>51256.800000000003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403996.24</v>
          </cell>
          <cell r="BJ353">
            <v>352739.44</v>
          </cell>
          <cell r="BL353">
            <v>403996.239999999</v>
          </cell>
          <cell r="BM353">
            <v>-9.8953023552894592E-10</v>
          </cell>
          <cell r="BN353">
            <v>-65074.140000000501</v>
          </cell>
          <cell r="BO353">
            <v>67332.706666666694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F354">
            <v>30</v>
          </cell>
          <cell r="G354" t="str">
            <v>否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H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4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F355">
            <v>0</v>
          </cell>
          <cell r="G355" t="str">
            <v>否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4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大宗物料</v>
          </cell>
          <cell r="F356">
            <v>0</v>
          </cell>
          <cell r="G356" t="str">
            <v>否</v>
          </cell>
          <cell r="H356">
            <v>30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H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W356">
            <v>58850</v>
          </cell>
          <cell r="AX356">
            <v>0</v>
          </cell>
          <cell r="AY356">
            <v>0</v>
          </cell>
          <cell r="BA356">
            <v>58850</v>
          </cell>
          <cell r="BB356">
            <v>58850</v>
          </cell>
          <cell r="BC356">
            <v>4</v>
          </cell>
          <cell r="BD356">
            <v>0</v>
          </cell>
          <cell r="BE356">
            <v>0</v>
          </cell>
          <cell r="BF356">
            <v>0</v>
          </cell>
          <cell r="BG356">
            <v>58850</v>
          </cell>
          <cell r="BH356">
            <v>0</v>
          </cell>
          <cell r="BI356">
            <v>58850</v>
          </cell>
          <cell r="BJ356">
            <v>0</v>
          </cell>
          <cell r="BL356">
            <v>58850</v>
          </cell>
          <cell r="BM356">
            <v>0</v>
          </cell>
          <cell r="BN356">
            <v>0</v>
          </cell>
          <cell r="BO356">
            <v>9808.3333333333303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F357">
            <v>0</v>
          </cell>
          <cell r="G357" t="str">
            <v>否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6200</v>
          </cell>
          <cell r="AS357">
            <v>0</v>
          </cell>
          <cell r="AT357">
            <v>0</v>
          </cell>
          <cell r="AU357">
            <v>0</v>
          </cell>
          <cell r="AW357">
            <v>0</v>
          </cell>
          <cell r="AX357">
            <v>0</v>
          </cell>
          <cell r="AY357">
            <v>0</v>
          </cell>
          <cell r="BA357">
            <v>6200</v>
          </cell>
          <cell r="BB357">
            <v>6200</v>
          </cell>
          <cell r="BC357">
            <v>4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L357">
            <v>6200</v>
          </cell>
          <cell r="BM357">
            <v>0</v>
          </cell>
          <cell r="BN357">
            <v>0</v>
          </cell>
          <cell r="BO357">
            <v>0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正常供货</v>
          </cell>
          <cell r="F358">
            <v>60</v>
          </cell>
          <cell r="G358" t="str">
            <v>否</v>
          </cell>
          <cell r="H358">
            <v>60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D358">
            <v>0</v>
          </cell>
          <cell r="AE358">
            <v>0</v>
          </cell>
          <cell r="AF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4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F359">
            <v>0</v>
          </cell>
          <cell r="G359" t="str">
            <v>否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4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F360">
            <v>0</v>
          </cell>
          <cell r="G360" t="str">
            <v>否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W360">
            <v>0</v>
          </cell>
          <cell r="AX360">
            <v>0</v>
          </cell>
          <cell r="AY360">
            <v>0</v>
          </cell>
          <cell r="BA360">
            <v>0</v>
          </cell>
          <cell r="BB360">
            <v>0</v>
          </cell>
          <cell r="BC360">
            <v>4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L360">
            <v>-59500</v>
          </cell>
          <cell r="BM360">
            <v>-59500</v>
          </cell>
          <cell r="BN360">
            <v>-59500</v>
          </cell>
          <cell r="BO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F361">
            <v>0</v>
          </cell>
          <cell r="G361" t="str">
            <v>否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0.37</v>
          </cell>
          <cell r="BA361">
            <v>0.37</v>
          </cell>
          <cell r="BB361">
            <v>0.37</v>
          </cell>
          <cell r="BC361">
            <v>5</v>
          </cell>
          <cell r="BD361">
            <v>0.37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0.37</v>
          </cell>
          <cell r="BJ361">
            <v>0</v>
          </cell>
          <cell r="BL361">
            <v>0.36999999999898098</v>
          </cell>
          <cell r="BM361">
            <v>-1.0190182031521999E-12</v>
          </cell>
          <cell r="BN361">
            <v>-29189</v>
          </cell>
          <cell r="BO361">
            <v>6.1666666666666703E-2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F362">
            <v>0</v>
          </cell>
          <cell r="G362" t="str">
            <v>否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0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4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F363">
            <v>0</v>
          </cell>
          <cell r="G363" t="str">
            <v>否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4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F364">
            <v>0</v>
          </cell>
          <cell r="G364" t="str">
            <v>否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H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5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L364">
            <v>0</v>
          </cell>
          <cell r="BM364">
            <v>0</v>
          </cell>
          <cell r="BN364">
            <v>-2700</v>
          </cell>
          <cell r="BO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大宗物料</v>
          </cell>
          <cell r="F365">
            <v>0</v>
          </cell>
          <cell r="G365" t="str">
            <v>否</v>
          </cell>
          <cell r="H365">
            <v>30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H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4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F366">
            <v>0</v>
          </cell>
          <cell r="G366" t="str">
            <v>否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4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F367">
            <v>0</v>
          </cell>
          <cell r="G367" t="str">
            <v>否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K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W367">
            <v>0</v>
          </cell>
          <cell r="AX367">
            <v>0</v>
          </cell>
          <cell r="AY367">
            <v>0</v>
          </cell>
          <cell r="BA367">
            <v>0</v>
          </cell>
          <cell r="BB367">
            <v>0</v>
          </cell>
          <cell r="BC367">
            <v>4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F368">
            <v>0</v>
          </cell>
          <cell r="G368" t="str">
            <v>否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47772.59</v>
          </cell>
          <cell r="BA368">
            <v>47772.59</v>
          </cell>
          <cell r="BB368">
            <v>47772.59</v>
          </cell>
          <cell r="BC368">
            <v>6</v>
          </cell>
          <cell r="BD368">
            <v>47772.59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47772.59</v>
          </cell>
          <cell r="BJ368">
            <v>0</v>
          </cell>
          <cell r="BL368">
            <v>47772.59</v>
          </cell>
          <cell r="BM368">
            <v>0</v>
          </cell>
          <cell r="BN368">
            <v>0</v>
          </cell>
          <cell r="BO368">
            <v>7962.0983333333297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正常供货</v>
          </cell>
          <cell r="F369">
            <v>60</v>
          </cell>
          <cell r="G369" t="str">
            <v>是</v>
          </cell>
          <cell r="H369">
            <v>60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J369">
            <v>0</v>
          </cell>
          <cell r="AK369">
            <v>5408.62</v>
          </cell>
          <cell r="AL369">
            <v>0</v>
          </cell>
          <cell r="AM369">
            <v>22988.61</v>
          </cell>
          <cell r="AN369">
            <v>0</v>
          </cell>
          <cell r="AO369">
            <v>13300</v>
          </cell>
          <cell r="AP369">
            <v>23200</v>
          </cell>
          <cell r="AQ369">
            <v>0</v>
          </cell>
          <cell r="AR369">
            <v>31333.43</v>
          </cell>
          <cell r="AS369">
            <v>0</v>
          </cell>
          <cell r="AT369">
            <v>0</v>
          </cell>
          <cell r="AU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96230.66</v>
          </cell>
          <cell r="BB369">
            <v>96230.66</v>
          </cell>
          <cell r="BC369">
            <v>4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L369">
            <v>96230.66</v>
          </cell>
          <cell r="BM369">
            <v>0</v>
          </cell>
          <cell r="BN369">
            <v>0</v>
          </cell>
          <cell r="BO369">
            <v>0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F370">
            <v>30</v>
          </cell>
          <cell r="G370" t="str">
            <v>否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4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F371">
            <v>0</v>
          </cell>
          <cell r="G371" t="str">
            <v>否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4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F372">
            <v>0</v>
          </cell>
          <cell r="G372" t="str">
            <v>否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BA372">
            <v>0</v>
          </cell>
          <cell r="BB372">
            <v>0</v>
          </cell>
          <cell r="BC372">
            <v>4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F373">
            <v>0</v>
          </cell>
          <cell r="G373" t="str">
            <v>否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W373">
            <v>0</v>
          </cell>
          <cell r="AX373">
            <v>0</v>
          </cell>
          <cell r="AY373">
            <v>0</v>
          </cell>
          <cell r="BA373">
            <v>0</v>
          </cell>
          <cell r="BB373">
            <v>0</v>
          </cell>
          <cell r="BC373">
            <v>4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 t="str">
            <v>老账</v>
          </cell>
          <cell r="F374">
            <v>0</v>
          </cell>
          <cell r="G374" t="str">
            <v>是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8100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8100</v>
          </cell>
          <cell r="BB374">
            <v>8100</v>
          </cell>
          <cell r="BC374">
            <v>4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L374">
            <v>8100</v>
          </cell>
          <cell r="BM374">
            <v>0</v>
          </cell>
          <cell r="BN374">
            <v>0</v>
          </cell>
          <cell r="BO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F375">
            <v>0</v>
          </cell>
          <cell r="G375" t="str">
            <v>否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老账</v>
          </cell>
          <cell r="F376">
            <v>90</v>
          </cell>
          <cell r="G376" t="str">
            <v>否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W376">
            <v>0</v>
          </cell>
          <cell r="AX376">
            <v>4520</v>
          </cell>
          <cell r="AY376">
            <v>30736</v>
          </cell>
          <cell r="BA376">
            <v>35256</v>
          </cell>
          <cell r="BB376">
            <v>0</v>
          </cell>
          <cell r="BC376">
            <v>4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35256</v>
          </cell>
          <cell r="BJ376">
            <v>35256</v>
          </cell>
          <cell r="BL376">
            <v>35256</v>
          </cell>
          <cell r="BM376">
            <v>0</v>
          </cell>
          <cell r="BN376">
            <v>0</v>
          </cell>
          <cell r="BO376">
            <v>5876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F377">
            <v>0</v>
          </cell>
          <cell r="G377" t="str">
            <v>否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F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4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L377">
            <v>-28219.390000000101</v>
          </cell>
          <cell r="BM377">
            <v>-28219.390000000101</v>
          </cell>
          <cell r="BN377">
            <v>-28219.390000000101</v>
          </cell>
          <cell r="BO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F378">
            <v>0</v>
          </cell>
          <cell r="G378" t="str">
            <v>否</v>
          </cell>
          <cell r="H378">
            <v>90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4731.88</v>
          </cell>
          <cell r="AS378">
            <v>0</v>
          </cell>
          <cell r="AT378">
            <v>0</v>
          </cell>
          <cell r="AU378">
            <v>0</v>
          </cell>
          <cell r="AW378">
            <v>0</v>
          </cell>
          <cell r="AX378">
            <v>0</v>
          </cell>
          <cell r="AY378">
            <v>0</v>
          </cell>
          <cell r="BA378">
            <v>4731.88</v>
          </cell>
          <cell r="BB378">
            <v>4731.88</v>
          </cell>
          <cell r="BC378">
            <v>4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L378">
            <v>4731.88</v>
          </cell>
          <cell r="BM378">
            <v>0</v>
          </cell>
          <cell r="BN378">
            <v>0</v>
          </cell>
          <cell r="BO378">
            <v>0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老账</v>
          </cell>
          <cell r="F379">
            <v>30</v>
          </cell>
          <cell r="G379" t="str">
            <v>否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>
            <v>6393.43</v>
          </cell>
          <cell r="AS379">
            <v>0</v>
          </cell>
          <cell r="AT379">
            <v>45372.12</v>
          </cell>
          <cell r="AU379">
            <v>0</v>
          </cell>
          <cell r="AV379">
            <v>17930.03</v>
          </cell>
          <cell r="AW379">
            <v>0</v>
          </cell>
          <cell r="AX379">
            <v>0</v>
          </cell>
          <cell r="AY379">
            <v>0</v>
          </cell>
          <cell r="BA379">
            <v>69695.58</v>
          </cell>
          <cell r="BB379">
            <v>69695.58</v>
          </cell>
          <cell r="BC379">
            <v>5</v>
          </cell>
          <cell r="BD379">
            <v>0</v>
          </cell>
          <cell r="BE379">
            <v>0</v>
          </cell>
          <cell r="BF379">
            <v>0</v>
          </cell>
          <cell r="BG379">
            <v>17930.03</v>
          </cell>
          <cell r="BH379">
            <v>0</v>
          </cell>
          <cell r="BI379">
            <v>17930.03</v>
          </cell>
          <cell r="BJ379">
            <v>0</v>
          </cell>
          <cell r="BL379">
            <v>69695.58</v>
          </cell>
          <cell r="BM379">
            <v>0</v>
          </cell>
          <cell r="BN379">
            <v>0</v>
          </cell>
          <cell r="BO379">
            <v>2988.33833333333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F380">
            <v>0</v>
          </cell>
          <cell r="G380" t="str">
            <v>否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BA380">
            <v>0</v>
          </cell>
          <cell r="BB380">
            <v>0</v>
          </cell>
          <cell r="BC380">
            <v>4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 t="str">
            <v>管理</v>
          </cell>
          <cell r="F381">
            <v>0</v>
          </cell>
          <cell r="G381" t="str">
            <v>否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8138.8</v>
          </cell>
          <cell r="BA381">
            <v>8138.8</v>
          </cell>
          <cell r="BB381">
            <v>8138.8</v>
          </cell>
          <cell r="BC381">
            <v>6</v>
          </cell>
          <cell r="BD381">
            <v>8138.8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8138.8</v>
          </cell>
          <cell r="BJ381">
            <v>0</v>
          </cell>
          <cell r="BL381">
            <v>8138.8000000000502</v>
          </cell>
          <cell r="BM381">
            <v>5.0022208597511098E-11</v>
          </cell>
          <cell r="BN381">
            <v>-37410</v>
          </cell>
          <cell r="BO381">
            <v>1356.4666666666701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F382">
            <v>0</v>
          </cell>
          <cell r="G382" t="str">
            <v>否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4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L382">
            <v>-262760.56000000099</v>
          </cell>
          <cell r="BM382">
            <v>-262760.56000000099</v>
          </cell>
          <cell r="BN382">
            <v>-511139.38000000099</v>
          </cell>
          <cell r="BO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F383">
            <v>0</v>
          </cell>
          <cell r="G383" t="str">
            <v>否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BA383">
            <v>0</v>
          </cell>
          <cell r="BB383">
            <v>0</v>
          </cell>
          <cell r="BC383">
            <v>4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正常供货</v>
          </cell>
          <cell r="F384">
            <v>60</v>
          </cell>
          <cell r="G384" t="str">
            <v>否</v>
          </cell>
          <cell r="H384">
            <v>60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Y384">
            <v>0</v>
          </cell>
          <cell r="AZ384">
            <v>6105.39</v>
          </cell>
          <cell r="BA384">
            <v>6105.39</v>
          </cell>
          <cell r="BB384">
            <v>0</v>
          </cell>
          <cell r="BC384">
            <v>2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6105.39</v>
          </cell>
          <cell r="BJ384">
            <v>6105.39</v>
          </cell>
          <cell r="BL384">
            <v>6105.3899999984997</v>
          </cell>
          <cell r="BM384">
            <v>-1.5006662579253299E-9</v>
          </cell>
          <cell r="BN384">
            <v>-2102944.15</v>
          </cell>
          <cell r="BO384">
            <v>1017.5650000000001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F385">
            <v>0</v>
          </cell>
          <cell r="G385" t="str">
            <v>否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BA385">
            <v>0</v>
          </cell>
          <cell r="BB385">
            <v>0</v>
          </cell>
          <cell r="BC385">
            <v>4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F386">
            <v>0</v>
          </cell>
          <cell r="G386" t="str">
            <v>否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0</v>
          </cell>
          <cell r="BB386">
            <v>0</v>
          </cell>
          <cell r="BC386">
            <v>4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正常供货</v>
          </cell>
          <cell r="F387">
            <v>0</v>
          </cell>
          <cell r="G387" t="str">
            <v>否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0.46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AY387">
            <v>0</v>
          </cell>
          <cell r="BA387">
            <v>0.46</v>
          </cell>
          <cell r="BB387">
            <v>0.46</v>
          </cell>
          <cell r="BC387">
            <v>4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L387">
            <v>0.45999999999185098</v>
          </cell>
          <cell r="BM387">
            <v>-8.1490370007486506E-12</v>
          </cell>
          <cell r="BN387">
            <v>-8.1490925118998803E-12</v>
          </cell>
          <cell r="BO387">
            <v>0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 t="str">
            <v>管理</v>
          </cell>
          <cell r="F388">
            <v>0</v>
          </cell>
          <cell r="G388" t="str">
            <v>否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Z388">
            <v>7905.88</v>
          </cell>
          <cell r="BA388">
            <v>7905.88</v>
          </cell>
          <cell r="BB388">
            <v>7905.88</v>
          </cell>
          <cell r="BC388">
            <v>4</v>
          </cell>
          <cell r="BD388">
            <v>7905.88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7905.88</v>
          </cell>
          <cell r="BJ388">
            <v>0</v>
          </cell>
          <cell r="BL388">
            <v>7905.88</v>
          </cell>
          <cell r="BM388">
            <v>0</v>
          </cell>
          <cell r="BN388">
            <v>-37751.96</v>
          </cell>
          <cell r="BO388">
            <v>1317.6466666666699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F389">
            <v>0</v>
          </cell>
          <cell r="G389" t="str">
            <v>否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AY389">
            <v>0</v>
          </cell>
          <cell r="BA389">
            <v>0</v>
          </cell>
          <cell r="BB389">
            <v>0</v>
          </cell>
          <cell r="BC389">
            <v>4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F390">
            <v>30</v>
          </cell>
          <cell r="G390" t="str">
            <v>否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4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F391">
            <v>0</v>
          </cell>
          <cell r="G391" t="str">
            <v>否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4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 t="str">
            <v>管理</v>
          </cell>
          <cell r="F392">
            <v>0</v>
          </cell>
          <cell r="G392" t="str">
            <v>否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12500</v>
          </cell>
          <cell r="BA392">
            <v>12500</v>
          </cell>
          <cell r="BB392">
            <v>12500</v>
          </cell>
          <cell r="BC392">
            <v>6</v>
          </cell>
          <cell r="BD392">
            <v>12500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12500</v>
          </cell>
          <cell r="BJ392">
            <v>0</v>
          </cell>
          <cell r="BL392">
            <v>12500</v>
          </cell>
          <cell r="BM392">
            <v>0</v>
          </cell>
          <cell r="BN392">
            <v>-12500</v>
          </cell>
          <cell r="BO392">
            <v>2083.3333333333298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F393">
            <v>0</v>
          </cell>
          <cell r="G393" t="str">
            <v>否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W393">
            <v>0</v>
          </cell>
          <cell r="AX393">
            <v>0</v>
          </cell>
          <cell r="AY393">
            <v>0</v>
          </cell>
          <cell r="BA393">
            <v>0</v>
          </cell>
          <cell r="BB393">
            <v>0</v>
          </cell>
          <cell r="BC393">
            <v>4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F394">
            <v>0</v>
          </cell>
          <cell r="G394" t="str">
            <v>否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4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销售（运输）</v>
          </cell>
          <cell r="F395">
            <v>60</v>
          </cell>
          <cell r="G395" t="str">
            <v>否</v>
          </cell>
          <cell r="H395">
            <v>60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E395">
            <v>0</v>
          </cell>
          <cell r="AF395">
            <v>0</v>
          </cell>
          <cell r="AI395">
            <v>0</v>
          </cell>
          <cell r="AJ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4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L395">
            <v>-40000</v>
          </cell>
          <cell r="BM395">
            <v>-40000</v>
          </cell>
          <cell r="BN395">
            <v>-40000</v>
          </cell>
          <cell r="BO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F396">
            <v>0</v>
          </cell>
          <cell r="G396" t="str">
            <v>否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6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L396">
            <v>0</v>
          </cell>
          <cell r="BM396">
            <v>0</v>
          </cell>
          <cell r="BN396">
            <v>-8613</v>
          </cell>
          <cell r="BO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F397">
            <v>0</v>
          </cell>
          <cell r="G397" t="str">
            <v>否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4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F398">
            <v>0</v>
          </cell>
          <cell r="G398" t="str">
            <v>否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F399">
            <v>0</v>
          </cell>
          <cell r="G399" t="str">
            <v>否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F400">
            <v>0</v>
          </cell>
          <cell r="G400" t="str">
            <v>否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4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F401">
            <v>0</v>
          </cell>
          <cell r="G401" t="str">
            <v>否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4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F402">
            <v>0</v>
          </cell>
          <cell r="G402" t="str">
            <v>否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F403">
            <v>0</v>
          </cell>
          <cell r="G403" t="str">
            <v>否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F404">
            <v>0</v>
          </cell>
          <cell r="G404" t="str">
            <v>否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W404">
            <v>0</v>
          </cell>
          <cell r="AX404">
            <v>0</v>
          </cell>
          <cell r="AY404">
            <v>0</v>
          </cell>
          <cell r="BA404">
            <v>0</v>
          </cell>
          <cell r="BB404">
            <v>0</v>
          </cell>
          <cell r="BC404">
            <v>4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F405">
            <v>0</v>
          </cell>
          <cell r="G405" t="str">
            <v>否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W405">
            <v>0</v>
          </cell>
          <cell r="AX405">
            <v>0</v>
          </cell>
          <cell r="AY405">
            <v>0</v>
          </cell>
          <cell r="BA405">
            <v>0</v>
          </cell>
          <cell r="BB405">
            <v>0</v>
          </cell>
          <cell r="BC405">
            <v>4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F406">
            <v>0</v>
          </cell>
          <cell r="G406" t="str">
            <v>否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W406">
            <v>0</v>
          </cell>
          <cell r="AX406">
            <v>0</v>
          </cell>
          <cell r="AY406">
            <v>0</v>
          </cell>
          <cell r="BA406">
            <v>0</v>
          </cell>
          <cell r="BB406">
            <v>0</v>
          </cell>
          <cell r="BC406">
            <v>4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F407">
            <v>0</v>
          </cell>
          <cell r="G407" t="str">
            <v>否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W407">
            <v>0</v>
          </cell>
          <cell r="AX407">
            <v>0</v>
          </cell>
          <cell r="AY407">
            <v>0</v>
          </cell>
          <cell r="BA407">
            <v>0</v>
          </cell>
          <cell r="BB407">
            <v>0</v>
          </cell>
          <cell r="BC407">
            <v>4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L407">
            <v>-5.8207660913467401E-11</v>
          </cell>
          <cell r="BM407">
            <v>-5.8207660913467401E-11</v>
          </cell>
          <cell r="BN407">
            <v>-5.8207660913467401E-11</v>
          </cell>
          <cell r="BO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F408">
            <v>0</v>
          </cell>
          <cell r="G408" t="str">
            <v>否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BA408">
            <v>0</v>
          </cell>
          <cell r="BB408">
            <v>0</v>
          </cell>
          <cell r="BC408">
            <v>5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L408">
            <v>2.3283064365386999E-10</v>
          </cell>
          <cell r="BM408">
            <v>2.3283064365386999E-10</v>
          </cell>
          <cell r="BN408">
            <v>2.3283064365386999E-10</v>
          </cell>
          <cell r="BO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F409">
            <v>0</v>
          </cell>
          <cell r="G409" t="str">
            <v>否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AY409">
            <v>0</v>
          </cell>
          <cell r="BA409">
            <v>0</v>
          </cell>
          <cell r="BB409">
            <v>0</v>
          </cell>
          <cell r="BC409">
            <v>4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F410">
            <v>0</v>
          </cell>
          <cell r="G410" t="str">
            <v>否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W410">
            <v>0</v>
          </cell>
          <cell r="AX410">
            <v>0</v>
          </cell>
          <cell r="AY410">
            <v>0</v>
          </cell>
          <cell r="BA410">
            <v>0</v>
          </cell>
          <cell r="BB410">
            <v>0</v>
          </cell>
          <cell r="BC410">
            <v>4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F411">
            <v>0</v>
          </cell>
          <cell r="G411" t="str">
            <v>否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W411">
            <v>0</v>
          </cell>
          <cell r="AX411">
            <v>0</v>
          </cell>
          <cell r="AY411">
            <v>0</v>
          </cell>
          <cell r="BA411">
            <v>0</v>
          </cell>
          <cell r="BB411">
            <v>0</v>
          </cell>
          <cell r="BC411">
            <v>4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L411">
            <v>-58565.780000000697</v>
          </cell>
          <cell r="BM411">
            <v>-58565.780000000697</v>
          </cell>
          <cell r="BN411">
            <v>-58565.780000000697</v>
          </cell>
          <cell r="BO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F412">
            <v>0</v>
          </cell>
          <cell r="G412" t="str">
            <v>否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W412">
            <v>0</v>
          </cell>
          <cell r="AX412">
            <v>0</v>
          </cell>
          <cell r="AY412">
            <v>0</v>
          </cell>
          <cell r="BA412">
            <v>0</v>
          </cell>
          <cell r="BB412">
            <v>0</v>
          </cell>
          <cell r="BC412">
            <v>4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F413">
            <v>0</v>
          </cell>
          <cell r="G413" t="str">
            <v>否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4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F414">
            <v>0</v>
          </cell>
          <cell r="G414" t="str">
            <v>否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4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F415">
            <v>0</v>
          </cell>
          <cell r="G415" t="str">
            <v>否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4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L415">
            <v>-2.6800000000221198</v>
          </cell>
          <cell r="BM415">
            <v>-2.6800000000221198</v>
          </cell>
          <cell r="BN415">
            <v>-2.6800000000221198</v>
          </cell>
          <cell r="BO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F416">
            <v>0</v>
          </cell>
          <cell r="G416" t="str">
            <v>否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4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F417">
            <v>0</v>
          </cell>
          <cell r="G417" t="str">
            <v>否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W417">
            <v>0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4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F418">
            <v>0</v>
          </cell>
          <cell r="G418" t="str">
            <v>否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4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F419">
            <v>0</v>
          </cell>
          <cell r="G419" t="str">
            <v>否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4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F420">
            <v>0</v>
          </cell>
          <cell r="G420" t="str">
            <v>否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W420">
            <v>0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4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F421">
            <v>0</v>
          </cell>
          <cell r="G421" t="str">
            <v>否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4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F422">
            <v>0</v>
          </cell>
          <cell r="G422" t="str">
            <v>否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W422">
            <v>0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4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F423">
            <v>0</v>
          </cell>
          <cell r="G423" t="str">
            <v>否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W423">
            <v>0</v>
          </cell>
          <cell r="AX423">
            <v>0</v>
          </cell>
          <cell r="AY423">
            <v>0</v>
          </cell>
          <cell r="BA423">
            <v>0</v>
          </cell>
          <cell r="BB423">
            <v>0</v>
          </cell>
          <cell r="BC423">
            <v>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F424">
            <v>0</v>
          </cell>
          <cell r="G424" t="str">
            <v>否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F425">
            <v>0</v>
          </cell>
          <cell r="G425" t="str">
            <v>否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4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F426">
            <v>0</v>
          </cell>
          <cell r="G426" t="str">
            <v>否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4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F427">
            <v>0</v>
          </cell>
          <cell r="G427" t="str">
            <v>否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4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F428">
            <v>0</v>
          </cell>
          <cell r="G428" t="str">
            <v>否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W428">
            <v>0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4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F429">
            <v>0</v>
          </cell>
          <cell r="G429" t="str">
            <v>否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4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F430">
            <v>0</v>
          </cell>
          <cell r="G430" t="str">
            <v>否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4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F431">
            <v>0</v>
          </cell>
          <cell r="G431" t="str">
            <v>否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BA431">
            <v>0</v>
          </cell>
          <cell r="BB431">
            <v>0</v>
          </cell>
          <cell r="BC431">
            <v>4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F432">
            <v>0</v>
          </cell>
          <cell r="G432" t="str">
            <v>否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W432">
            <v>0</v>
          </cell>
          <cell r="AX432">
            <v>0</v>
          </cell>
          <cell r="AY432">
            <v>0</v>
          </cell>
          <cell r="BA432">
            <v>0</v>
          </cell>
          <cell r="BB432">
            <v>0</v>
          </cell>
          <cell r="BC432">
            <v>4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F433">
            <v>0</v>
          </cell>
          <cell r="G433" t="str">
            <v>否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W433">
            <v>0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4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F434">
            <v>0</v>
          </cell>
          <cell r="G434" t="str">
            <v>否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0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4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F435">
            <v>0</v>
          </cell>
          <cell r="G435" t="str">
            <v>否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0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4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F436">
            <v>0</v>
          </cell>
          <cell r="G436" t="str">
            <v>否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4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F437">
            <v>0</v>
          </cell>
          <cell r="G437" t="str">
            <v>否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4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F438">
            <v>0</v>
          </cell>
          <cell r="G438" t="str">
            <v>否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W438">
            <v>0</v>
          </cell>
          <cell r="AX438">
            <v>0</v>
          </cell>
          <cell r="AY438">
            <v>0</v>
          </cell>
          <cell r="BA438">
            <v>0</v>
          </cell>
          <cell r="BB438">
            <v>0</v>
          </cell>
          <cell r="BC438">
            <v>4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F439">
            <v>0</v>
          </cell>
          <cell r="G439" t="str">
            <v>否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5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L439">
            <v>0</v>
          </cell>
          <cell r="BM439">
            <v>0</v>
          </cell>
          <cell r="BN439">
            <v>-319.08999999999997</v>
          </cell>
          <cell r="BO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F440">
            <v>0</v>
          </cell>
          <cell r="G440" t="str">
            <v>否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W440">
            <v>0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4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F441">
            <v>0</v>
          </cell>
          <cell r="G441" t="str">
            <v>否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W441">
            <v>0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4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正常供货</v>
          </cell>
          <cell r="F442">
            <v>60</v>
          </cell>
          <cell r="G442" t="str">
            <v>是</v>
          </cell>
          <cell r="H442">
            <v>60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8194.44</v>
          </cell>
          <cell r="AO442">
            <v>20300</v>
          </cell>
          <cell r="AP442">
            <v>17400</v>
          </cell>
          <cell r="AQ442">
            <v>43147.86</v>
          </cell>
          <cell r="AR442">
            <v>29919.32</v>
          </cell>
          <cell r="AS442">
            <v>15318.49</v>
          </cell>
          <cell r="AT442">
            <v>10943.34</v>
          </cell>
          <cell r="AU442">
            <v>0</v>
          </cell>
          <cell r="AV442">
            <v>61089.79</v>
          </cell>
          <cell r="AW442">
            <v>13600</v>
          </cell>
          <cell r="AX442">
            <v>17356.8</v>
          </cell>
          <cell r="AY442">
            <v>0</v>
          </cell>
          <cell r="BA442">
            <v>237270.04</v>
          </cell>
          <cell r="BB442">
            <v>237270.04</v>
          </cell>
          <cell r="BC442">
            <v>5</v>
          </cell>
          <cell r="BD442">
            <v>17356.8</v>
          </cell>
          <cell r="BE442">
            <v>13600</v>
          </cell>
          <cell r="BF442">
            <v>61089.79</v>
          </cell>
          <cell r="BG442">
            <v>0</v>
          </cell>
          <cell r="BH442">
            <v>10943.34</v>
          </cell>
          <cell r="BI442">
            <v>92046.59</v>
          </cell>
          <cell r="BJ442">
            <v>0</v>
          </cell>
          <cell r="BL442">
            <v>237270.04</v>
          </cell>
          <cell r="BM442">
            <v>0</v>
          </cell>
          <cell r="BN442">
            <v>0</v>
          </cell>
          <cell r="BO442">
            <v>15341.098333333301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F443">
            <v>0</v>
          </cell>
          <cell r="G443" t="str">
            <v>否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W443">
            <v>0</v>
          </cell>
          <cell r="AX443">
            <v>0</v>
          </cell>
          <cell r="AY443">
            <v>0</v>
          </cell>
          <cell r="BA443">
            <v>0</v>
          </cell>
          <cell r="BB443">
            <v>0</v>
          </cell>
          <cell r="BC443">
            <v>4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F444">
            <v>0</v>
          </cell>
          <cell r="G444" t="str">
            <v>否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W444">
            <v>0</v>
          </cell>
          <cell r="AX444">
            <v>0</v>
          </cell>
          <cell r="AY444">
            <v>0</v>
          </cell>
          <cell r="BA444">
            <v>0</v>
          </cell>
          <cell r="BB444">
            <v>0</v>
          </cell>
          <cell r="BC444">
            <v>4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F445">
            <v>0</v>
          </cell>
          <cell r="G445" t="str">
            <v>否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W445">
            <v>0</v>
          </cell>
          <cell r="AX445">
            <v>0</v>
          </cell>
          <cell r="AY445">
            <v>0</v>
          </cell>
          <cell r="BA445">
            <v>0</v>
          </cell>
          <cell r="BB445">
            <v>0</v>
          </cell>
          <cell r="BC445">
            <v>4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F446">
            <v>0</v>
          </cell>
          <cell r="G446" t="str">
            <v>否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W446">
            <v>0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4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F447">
            <v>0</v>
          </cell>
          <cell r="G447" t="str">
            <v>否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W447">
            <v>0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4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F448">
            <v>0</v>
          </cell>
          <cell r="G448" t="str">
            <v>否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W448">
            <v>0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4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F449">
            <v>0</v>
          </cell>
          <cell r="G449" t="str">
            <v>否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W449">
            <v>0</v>
          </cell>
          <cell r="AX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4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F450">
            <v>0</v>
          </cell>
          <cell r="G450" t="str">
            <v>否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W450">
            <v>0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4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F451">
            <v>0</v>
          </cell>
          <cell r="G451" t="str">
            <v>否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6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L451">
            <v>0</v>
          </cell>
          <cell r="BM451">
            <v>0</v>
          </cell>
          <cell r="BN451">
            <v>-4540</v>
          </cell>
          <cell r="BO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F452">
            <v>0</v>
          </cell>
          <cell r="G452" t="str">
            <v>否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W452">
            <v>0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4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F453">
            <v>0</v>
          </cell>
          <cell r="G453" t="str">
            <v>否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W453">
            <v>0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4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F454">
            <v>0</v>
          </cell>
          <cell r="G454" t="str">
            <v>否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W454">
            <v>0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4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F455">
            <v>0</v>
          </cell>
          <cell r="G455" t="str">
            <v>否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W455">
            <v>0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4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F456">
            <v>0</v>
          </cell>
          <cell r="G456" t="str">
            <v>否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W456">
            <v>0</v>
          </cell>
          <cell r="AX456">
            <v>0</v>
          </cell>
          <cell r="AY456">
            <v>0</v>
          </cell>
          <cell r="BA456">
            <v>0</v>
          </cell>
          <cell r="BB456">
            <v>0</v>
          </cell>
          <cell r="BC456">
            <v>4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F457">
            <v>0</v>
          </cell>
          <cell r="G457" t="str">
            <v>否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W457">
            <v>0</v>
          </cell>
          <cell r="AX457">
            <v>0</v>
          </cell>
          <cell r="AY457">
            <v>0</v>
          </cell>
          <cell r="BA457">
            <v>0</v>
          </cell>
          <cell r="BB457">
            <v>0</v>
          </cell>
          <cell r="BC457">
            <v>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F458">
            <v>0</v>
          </cell>
          <cell r="G458" t="str">
            <v>否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W458">
            <v>0</v>
          </cell>
          <cell r="AX458">
            <v>0</v>
          </cell>
          <cell r="AY458">
            <v>0</v>
          </cell>
          <cell r="BA458">
            <v>0</v>
          </cell>
          <cell r="BB458">
            <v>0</v>
          </cell>
          <cell r="BC458">
            <v>4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F459">
            <v>0</v>
          </cell>
          <cell r="G459" t="str">
            <v>否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W459">
            <v>0</v>
          </cell>
          <cell r="AX459">
            <v>0</v>
          </cell>
          <cell r="AY459">
            <v>0</v>
          </cell>
          <cell r="BA459">
            <v>0</v>
          </cell>
          <cell r="BB459">
            <v>0</v>
          </cell>
          <cell r="BC459">
            <v>4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F460">
            <v>0</v>
          </cell>
          <cell r="G460" t="str">
            <v>否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W460">
            <v>0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4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F461">
            <v>0</v>
          </cell>
          <cell r="G461" t="str">
            <v>否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W461">
            <v>0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4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F462">
            <v>0</v>
          </cell>
          <cell r="G462" t="str">
            <v>否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W462">
            <v>0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4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F463">
            <v>0</v>
          </cell>
          <cell r="G463" t="str">
            <v>否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W463">
            <v>0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4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F464">
            <v>0</v>
          </cell>
          <cell r="G464" t="str">
            <v>否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W464">
            <v>0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4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F465">
            <v>0</v>
          </cell>
          <cell r="G465" t="str">
            <v>否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W465">
            <v>0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4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F466">
            <v>0</v>
          </cell>
          <cell r="G466" t="str">
            <v>否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W466">
            <v>0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4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F467">
            <v>0</v>
          </cell>
          <cell r="G467" t="str">
            <v>否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4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F468">
            <v>0</v>
          </cell>
          <cell r="G468" t="str">
            <v>否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W468">
            <v>0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4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F469">
            <v>0</v>
          </cell>
          <cell r="G469" t="str">
            <v>否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W469">
            <v>0</v>
          </cell>
          <cell r="AX469">
            <v>0</v>
          </cell>
          <cell r="AY469">
            <v>0</v>
          </cell>
          <cell r="BA469">
            <v>0</v>
          </cell>
          <cell r="BB469">
            <v>0</v>
          </cell>
          <cell r="BC469">
            <v>4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F470">
            <v>0</v>
          </cell>
          <cell r="G470" t="str">
            <v>否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W470">
            <v>0</v>
          </cell>
          <cell r="AX470">
            <v>0</v>
          </cell>
          <cell r="AY470">
            <v>0</v>
          </cell>
          <cell r="BA470">
            <v>0</v>
          </cell>
          <cell r="BB470">
            <v>0</v>
          </cell>
          <cell r="BC470">
            <v>4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F471">
            <v>0</v>
          </cell>
          <cell r="G471" t="str">
            <v>否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W471">
            <v>0</v>
          </cell>
          <cell r="AX471">
            <v>0</v>
          </cell>
          <cell r="AY471">
            <v>0</v>
          </cell>
          <cell r="BA471">
            <v>0</v>
          </cell>
          <cell r="BB471">
            <v>0</v>
          </cell>
          <cell r="BC471">
            <v>4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F472">
            <v>0</v>
          </cell>
          <cell r="G472" t="str">
            <v>否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W472">
            <v>0</v>
          </cell>
          <cell r="AX472">
            <v>0</v>
          </cell>
          <cell r="AY472">
            <v>0</v>
          </cell>
          <cell r="BA472">
            <v>0</v>
          </cell>
          <cell r="BB472">
            <v>0</v>
          </cell>
          <cell r="BC472">
            <v>4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F473">
            <v>0</v>
          </cell>
          <cell r="G473" t="str">
            <v>否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W473">
            <v>0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4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F474">
            <v>0</v>
          </cell>
          <cell r="G474" t="str">
            <v>否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W474">
            <v>0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4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F475">
            <v>0</v>
          </cell>
          <cell r="G475" t="str">
            <v>否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W475">
            <v>0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4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L475">
            <v>-30000</v>
          </cell>
          <cell r="BM475">
            <v>-30000</v>
          </cell>
          <cell r="BN475">
            <v>-30000</v>
          </cell>
          <cell r="BO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F476">
            <v>0</v>
          </cell>
          <cell r="G476" t="str">
            <v>否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W476">
            <v>0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4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F477">
            <v>0</v>
          </cell>
          <cell r="G477" t="str">
            <v>否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W477">
            <v>0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4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F478">
            <v>0</v>
          </cell>
          <cell r="G478" t="str">
            <v>否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W478">
            <v>0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4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F479">
            <v>0</v>
          </cell>
          <cell r="G479" t="str">
            <v>否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W479">
            <v>0</v>
          </cell>
          <cell r="AX479">
            <v>0</v>
          </cell>
          <cell r="AY479">
            <v>0</v>
          </cell>
          <cell r="BA479">
            <v>0</v>
          </cell>
          <cell r="BB479">
            <v>0</v>
          </cell>
          <cell r="BC479">
            <v>4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F480">
            <v>0</v>
          </cell>
          <cell r="G480" t="str">
            <v>否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W480">
            <v>0</v>
          </cell>
          <cell r="AX480">
            <v>0</v>
          </cell>
          <cell r="AY480">
            <v>0</v>
          </cell>
          <cell r="BA480">
            <v>0</v>
          </cell>
          <cell r="BB480">
            <v>0</v>
          </cell>
          <cell r="BC480">
            <v>4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F481">
            <v>0</v>
          </cell>
          <cell r="G481" t="str">
            <v>否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W481">
            <v>0</v>
          </cell>
          <cell r="AX481">
            <v>0</v>
          </cell>
          <cell r="AY481">
            <v>0</v>
          </cell>
          <cell r="BA481">
            <v>0</v>
          </cell>
          <cell r="BB481">
            <v>0</v>
          </cell>
          <cell r="BC481">
            <v>4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F482">
            <v>0</v>
          </cell>
          <cell r="G482" t="str">
            <v>否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W482">
            <v>0</v>
          </cell>
          <cell r="AX482">
            <v>0</v>
          </cell>
          <cell r="AY482">
            <v>0</v>
          </cell>
          <cell r="BA482">
            <v>0</v>
          </cell>
          <cell r="BB482">
            <v>0</v>
          </cell>
          <cell r="BC482">
            <v>4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F483">
            <v>0</v>
          </cell>
          <cell r="G483" t="str">
            <v>否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W483">
            <v>0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4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F484">
            <v>0</v>
          </cell>
          <cell r="G484" t="str">
            <v>否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W484">
            <v>0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4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F485">
            <v>0</v>
          </cell>
          <cell r="G485" t="str">
            <v>否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W485">
            <v>0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4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F486">
            <v>0</v>
          </cell>
          <cell r="G486" t="str">
            <v>否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W486">
            <v>0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4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F487">
            <v>0</v>
          </cell>
          <cell r="G487" t="str">
            <v>否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W487">
            <v>0</v>
          </cell>
          <cell r="AX487">
            <v>0</v>
          </cell>
          <cell r="AY487">
            <v>0</v>
          </cell>
          <cell r="BA487">
            <v>0</v>
          </cell>
          <cell r="BB487">
            <v>0</v>
          </cell>
          <cell r="BC487">
            <v>4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F488">
            <v>0</v>
          </cell>
          <cell r="G488" t="str">
            <v>否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D488">
            <v>0</v>
          </cell>
          <cell r="AE488">
            <v>0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W488">
            <v>0</v>
          </cell>
          <cell r="AX488">
            <v>0</v>
          </cell>
          <cell r="AY488">
            <v>0</v>
          </cell>
          <cell r="BA488">
            <v>0</v>
          </cell>
          <cell r="BB488">
            <v>0</v>
          </cell>
          <cell r="BC488">
            <v>4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F489">
            <v>0</v>
          </cell>
          <cell r="G489" t="str">
            <v>否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W489">
            <v>0</v>
          </cell>
          <cell r="AX489">
            <v>0</v>
          </cell>
          <cell r="AY489">
            <v>0</v>
          </cell>
          <cell r="BA489">
            <v>0</v>
          </cell>
          <cell r="BB489">
            <v>0</v>
          </cell>
          <cell r="BC489">
            <v>4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F490">
            <v>0</v>
          </cell>
          <cell r="G490" t="str">
            <v>否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D490">
            <v>0</v>
          </cell>
          <cell r="AE490">
            <v>0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W490">
            <v>0</v>
          </cell>
          <cell r="AX490">
            <v>0</v>
          </cell>
          <cell r="AY490">
            <v>0</v>
          </cell>
          <cell r="BA490">
            <v>0</v>
          </cell>
          <cell r="BB490">
            <v>0</v>
          </cell>
          <cell r="BC490">
            <v>4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F491">
            <v>0</v>
          </cell>
          <cell r="G491" t="str">
            <v>否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W491">
            <v>0</v>
          </cell>
          <cell r="AX491">
            <v>0</v>
          </cell>
          <cell r="AY491">
            <v>0</v>
          </cell>
          <cell r="BA491">
            <v>0</v>
          </cell>
          <cell r="BB491">
            <v>0</v>
          </cell>
          <cell r="BC491">
            <v>4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F492">
            <v>0</v>
          </cell>
          <cell r="G492" t="str">
            <v>否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W492">
            <v>0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4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F493">
            <v>0</v>
          </cell>
          <cell r="G493" t="str">
            <v>否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W493">
            <v>0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4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F494">
            <v>0</v>
          </cell>
          <cell r="G494" t="str">
            <v>否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6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L494">
            <v>-12200</v>
          </cell>
          <cell r="BM494">
            <v>-12200</v>
          </cell>
          <cell r="BN494">
            <v>-12200</v>
          </cell>
          <cell r="BO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F495">
            <v>0</v>
          </cell>
          <cell r="G495" t="str">
            <v>否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W495">
            <v>0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4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 t="str">
            <v>老账</v>
          </cell>
          <cell r="F496">
            <v>0</v>
          </cell>
          <cell r="G496" t="str">
            <v>否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W496">
            <v>0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4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F497">
            <v>0</v>
          </cell>
          <cell r="G497" t="str">
            <v>否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W497">
            <v>0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4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L497">
            <v>-50370</v>
          </cell>
          <cell r="BM497">
            <v>-50370</v>
          </cell>
          <cell r="BN497">
            <v>-50370</v>
          </cell>
          <cell r="BO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F498">
            <v>0</v>
          </cell>
          <cell r="G498" t="str">
            <v>否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W498">
            <v>0</v>
          </cell>
          <cell r="AX498">
            <v>0</v>
          </cell>
          <cell r="AY498">
            <v>0</v>
          </cell>
          <cell r="BA498">
            <v>0</v>
          </cell>
          <cell r="BB498">
            <v>0</v>
          </cell>
          <cell r="BC498">
            <v>4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F499">
            <v>0</v>
          </cell>
          <cell r="G499" t="str">
            <v>否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W499">
            <v>0</v>
          </cell>
          <cell r="AX499">
            <v>0</v>
          </cell>
          <cell r="AY499">
            <v>0</v>
          </cell>
          <cell r="BA499">
            <v>0</v>
          </cell>
          <cell r="BB499">
            <v>0</v>
          </cell>
          <cell r="BC499">
            <v>4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F500">
            <v>0</v>
          </cell>
          <cell r="G500" t="str">
            <v>否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W500">
            <v>0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4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F501">
            <v>0</v>
          </cell>
          <cell r="G501" t="str">
            <v>否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W501">
            <v>0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4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F502">
            <v>0</v>
          </cell>
          <cell r="G502" t="str">
            <v>否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W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4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F503">
            <v>0</v>
          </cell>
          <cell r="G503" t="str">
            <v>否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W503">
            <v>0</v>
          </cell>
          <cell r="AX503">
            <v>0</v>
          </cell>
          <cell r="AY503">
            <v>0</v>
          </cell>
          <cell r="BA503">
            <v>0</v>
          </cell>
          <cell r="BB503">
            <v>0</v>
          </cell>
          <cell r="BC503">
            <v>4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F504">
            <v>0</v>
          </cell>
          <cell r="G504" t="str">
            <v>否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W504">
            <v>0</v>
          </cell>
          <cell r="AX504">
            <v>0</v>
          </cell>
          <cell r="AY504">
            <v>0</v>
          </cell>
          <cell r="BA504">
            <v>0</v>
          </cell>
          <cell r="BB504">
            <v>0</v>
          </cell>
          <cell r="BC504">
            <v>4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F505">
            <v>0</v>
          </cell>
          <cell r="G505" t="str">
            <v>否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W505">
            <v>0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4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F506">
            <v>0</v>
          </cell>
          <cell r="G506" t="str">
            <v>否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W506">
            <v>0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4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F507">
            <v>0</v>
          </cell>
          <cell r="G507" t="str">
            <v>否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W507">
            <v>0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4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F508">
            <v>0</v>
          </cell>
          <cell r="G508" t="str">
            <v>否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W508">
            <v>0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4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F509">
            <v>0</v>
          </cell>
          <cell r="G509" t="str">
            <v>否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W509">
            <v>0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4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F510">
            <v>0</v>
          </cell>
          <cell r="G510" t="str">
            <v>否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W510">
            <v>0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4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F511">
            <v>0</v>
          </cell>
          <cell r="G511" t="str">
            <v>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W511">
            <v>0</v>
          </cell>
          <cell r="AX511">
            <v>0</v>
          </cell>
          <cell r="AY511">
            <v>0</v>
          </cell>
          <cell r="BA511">
            <v>0</v>
          </cell>
          <cell r="BB511">
            <v>0</v>
          </cell>
          <cell r="BC511">
            <v>4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F512">
            <v>0</v>
          </cell>
          <cell r="G512" t="str">
            <v>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W512">
            <v>0</v>
          </cell>
          <cell r="AX512">
            <v>0</v>
          </cell>
          <cell r="AY512">
            <v>0</v>
          </cell>
          <cell r="BA512">
            <v>0</v>
          </cell>
          <cell r="BB512">
            <v>0</v>
          </cell>
          <cell r="BC512">
            <v>4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 t="str">
            <v>老账</v>
          </cell>
          <cell r="F513">
            <v>0</v>
          </cell>
          <cell r="G513" t="str">
            <v>是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13980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W513">
            <v>0</v>
          </cell>
          <cell r="AX513">
            <v>0</v>
          </cell>
          <cell r="AY513">
            <v>0</v>
          </cell>
          <cell r="BA513">
            <v>13980</v>
          </cell>
          <cell r="BB513">
            <v>13980</v>
          </cell>
          <cell r="BC513">
            <v>4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L513">
            <v>13980</v>
          </cell>
          <cell r="BM513">
            <v>0</v>
          </cell>
          <cell r="BN513">
            <v>0</v>
          </cell>
          <cell r="BO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F514">
            <v>0</v>
          </cell>
          <cell r="G514" t="str">
            <v>否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W514">
            <v>0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4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F515">
            <v>0</v>
          </cell>
          <cell r="G515" t="str">
            <v>否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W515">
            <v>0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4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F516">
            <v>0</v>
          </cell>
          <cell r="G516" t="str">
            <v>否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W516">
            <v>0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4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F517">
            <v>0</v>
          </cell>
          <cell r="G517" t="str">
            <v>否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W517">
            <v>0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4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F518">
            <v>0</v>
          </cell>
          <cell r="G518" t="str">
            <v>否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W518">
            <v>0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4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F519">
            <v>0</v>
          </cell>
          <cell r="G519" t="str">
            <v>否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W519">
            <v>0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4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F520">
            <v>0</v>
          </cell>
          <cell r="G520" t="str">
            <v>否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W520">
            <v>0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4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F521">
            <v>0</v>
          </cell>
          <cell r="G521" t="str">
            <v>否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W521">
            <v>0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4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F522">
            <v>0</v>
          </cell>
          <cell r="G522" t="str">
            <v>否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W522">
            <v>0</v>
          </cell>
          <cell r="AX522">
            <v>0</v>
          </cell>
          <cell r="AY522">
            <v>0</v>
          </cell>
          <cell r="BA522">
            <v>0</v>
          </cell>
          <cell r="BB522">
            <v>0</v>
          </cell>
          <cell r="BC522">
            <v>4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F523">
            <v>0</v>
          </cell>
          <cell r="G523" t="str">
            <v>否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W523">
            <v>0</v>
          </cell>
          <cell r="AX523">
            <v>0</v>
          </cell>
          <cell r="AY523">
            <v>0</v>
          </cell>
          <cell r="BA523">
            <v>0</v>
          </cell>
          <cell r="BB523">
            <v>0</v>
          </cell>
          <cell r="BC523">
            <v>4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F524">
            <v>0</v>
          </cell>
          <cell r="G524" t="str">
            <v>否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W524">
            <v>0</v>
          </cell>
          <cell r="AX524">
            <v>0</v>
          </cell>
          <cell r="AY524">
            <v>0</v>
          </cell>
          <cell r="BA524">
            <v>0</v>
          </cell>
          <cell r="BB524">
            <v>0</v>
          </cell>
          <cell r="BC524">
            <v>4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F525">
            <v>0</v>
          </cell>
          <cell r="G525" t="str">
            <v>否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W525">
            <v>0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4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F526">
            <v>0</v>
          </cell>
          <cell r="G526" t="str">
            <v>否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W526">
            <v>0</v>
          </cell>
          <cell r="AX526">
            <v>0</v>
          </cell>
          <cell r="AY526">
            <v>0</v>
          </cell>
          <cell r="BA526">
            <v>0</v>
          </cell>
          <cell r="BB526">
            <v>0</v>
          </cell>
          <cell r="BC526">
            <v>4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F527">
            <v>0</v>
          </cell>
          <cell r="G527" t="str">
            <v>否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4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F528">
            <v>0</v>
          </cell>
          <cell r="G528" t="str">
            <v>否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W528">
            <v>0</v>
          </cell>
          <cell r="AX528">
            <v>0</v>
          </cell>
          <cell r="AY528">
            <v>0</v>
          </cell>
          <cell r="BA528">
            <v>0</v>
          </cell>
          <cell r="BB528">
            <v>0</v>
          </cell>
          <cell r="BC528">
            <v>4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F529">
            <v>0</v>
          </cell>
          <cell r="G529" t="str">
            <v>否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W529">
            <v>0</v>
          </cell>
          <cell r="AX529">
            <v>0</v>
          </cell>
          <cell r="AY529">
            <v>0</v>
          </cell>
          <cell r="BA529">
            <v>0</v>
          </cell>
          <cell r="BB529">
            <v>0</v>
          </cell>
          <cell r="BC529">
            <v>4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 t="str">
            <v>固定资产</v>
          </cell>
          <cell r="F530">
            <v>0</v>
          </cell>
          <cell r="G530" t="str">
            <v>否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W530">
            <v>0</v>
          </cell>
          <cell r="AX530">
            <v>0</v>
          </cell>
          <cell r="AY530">
            <v>59297.22</v>
          </cell>
          <cell r="BA530">
            <v>59297.22</v>
          </cell>
          <cell r="BB530">
            <v>59297.22</v>
          </cell>
          <cell r="BC530">
            <v>4</v>
          </cell>
          <cell r="BD530">
            <v>0</v>
          </cell>
          <cell r="BE530">
            <v>59297.22</v>
          </cell>
          <cell r="BF530">
            <v>0</v>
          </cell>
          <cell r="BG530">
            <v>0</v>
          </cell>
          <cell r="BH530">
            <v>0</v>
          </cell>
          <cell r="BI530">
            <v>59297.22</v>
          </cell>
          <cell r="BJ530">
            <v>0</v>
          </cell>
          <cell r="BL530">
            <v>59297.22</v>
          </cell>
          <cell r="BM530">
            <v>0</v>
          </cell>
          <cell r="BN530">
            <v>0</v>
          </cell>
          <cell r="BO530">
            <v>9882.8700000000008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F531">
            <v>0</v>
          </cell>
          <cell r="G531" t="str">
            <v>否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W531">
            <v>0</v>
          </cell>
          <cell r="AX531">
            <v>0</v>
          </cell>
          <cell r="AY531">
            <v>0</v>
          </cell>
          <cell r="BA531">
            <v>0</v>
          </cell>
          <cell r="BB531">
            <v>0</v>
          </cell>
          <cell r="BC531">
            <v>4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F532">
            <v>0</v>
          </cell>
          <cell r="G532" t="str">
            <v>否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H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W532">
            <v>0</v>
          </cell>
          <cell r="AX532">
            <v>0</v>
          </cell>
          <cell r="AY532">
            <v>0</v>
          </cell>
          <cell r="BA532">
            <v>0</v>
          </cell>
          <cell r="BB532">
            <v>0</v>
          </cell>
          <cell r="BC532">
            <v>4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F533">
            <v>0</v>
          </cell>
          <cell r="G533" t="str">
            <v>否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W533">
            <v>0</v>
          </cell>
          <cell r="AX533">
            <v>0</v>
          </cell>
          <cell r="AY533">
            <v>0</v>
          </cell>
          <cell r="BA533">
            <v>0</v>
          </cell>
          <cell r="BB533">
            <v>0</v>
          </cell>
          <cell r="BC533">
            <v>4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正常供货</v>
          </cell>
          <cell r="F534">
            <v>0</v>
          </cell>
          <cell r="G534" t="str">
            <v>否</v>
          </cell>
          <cell r="AH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0.1</v>
          </cell>
          <cell r="BA534">
            <v>0.1</v>
          </cell>
          <cell r="BB534">
            <v>0.1</v>
          </cell>
          <cell r="BC534">
            <v>5</v>
          </cell>
          <cell r="BD534">
            <v>0.1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0.1</v>
          </cell>
          <cell r="BJ534">
            <v>0</v>
          </cell>
          <cell r="BL534">
            <v>9.9999999998544795E-2</v>
          </cell>
          <cell r="BM534">
            <v>-1.45521095173962E-12</v>
          </cell>
          <cell r="BN534">
            <v>-2765.24</v>
          </cell>
          <cell r="BO534">
            <v>1.6666666666666701E-2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F535">
            <v>0</v>
          </cell>
          <cell r="G535" t="str">
            <v>否</v>
          </cell>
          <cell r="AH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W535">
            <v>0</v>
          </cell>
          <cell r="AX535">
            <v>0.04</v>
          </cell>
          <cell r="AY535">
            <v>0</v>
          </cell>
          <cell r="BA535">
            <v>0.04</v>
          </cell>
          <cell r="BB535">
            <v>0.04</v>
          </cell>
          <cell r="BC535">
            <v>4</v>
          </cell>
          <cell r="BD535">
            <v>0</v>
          </cell>
          <cell r="BE535">
            <v>0</v>
          </cell>
          <cell r="BF535">
            <v>0.04</v>
          </cell>
          <cell r="BG535">
            <v>0</v>
          </cell>
          <cell r="BH535">
            <v>0</v>
          </cell>
          <cell r="BI535">
            <v>0.04</v>
          </cell>
          <cell r="BJ535">
            <v>0</v>
          </cell>
          <cell r="BL535">
            <v>3.9999999993597199E-2</v>
          </cell>
          <cell r="BM535">
            <v>-6.4028018997852598E-12</v>
          </cell>
          <cell r="BN535">
            <v>-6.40284353314868E-12</v>
          </cell>
          <cell r="BO535">
            <v>6.6666666666666697E-3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F536">
            <v>0</v>
          </cell>
          <cell r="G536" t="str">
            <v>否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W536">
            <v>0</v>
          </cell>
          <cell r="AX536">
            <v>0</v>
          </cell>
          <cell r="AY536">
            <v>129900</v>
          </cell>
          <cell r="AZ536">
            <v>14400</v>
          </cell>
          <cell r="BA536">
            <v>144300</v>
          </cell>
          <cell r="BB536">
            <v>144300</v>
          </cell>
          <cell r="BC536">
            <v>5</v>
          </cell>
          <cell r="BD536">
            <v>14400</v>
          </cell>
          <cell r="BE536">
            <v>129900</v>
          </cell>
          <cell r="BF536">
            <v>0</v>
          </cell>
          <cell r="BG536">
            <v>0</v>
          </cell>
          <cell r="BH536">
            <v>0</v>
          </cell>
          <cell r="BI536">
            <v>144300</v>
          </cell>
          <cell r="BJ536">
            <v>0</v>
          </cell>
          <cell r="BL536">
            <v>144300</v>
          </cell>
          <cell r="BM536">
            <v>0</v>
          </cell>
          <cell r="BN536">
            <v>0</v>
          </cell>
          <cell r="BO536">
            <v>24050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F537">
            <v>0</v>
          </cell>
          <cell r="G537" t="str">
            <v>否</v>
          </cell>
          <cell r="AH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W537">
            <v>0</v>
          </cell>
          <cell r="AX537">
            <v>0</v>
          </cell>
          <cell r="AY537">
            <v>0</v>
          </cell>
          <cell r="BA537">
            <v>0</v>
          </cell>
          <cell r="BB537">
            <v>0</v>
          </cell>
          <cell r="BC537">
            <v>4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L537">
            <v>-94660</v>
          </cell>
          <cell r="BM537">
            <v>-94660</v>
          </cell>
          <cell r="BN537">
            <v>-94660</v>
          </cell>
          <cell r="BO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零采</v>
          </cell>
          <cell r="F538">
            <v>0</v>
          </cell>
          <cell r="G538" t="str">
            <v>是</v>
          </cell>
          <cell r="AH538">
            <v>0</v>
          </cell>
          <cell r="AJ538">
            <v>18873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W538">
            <v>0</v>
          </cell>
          <cell r="AX538">
            <v>4736</v>
          </cell>
          <cell r="AY538">
            <v>0</v>
          </cell>
          <cell r="BA538">
            <v>23609</v>
          </cell>
          <cell r="BB538">
            <v>23609</v>
          </cell>
          <cell r="BC538">
            <v>4</v>
          </cell>
          <cell r="BD538">
            <v>0</v>
          </cell>
          <cell r="BE538">
            <v>0</v>
          </cell>
          <cell r="BF538">
            <v>4736</v>
          </cell>
          <cell r="BG538">
            <v>0</v>
          </cell>
          <cell r="BH538">
            <v>0</v>
          </cell>
          <cell r="BI538">
            <v>4736</v>
          </cell>
          <cell r="BJ538">
            <v>0</v>
          </cell>
          <cell r="BL538">
            <v>23609</v>
          </cell>
          <cell r="BM538">
            <v>0</v>
          </cell>
          <cell r="BN538">
            <v>0</v>
          </cell>
          <cell r="BO538">
            <v>789.33333333333303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F539">
            <v>0</v>
          </cell>
          <cell r="G539" t="str">
            <v>否</v>
          </cell>
          <cell r="AH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W539">
            <v>0</v>
          </cell>
          <cell r="AX539">
            <v>0</v>
          </cell>
          <cell r="AY539">
            <v>0</v>
          </cell>
          <cell r="BA539">
            <v>0</v>
          </cell>
          <cell r="BB539">
            <v>0</v>
          </cell>
          <cell r="BC539">
            <v>4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正常供货</v>
          </cell>
          <cell r="F540">
            <v>90</v>
          </cell>
          <cell r="G540" t="str">
            <v>是</v>
          </cell>
          <cell r="AG540">
            <v>0</v>
          </cell>
          <cell r="AH540">
            <v>0</v>
          </cell>
          <cell r="AI540">
            <v>0</v>
          </cell>
          <cell r="AM540">
            <v>0</v>
          </cell>
          <cell r="AN540">
            <v>47816.78</v>
          </cell>
          <cell r="AO540">
            <v>75000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W540">
            <v>0</v>
          </cell>
          <cell r="AX540">
            <v>0</v>
          </cell>
          <cell r="AY540">
            <v>6828.38</v>
          </cell>
          <cell r="BA540">
            <v>129645.16</v>
          </cell>
          <cell r="BB540">
            <v>122816.78</v>
          </cell>
          <cell r="BC540">
            <v>4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6828.38</v>
          </cell>
          <cell r="BJ540">
            <v>6828.38</v>
          </cell>
          <cell r="BL540">
            <v>129645.16</v>
          </cell>
          <cell r="BM540">
            <v>0</v>
          </cell>
          <cell r="BN540">
            <v>0</v>
          </cell>
          <cell r="BO540">
            <v>1138.0633333333301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正常供货</v>
          </cell>
          <cell r="F541">
            <v>0</v>
          </cell>
          <cell r="G541" t="str">
            <v>是</v>
          </cell>
          <cell r="H541">
            <v>90</v>
          </cell>
          <cell r="AG541">
            <v>107946.3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W541">
            <v>0</v>
          </cell>
          <cell r="AX541">
            <v>0</v>
          </cell>
          <cell r="AY541">
            <v>0</v>
          </cell>
          <cell r="BA541">
            <v>107946.3</v>
          </cell>
          <cell r="BB541">
            <v>107946.3</v>
          </cell>
          <cell r="BC541">
            <v>4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L541">
            <v>107946.3</v>
          </cell>
          <cell r="BM541">
            <v>0</v>
          </cell>
          <cell r="BN541">
            <v>0</v>
          </cell>
          <cell r="BO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正常供货</v>
          </cell>
          <cell r="F542">
            <v>60</v>
          </cell>
          <cell r="G542" t="str">
            <v>否</v>
          </cell>
          <cell r="H542">
            <v>60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74328.429999999993</v>
          </cell>
          <cell r="AS542">
            <v>311568.13</v>
          </cell>
          <cell r="AT542">
            <v>226607.23</v>
          </cell>
          <cell r="AU542">
            <v>0</v>
          </cell>
          <cell r="AW542">
            <v>0</v>
          </cell>
          <cell r="AX542">
            <v>0</v>
          </cell>
          <cell r="AY542">
            <v>0</v>
          </cell>
          <cell r="BA542">
            <v>612503.79</v>
          </cell>
          <cell r="BB542">
            <v>612503.79</v>
          </cell>
          <cell r="BC542">
            <v>4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226607.23</v>
          </cell>
          <cell r="BI542">
            <v>0</v>
          </cell>
          <cell r="BJ542">
            <v>0</v>
          </cell>
          <cell r="BL542">
            <v>612503.79</v>
          </cell>
          <cell r="BM542">
            <v>0</v>
          </cell>
          <cell r="BN542">
            <v>-183124.55</v>
          </cell>
          <cell r="BO542">
            <v>0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F543">
            <v>0</v>
          </cell>
          <cell r="G543" t="str">
            <v>否</v>
          </cell>
          <cell r="AH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12870</v>
          </cell>
          <cell r="AS543">
            <v>0</v>
          </cell>
          <cell r="AT543">
            <v>0</v>
          </cell>
          <cell r="AU543">
            <v>0</v>
          </cell>
          <cell r="AV543">
            <v>22370</v>
          </cell>
          <cell r="AW543">
            <v>0</v>
          </cell>
          <cell r="AX543">
            <v>0</v>
          </cell>
          <cell r="AY543">
            <v>0</v>
          </cell>
          <cell r="BA543">
            <v>35240</v>
          </cell>
          <cell r="BB543">
            <v>35240</v>
          </cell>
          <cell r="BC543">
            <v>5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22370</v>
          </cell>
          <cell r="BI543">
            <v>22370</v>
          </cell>
          <cell r="BJ543">
            <v>0</v>
          </cell>
          <cell r="BL543">
            <v>35240</v>
          </cell>
          <cell r="BM543">
            <v>0</v>
          </cell>
          <cell r="BN543">
            <v>0</v>
          </cell>
          <cell r="BO543">
            <v>3728.3333333333298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正常供货</v>
          </cell>
          <cell r="F544">
            <v>60</v>
          </cell>
          <cell r="G544" t="str">
            <v>否</v>
          </cell>
          <cell r="H544">
            <v>60</v>
          </cell>
          <cell r="AI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169.6</v>
          </cell>
          <cell r="AR544">
            <v>0</v>
          </cell>
          <cell r="AS544">
            <v>0</v>
          </cell>
          <cell r="AT544">
            <v>0</v>
          </cell>
          <cell r="AU544">
            <v>50765.91</v>
          </cell>
          <cell r="AW544">
            <v>0</v>
          </cell>
          <cell r="AX544">
            <v>0</v>
          </cell>
          <cell r="AY544">
            <v>0</v>
          </cell>
          <cell r="BA544">
            <v>50935.51</v>
          </cell>
          <cell r="BB544">
            <v>50935.51</v>
          </cell>
          <cell r="BC544">
            <v>4</v>
          </cell>
          <cell r="BD544">
            <v>0</v>
          </cell>
          <cell r="BE544">
            <v>0</v>
          </cell>
          <cell r="BF544">
            <v>0</v>
          </cell>
          <cell r="BG544">
            <v>50765.91</v>
          </cell>
          <cell r="BH544">
            <v>0</v>
          </cell>
          <cell r="BI544">
            <v>50765.91</v>
          </cell>
          <cell r="BJ544">
            <v>0</v>
          </cell>
          <cell r="BL544">
            <v>50935.51</v>
          </cell>
          <cell r="BM544">
            <v>0</v>
          </cell>
          <cell r="BN544">
            <v>0</v>
          </cell>
          <cell r="BO544">
            <v>8460.9850000000006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正常供货</v>
          </cell>
          <cell r="F545">
            <v>0</v>
          </cell>
          <cell r="G545" t="str">
            <v>是</v>
          </cell>
          <cell r="H545">
            <v>90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1962.81</v>
          </cell>
          <cell r="AD545">
            <v>24203.919999999998</v>
          </cell>
          <cell r="AE545">
            <v>13100.64</v>
          </cell>
          <cell r="AF545">
            <v>0</v>
          </cell>
          <cell r="AG545">
            <v>14583.61</v>
          </cell>
          <cell r="AH545">
            <v>16503.87</v>
          </cell>
          <cell r="AI545">
            <v>25047.34</v>
          </cell>
          <cell r="AJ545">
            <v>0</v>
          </cell>
          <cell r="AK545">
            <v>36858.269999999997</v>
          </cell>
          <cell r="AL545">
            <v>5425.88</v>
          </cell>
          <cell r="AM545">
            <v>7573.38</v>
          </cell>
          <cell r="AN545">
            <v>8853.4599999999991</v>
          </cell>
          <cell r="AO545">
            <v>0</v>
          </cell>
          <cell r="AP545">
            <v>10300</v>
          </cell>
          <cell r="AQ545">
            <v>9447.58</v>
          </cell>
          <cell r="AR545">
            <v>10052.76</v>
          </cell>
          <cell r="AS545">
            <v>6630.91</v>
          </cell>
          <cell r="AT545">
            <v>13566.77</v>
          </cell>
          <cell r="AU545">
            <v>3522.21</v>
          </cell>
          <cell r="AV545">
            <v>12236.2</v>
          </cell>
          <cell r="AW545">
            <v>0</v>
          </cell>
          <cell r="AX545">
            <v>8261.7199999999993</v>
          </cell>
          <cell r="AY545">
            <v>31234.79</v>
          </cell>
          <cell r="AZ545">
            <v>0</v>
          </cell>
          <cell r="BA545">
            <v>259366.12</v>
          </cell>
          <cell r="BB545">
            <v>259366.12</v>
          </cell>
          <cell r="BC545">
            <v>6</v>
          </cell>
          <cell r="BD545">
            <v>0</v>
          </cell>
          <cell r="BE545">
            <v>31234.79</v>
          </cell>
          <cell r="BF545">
            <v>8261.7199999999993</v>
          </cell>
          <cell r="BG545">
            <v>0</v>
          </cell>
          <cell r="BH545">
            <v>12236.2</v>
          </cell>
          <cell r="BI545">
            <v>55254.92</v>
          </cell>
          <cell r="BJ545">
            <v>0</v>
          </cell>
          <cell r="BL545">
            <v>259366.12</v>
          </cell>
          <cell r="BM545">
            <v>0</v>
          </cell>
          <cell r="BN545">
            <v>-30000</v>
          </cell>
          <cell r="BO545">
            <v>9209.15333333333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正常供货</v>
          </cell>
          <cell r="F546">
            <v>90</v>
          </cell>
          <cell r="G546" t="str">
            <v>否</v>
          </cell>
          <cell r="H546">
            <v>90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W546">
            <v>0</v>
          </cell>
          <cell r="AX546">
            <v>0</v>
          </cell>
          <cell r="AY546">
            <v>0</v>
          </cell>
          <cell r="BA546">
            <v>0</v>
          </cell>
          <cell r="BB546">
            <v>0</v>
          </cell>
          <cell r="BC546">
            <v>4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L546">
            <v>4.65661287307739E-10</v>
          </cell>
          <cell r="BM546">
            <v>4.65661287307739E-10</v>
          </cell>
          <cell r="BN546">
            <v>4.65661287307739E-10</v>
          </cell>
          <cell r="BO546">
            <v>0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正常供货</v>
          </cell>
          <cell r="F547">
            <v>90</v>
          </cell>
          <cell r="G547" t="str">
            <v>否</v>
          </cell>
          <cell r="H547">
            <v>90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W547">
            <v>0</v>
          </cell>
          <cell r="AX547">
            <v>0</v>
          </cell>
          <cell r="AY547">
            <v>0</v>
          </cell>
          <cell r="BA547">
            <v>0</v>
          </cell>
          <cell r="BB547">
            <v>0</v>
          </cell>
          <cell r="BC547">
            <v>4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正常供货</v>
          </cell>
          <cell r="F548">
            <v>30</v>
          </cell>
          <cell r="G548" t="str">
            <v>否</v>
          </cell>
          <cell r="H548">
            <v>30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30239.08</v>
          </cell>
          <cell r="AS548">
            <v>0</v>
          </cell>
          <cell r="AT548">
            <v>0</v>
          </cell>
          <cell r="AU548">
            <v>0</v>
          </cell>
          <cell r="AW548">
            <v>0</v>
          </cell>
          <cell r="AX548">
            <v>0</v>
          </cell>
          <cell r="AY548">
            <v>0</v>
          </cell>
          <cell r="BA548">
            <v>30239.08</v>
          </cell>
          <cell r="BB548">
            <v>30239.08</v>
          </cell>
          <cell r="BC548">
            <v>4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L548">
            <v>30239.08</v>
          </cell>
          <cell r="BM548">
            <v>0</v>
          </cell>
          <cell r="BN548">
            <v>0</v>
          </cell>
          <cell r="BO548">
            <v>0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正常供货</v>
          </cell>
          <cell r="F549">
            <v>90</v>
          </cell>
          <cell r="G549" t="str">
            <v>否</v>
          </cell>
          <cell r="H549">
            <v>90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130736.58</v>
          </cell>
          <cell r="AS549">
            <v>50133.7</v>
          </cell>
          <cell r="AT549">
            <v>215688.75</v>
          </cell>
          <cell r="AU549">
            <v>0</v>
          </cell>
          <cell r="AV549">
            <v>71489.45</v>
          </cell>
          <cell r="AW549">
            <v>0</v>
          </cell>
          <cell r="AX549">
            <v>36496.74</v>
          </cell>
          <cell r="AY549">
            <v>0</v>
          </cell>
          <cell r="AZ549">
            <v>49184.38</v>
          </cell>
          <cell r="BA549">
            <v>553729.6</v>
          </cell>
          <cell r="BB549">
            <v>468048.48</v>
          </cell>
          <cell r="BC549">
            <v>6</v>
          </cell>
          <cell r="BD549">
            <v>0</v>
          </cell>
          <cell r="BE549">
            <v>71489.45</v>
          </cell>
          <cell r="BF549">
            <v>0</v>
          </cell>
          <cell r="BG549">
            <v>215688.75</v>
          </cell>
          <cell r="BH549">
            <v>50133.7</v>
          </cell>
          <cell r="BI549">
            <v>157170.57</v>
          </cell>
          <cell r="BJ549">
            <v>85681.12</v>
          </cell>
          <cell r="BL549">
            <v>553729.6</v>
          </cell>
          <cell r="BM549">
            <v>0</v>
          </cell>
          <cell r="BN549">
            <v>0</v>
          </cell>
          <cell r="BO549">
            <v>26195.095000000001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正常供货</v>
          </cell>
          <cell r="F550">
            <v>60</v>
          </cell>
          <cell r="G550" t="str">
            <v>否</v>
          </cell>
          <cell r="H550">
            <v>60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103875.07</v>
          </cell>
          <cell r="AW550">
            <v>194850.16</v>
          </cell>
          <cell r="AX550">
            <v>171769.9</v>
          </cell>
          <cell r="AY550">
            <v>115024.97</v>
          </cell>
          <cell r="AZ550">
            <v>55717.49</v>
          </cell>
          <cell r="BA550">
            <v>641237.59</v>
          </cell>
          <cell r="BB550">
            <v>470495.13</v>
          </cell>
          <cell r="BC550">
            <v>6</v>
          </cell>
          <cell r="BD550">
            <v>171769.9</v>
          </cell>
          <cell r="BE550">
            <v>194850.16</v>
          </cell>
          <cell r="BF550">
            <v>103875.07</v>
          </cell>
          <cell r="BG550">
            <v>0</v>
          </cell>
          <cell r="BH550">
            <v>0</v>
          </cell>
          <cell r="BI550">
            <v>641237.59</v>
          </cell>
          <cell r="BJ550">
            <v>170742.46</v>
          </cell>
          <cell r="BL550">
            <v>641237.59</v>
          </cell>
          <cell r="BM550">
            <v>0</v>
          </cell>
          <cell r="BN550">
            <v>-80000.000000000306</v>
          </cell>
          <cell r="BO550">
            <v>106872.93166666701</v>
          </cell>
        </row>
        <row r="551">
          <cell r="B551" t="str">
            <v>S412041</v>
          </cell>
          <cell r="C551" t="str">
            <v>天津力登维汽车部件有限公司</v>
          </cell>
          <cell r="E551" t="str">
            <v>正常供货（李尔）</v>
          </cell>
          <cell r="F551">
            <v>30</v>
          </cell>
          <cell r="G551" t="str">
            <v>否</v>
          </cell>
          <cell r="H551">
            <v>30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W551">
            <v>0</v>
          </cell>
          <cell r="AX551">
            <v>0</v>
          </cell>
          <cell r="AY551">
            <v>23504</v>
          </cell>
          <cell r="BA551">
            <v>23504</v>
          </cell>
          <cell r="BB551">
            <v>23504</v>
          </cell>
          <cell r="BC551">
            <v>4</v>
          </cell>
          <cell r="BD551">
            <v>23504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23504</v>
          </cell>
          <cell r="BJ551">
            <v>0</v>
          </cell>
          <cell r="BL551">
            <v>23504</v>
          </cell>
          <cell r="BM551">
            <v>0</v>
          </cell>
          <cell r="BN551">
            <v>0</v>
          </cell>
          <cell r="BO551">
            <v>3917.3333333333298</v>
          </cell>
        </row>
        <row r="552">
          <cell r="B552" t="str">
            <v>S412042</v>
          </cell>
          <cell r="C552" t="str">
            <v>天津锦程新材料科技有限公司</v>
          </cell>
          <cell r="F552">
            <v>30</v>
          </cell>
          <cell r="G552" t="str">
            <v>否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32557.56</v>
          </cell>
          <cell r="AY552">
            <v>18604.32</v>
          </cell>
          <cell r="BA552">
            <v>51161.88</v>
          </cell>
          <cell r="BB552">
            <v>51161.88</v>
          </cell>
          <cell r="BC552">
            <v>5</v>
          </cell>
          <cell r="BD552">
            <v>18604.32</v>
          </cell>
          <cell r="BE552">
            <v>32557.56</v>
          </cell>
          <cell r="BF552">
            <v>0</v>
          </cell>
          <cell r="BG552">
            <v>0</v>
          </cell>
          <cell r="BH552">
            <v>0</v>
          </cell>
          <cell r="BI552">
            <v>51161.88</v>
          </cell>
          <cell r="BJ552">
            <v>0</v>
          </cell>
          <cell r="BL552">
            <v>51161.88</v>
          </cell>
          <cell r="BM552">
            <v>0</v>
          </cell>
          <cell r="BN552">
            <v>0</v>
          </cell>
          <cell r="BO552">
            <v>8526.98</v>
          </cell>
        </row>
        <row r="553">
          <cell r="B553" t="str">
            <v>S413183</v>
          </cell>
          <cell r="C553" t="str">
            <v>河北方基恒达汽车部件有限公司</v>
          </cell>
          <cell r="E553" t="str">
            <v>正常供货（李尔）</v>
          </cell>
          <cell r="F553">
            <v>90</v>
          </cell>
          <cell r="G553" t="str">
            <v>是</v>
          </cell>
          <cell r="H553">
            <v>90</v>
          </cell>
          <cell r="AJ553">
            <v>83950.98</v>
          </cell>
          <cell r="AK553">
            <v>0</v>
          </cell>
          <cell r="AL553">
            <v>66514.740000000005</v>
          </cell>
          <cell r="AM553">
            <v>0</v>
          </cell>
          <cell r="AN553">
            <v>369701.79</v>
          </cell>
          <cell r="AO553">
            <v>232200</v>
          </cell>
          <cell r="AP553">
            <v>156400</v>
          </cell>
          <cell r="AQ553">
            <v>191406.93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W553">
            <v>0</v>
          </cell>
          <cell r="AX553">
            <v>0</v>
          </cell>
          <cell r="AY553">
            <v>0</v>
          </cell>
          <cell r="BA553">
            <v>1100174.44</v>
          </cell>
          <cell r="BB553">
            <v>1100174.44</v>
          </cell>
          <cell r="BC553">
            <v>4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L553">
            <v>1100174.44</v>
          </cell>
          <cell r="BM553">
            <v>0</v>
          </cell>
          <cell r="BN553">
            <v>0</v>
          </cell>
          <cell r="BO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  <cell r="E554" t="str">
            <v>正常供货（李尔）</v>
          </cell>
          <cell r="F554">
            <v>60</v>
          </cell>
          <cell r="G554" t="str">
            <v>否</v>
          </cell>
          <cell r="H554">
            <v>60</v>
          </cell>
          <cell r="AJ554">
            <v>0</v>
          </cell>
          <cell r="AK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52306.79</v>
          </cell>
          <cell r="AX554">
            <v>39086.93</v>
          </cell>
          <cell r="AY554">
            <v>27501.71</v>
          </cell>
          <cell r="BA554">
            <v>118895.43</v>
          </cell>
          <cell r="BB554">
            <v>91393.72</v>
          </cell>
          <cell r="BC554">
            <v>5</v>
          </cell>
          <cell r="BD554">
            <v>39086.93</v>
          </cell>
          <cell r="BE554">
            <v>52306.79</v>
          </cell>
          <cell r="BF554">
            <v>0</v>
          </cell>
          <cell r="BG554">
            <v>0</v>
          </cell>
          <cell r="BH554">
            <v>0</v>
          </cell>
          <cell r="BI554">
            <v>118895.43</v>
          </cell>
          <cell r="BJ554">
            <v>27501.71</v>
          </cell>
          <cell r="BL554">
            <v>118895.43</v>
          </cell>
          <cell r="BM554">
            <v>0</v>
          </cell>
          <cell r="BN554">
            <v>0</v>
          </cell>
          <cell r="BO554">
            <v>19815.904999999999</v>
          </cell>
        </row>
        <row r="555">
          <cell r="B555" t="str">
            <v>S413197</v>
          </cell>
          <cell r="C555" t="str">
            <v>保定市宏腾科技有限公司</v>
          </cell>
          <cell r="E555" t="str">
            <v>零采</v>
          </cell>
          <cell r="F555">
            <v>30</v>
          </cell>
          <cell r="G555" t="str">
            <v>否</v>
          </cell>
          <cell r="H555">
            <v>30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W555">
            <v>0</v>
          </cell>
          <cell r="AX555">
            <v>0</v>
          </cell>
          <cell r="AY555">
            <v>0</v>
          </cell>
          <cell r="BA555">
            <v>0</v>
          </cell>
          <cell r="BB555">
            <v>0</v>
          </cell>
          <cell r="BC555">
            <v>4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  <cell r="E556" t="str">
            <v>大宗物料</v>
          </cell>
          <cell r="F556">
            <v>30</v>
          </cell>
          <cell r="G556" t="str">
            <v>否</v>
          </cell>
          <cell r="H556">
            <v>30</v>
          </cell>
          <cell r="AJ556">
            <v>0</v>
          </cell>
          <cell r="AK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U556">
            <v>0</v>
          </cell>
          <cell r="AV556">
            <v>0</v>
          </cell>
          <cell r="AW556">
            <v>0</v>
          </cell>
          <cell r="AY556">
            <v>0.04</v>
          </cell>
          <cell r="AZ556">
            <v>48495.88</v>
          </cell>
          <cell r="BA556">
            <v>48495.92</v>
          </cell>
          <cell r="BB556">
            <v>4.0000000000873101E-2</v>
          </cell>
          <cell r="BC556">
            <v>5</v>
          </cell>
          <cell r="BD556">
            <v>0.04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48495.92</v>
          </cell>
          <cell r="BJ556">
            <v>48495.88</v>
          </cell>
          <cell r="BL556">
            <v>48495.92</v>
          </cell>
          <cell r="BM556">
            <v>0</v>
          </cell>
          <cell r="BN556">
            <v>-136450</v>
          </cell>
          <cell r="BO556">
            <v>8082.65333333333</v>
          </cell>
        </row>
        <row r="557">
          <cell r="B557" t="str">
            <v>S444015</v>
          </cell>
          <cell r="C557" t="str">
            <v>欣瑞联电子（肇庆）有限公司</v>
          </cell>
          <cell r="E557" t="str">
            <v>正常供货</v>
          </cell>
          <cell r="F557">
            <v>90</v>
          </cell>
          <cell r="G557" t="str">
            <v>否</v>
          </cell>
          <cell r="H557">
            <v>90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W557">
            <v>0</v>
          </cell>
          <cell r="AX557">
            <v>0</v>
          </cell>
          <cell r="AY557">
            <v>0</v>
          </cell>
          <cell r="BA557">
            <v>0</v>
          </cell>
          <cell r="BB557">
            <v>0</v>
          </cell>
          <cell r="BC557">
            <v>4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</row>
        <row r="558">
          <cell r="B558" t="str">
            <v>S511013</v>
          </cell>
          <cell r="C558" t="str">
            <v>北京场景智能科技有限公司</v>
          </cell>
          <cell r="F558">
            <v>60</v>
          </cell>
          <cell r="G558" t="str">
            <v>否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W558">
            <v>0</v>
          </cell>
          <cell r="AX558">
            <v>0</v>
          </cell>
          <cell r="AY558">
            <v>-4880</v>
          </cell>
          <cell r="AZ558">
            <v>4880</v>
          </cell>
          <cell r="BA558">
            <v>0</v>
          </cell>
          <cell r="BB558">
            <v>0</v>
          </cell>
          <cell r="BC558">
            <v>5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</row>
        <row r="559">
          <cell r="B559" t="str">
            <v>S512028</v>
          </cell>
          <cell r="C559" t="str">
            <v>天津林宇机械制造有限公司</v>
          </cell>
          <cell r="E559" t="str">
            <v>零采</v>
          </cell>
          <cell r="F559" t="str">
            <v>预付</v>
          </cell>
          <cell r="G559" t="str">
            <v>是</v>
          </cell>
          <cell r="AJ559">
            <v>0</v>
          </cell>
          <cell r="AK559">
            <v>0</v>
          </cell>
          <cell r="AL559">
            <v>0</v>
          </cell>
          <cell r="AM559">
            <v>1750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1750</v>
          </cell>
          <cell r="BB559">
            <v>1750</v>
          </cell>
          <cell r="BC559">
            <v>4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L559">
            <v>1750</v>
          </cell>
          <cell r="BM559">
            <v>0</v>
          </cell>
          <cell r="BN559">
            <v>0</v>
          </cell>
          <cell r="BO559">
            <v>0</v>
          </cell>
        </row>
        <row r="560">
          <cell r="B560" t="str">
            <v>S512031</v>
          </cell>
          <cell r="C560" t="str">
            <v>天津合心亿商贸有限公司</v>
          </cell>
          <cell r="E560" t="str">
            <v>固定资产-要诉讼</v>
          </cell>
          <cell r="F560" t="str">
            <v>预付</v>
          </cell>
          <cell r="G560" t="str">
            <v>否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W560">
            <v>0</v>
          </cell>
          <cell r="AX560">
            <v>0</v>
          </cell>
          <cell r="AY560">
            <v>0</v>
          </cell>
          <cell r="BA560">
            <v>0</v>
          </cell>
          <cell r="BB560">
            <v>0</v>
          </cell>
          <cell r="BC560">
            <v>4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  <cell r="E561" t="str">
            <v>管理</v>
          </cell>
          <cell r="F561">
            <v>0</v>
          </cell>
          <cell r="G561" t="str">
            <v>是</v>
          </cell>
          <cell r="AI561">
            <v>1663.7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W561">
            <v>0</v>
          </cell>
          <cell r="AX561">
            <v>0</v>
          </cell>
          <cell r="AY561">
            <v>0</v>
          </cell>
          <cell r="BA561">
            <v>1663.7</v>
          </cell>
          <cell r="BB561">
            <v>1663.7</v>
          </cell>
          <cell r="BC561">
            <v>4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L561">
            <v>1663.7</v>
          </cell>
          <cell r="BM561">
            <v>0</v>
          </cell>
          <cell r="BN561">
            <v>4.3200998334214099E-12</v>
          </cell>
          <cell r="BO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  <cell r="E562" t="str">
            <v>管理</v>
          </cell>
          <cell r="F562">
            <v>0</v>
          </cell>
          <cell r="G562" t="str">
            <v>否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W562">
            <v>0</v>
          </cell>
          <cell r="AX562">
            <v>0</v>
          </cell>
          <cell r="AY562">
            <v>0</v>
          </cell>
          <cell r="BA562">
            <v>0</v>
          </cell>
          <cell r="BB562">
            <v>0</v>
          </cell>
          <cell r="BC562">
            <v>4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</row>
        <row r="563">
          <cell r="B563" t="str">
            <v>S513189</v>
          </cell>
          <cell r="C563" t="str">
            <v>黄骅市嘉哲电脑经营部</v>
          </cell>
          <cell r="F563">
            <v>0</v>
          </cell>
          <cell r="G563" t="str">
            <v>否</v>
          </cell>
          <cell r="AG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W563">
            <v>0</v>
          </cell>
          <cell r="AX563">
            <v>0</v>
          </cell>
          <cell r="AY563">
            <v>0</v>
          </cell>
          <cell r="BA563">
            <v>0</v>
          </cell>
          <cell r="BB563">
            <v>0</v>
          </cell>
          <cell r="BC563">
            <v>4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  <cell r="E564" t="str">
            <v>管理</v>
          </cell>
          <cell r="F564">
            <v>0</v>
          </cell>
          <cell r="G564" t="str">
            <v>否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W564">
            <v>0</v>
          </cell>
          <cell r="AX564">
            <v>0</v>
          </cell>
          <cell r="AY564">
            <v>0</v>
          </cell>
          <cell r="BA564">
            <v>0</v>
          </cell>
          <cell r="BB564">
            <v>0</v>
          </cell>
          <cell r="BC564">
            <v>4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  <cell r="F565">
            <v>0</v>
          </cell>
          <cell r="G565" t="str">
            <v>否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14810.11</v>
          </cell>
          <cell r="BA565">
            <v>14810.11</v>
          </cell>
          <cell r="BB565">
            <v>14810.11</v>
          </cell>
          <cell r="BC565">
            <v>4</v>
          </cell>
          <cell r="BD565">
            <v>14810.11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14810.11</v>
          </cell>
          <cell r="BJ565">
            <v>0</v>
          </cell>
          <cell r="BL565">
            <v>14810.11</v>
          </cell>
          <cell r="BM565">
            <v>0</v>
          </cell>
          <cell r="BN565">
            <v>0</v>
          </cell>
          <cell r="BO565">
            <v>2468.3516666666701</v>
          </cell>
        </row>
        <row r="566">
          <cell r="B566" t="str">
            <v>S411049</v>
          </cell>
          <cell r="C566" t="str">
            <v>北京来一桶金科技有限公司</v>
          </cell>
          <cell r="E566" t="str">
            <v>大宗物料</v>
          </cell>
          <cell r="F566">
            <v>30</v>
          </cell>
          <cell r="G566" t="str">
            <v>否</v>
          </cell>
          <cell r="H566">
            <v>30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36233.1</v>
          </cell>
          <cell r="AU566">
            <v>0</v>
          </cell>
          <cell r="AW566">
            <v>0</v>
          </cell>
          <cell r="AX566">
            <v>0</v>
          </cell>
          <cell r="AY566">
            <v>0</v>
          </cell>
          <cell r="BA566">
            <v>36233.1</v>
          </cell>
          <cell r="BB566">
            <v>36233.1</v>
          </cell>
          <cell r="BC566">
            <v>4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L566">
            <v>36233.1</v>
          </cell>
          <cell r="BM566">
            <v>0</v>
          </cell>
          <cell r="BN566">
            <v>0</v>
          </cell>
          <cell r="BO566">
            <v>0</v>
          </cell>
        </row>
        <row r="567">
          <cell r="B567" t="str">
            <v>S412044</v>
          </cell>
          <cell r="C567" t="str">
            <v>天津沛衡五金弹簧有限公司</v>
          </cell>
          <cell r="E567" t="str">
            <v>正常供货</v>
          </cell>
          <cell r="F567">
            <v>90</v>
          </cell>
          <cell r="G567" t="str">
            <v>否</v>
          </cell>
          <cell r="H567">
            <v>90</v>
          </cell>
          <cell r="AL567">
            <v>0</v>
          </cell>
          <cell r="AM567">
            <v>0</v>
          </cell>
          <cell r="AN567">
            <v>0</v>
          </cell>
          <cell r="AO567">
            <v>2012.28</v>
          </cell>
          <cell r="AP567">
            <v>19900</v>
          </cell>
          <cell r="AQ567">
            <v>0</v>
          </cell>
          <cell r="AR567">
            <v>0</v>
          </cell>
          <cell r="AS567">
            <v>39233.599999999999</v>
          </cell>
          <cell r="AT567">
            <v>22068.9</v>
          </cell>
          <cell r="AU567">
            <v>13609.16</v>
          </cell>
          <cell r="AW567">
            <v>0</v>
          </cell>
          <cell r="AX567">
            <v>0</v>
          </cell>
          <cell r="AY567">
            <v>0</v>
          </cell>
          <cell r="BA567">
            <v>96823.94</v>
          </cell>
          <cell r="BB567">
            <v>96823.94</v>
          </cell>
          <cell r="BC567">
            <v>4</v>
          </cell>
          <cell r="BD567">
            <v>0</v>
          </cell>
          <cell r="BE567">
            <v>0</v>
          </cell>
          <cell r="BF567">
            <v>13609.16</v>
          </cell>
          <cell r="BG567">
            <v>22068.9</v>
          </cell>
          <cell r="BH567">
            <v>39233.599999999999</v>
          </cell>
          <cell r="BI567">
            <v>13609.16</v>
          </cell>
          <cell r="BJ567">
            <v>0</v>
          </cell>
          <cell r="BL567">
            <v>96823.94</v>
          </cell>
          <cell r="BM567">
            <v>0</v>
          </cell>
          <cell r="BN567">
            <v>0</v>
          </cell>
          <cell r="BO567">
            <v>2268.19333333333</v>
          </cell>
        </row>
        <row r="568">
          <cell r="B568" t="str">
            <v>S413139</v>
          </cell>
          <cell r="C568" t="str">
            <v>河北定国紧固件制造有限公司</v>
          </cell>
          <cell r="E568" t="str">
            <v>正常供货</v>
          </cell>
          <cell r="F568">
            <v>90</v>
          </cell>
          <cell r="G568" t="str">
            <v>否</v>
          </cell>
          <cell r="H568">
            <v>90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W568">
            <v>0</v>
          </cell>
          <cell r="AX568">
            <v>0</v>
          </cell>
          <cell r="AY568">
            <v>0</v>
          </cell>
          <cell r="BA568">
            <v>0</v>
          </cell>
          <cell r="BB568">
            <v>0</v>
          </cell>
          <cell r="BC568">
            <v>4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</row>
        <row r="569">
          <cell r="B569" t="str">
            <v>S431032</v>
          </cell>
          <cell r="C569" t="str">
            <v>上海商发金属材料有限公司</v>
          </cell>
          <cell r="E569" t="str">
            <v>大宗物料</v>
          </cell>
          <cell r="F569">
            <v>0</v>
          </cell>
          <cell r="G569" t="str">
            <v>否</v>
          </cell>
          <cell r="H569">
            <v>30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W569">
            <v>0</v>
          </cell>
          <cell r="AX569">
            <v>0</v>
          </cell>
          <cell r="AY569">
            <v>0</v>
          </cell>
          <cell r="BA569">
            <v>0</v>
          </cell>
          <cell r="BB569">
            <v>0</v>
          </cell>
          <cell r="BC569">
            <v>4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  <cell r="E570" t="str">
            <v>正常供货（李尔）</v>
          </cell>
          <cell r="F570">
            <v>60</v>
          </cell>
          <cell r="G570" t="str">
            <v>否</v>
          </cell>
          <cell r="H570">
            <v>60</v>
          </cell>
          <cell r="AK570">
            <v>0</v>
          </cell>
          <cell r="AL570">
            <v>0</v>
          </cell>
          <cell r="AO570">
            <v>0</v>
          </cell>
          <cell r="AS570">
            <v>0</v>
          </cell>
          <cell r="AW570">
            <v>0</v>
          </cell>
          <cell r="AX570">
            <v>0</v>
          </cell>
          <cell r="AY570">
            <v>0</v>
          </cell>
          <cell r="BA570">
            <v>0</v>
          </cell>
          <cell r="BB570">
            <v>0</v>
          </cell>
          <cell r="BC570">
            <v>3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</row>
        <row r="571">
          <cell r="B571" t="str">
            <v>S432002</v>
          </cell>
          <cell r="C571" t="str">
            <v>江苏全盛座舱技术股份有限公司</v>
          </cell>
          <cell r="E571" t="str">
            <v>正常供货</v>
          </cell>
          <cell r="F571">
            <v>90</v>
          </cell>
          <cell r="G571" t="str">
            <v>否</v>
          </cell>
          <cell r="H571">
            <v>90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T571">
            <v>0</v>
          </cell>
          <cell r="AU571">
            <v>182349.14</v>
          </cell>
          <cell r="AV571">
            <v>957756.32</v>
          </cell>
          <cell r="AW571">
            <v>78457.03</v>
          </cell>
          <cell r="AX571">
            <v>713525.51</v>
          </cell>
          <cell r="AY571">
            <v>0</v>
          </cell>
          <cell r="BA571">
            <v>1932088</v>
          </cell>
          <cell r="BB571">
            <v>1218562.49</v>
          </cell>
          <cell r="BC571">
            <v>5</v>
          </cell>
          <cell r="BD571">
            <v>78457.03</v>
          </cell>
          <cell r="BE571">
            <v>957756.32</v>
          </cell>
          <cell r="BF571">
            <v>182349.14</v>
          </cell>
          <cell r="BG571">
            <v>0</v>
          </cell>
          <cell r="BH571">
            <v>0</v>
          </cell>
          <cell r="BI571">
            <v>1932088</v>
          </cell>
          <cell r="BJ571">
            <v>713525.51</v>
          </cell>
          <cell r="BL571">
            <v>1932088</v>
          </cell>
          <cell r="BM571">
            <v>0</v>
          </cell>
          <cell r="BN571">
            <v>-500000</v>
          </cell>
          <cell r="BO571">
            <v>322014.66666666698</v>
          </cell>
        </row>
        <row r="572">
          <cell r="B572" t="str">
            <v>S437051</v>
          </cell>
          <cell r="C572" t="str">
            <v>诸城恒信新材料科技有限公司</v>
          </cell>
          <cell r="E572" t="str">
            <v>正常供货</v>
          </cell>
          <cell r="F572">
            <v>30</v>
          </cell>
          <cell r="G572" t="str">
            <v>否</v>
          </cell>
          <cell r="H572">
            <v>30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6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L572">
            <v>-56443.660000000098</v>
          </cell>
          <cell r="BM572">
            <v>-56443.660000000098</v>
          </cell>
          <cell r="BN572">
            <v>-60041.580000000104</v>
          </cell>
          <cell r="BO572">
            <v>0</v>
          </cell>
        </row>
        <row r="573">
          <cell r="B573" t="str">
            <v>S511037</v>
          </cell>
          <cell r="C573" t="str">
            <v>北京友联物流有限公司</v>
          </cell>
          <cell r="E573" t="str">
            <v>销售（三方库）</v>
          </cell>
          <cell r="F573">
            <v>0</v>
          </cell>
          <cell r="G573" t="str">
            <v>否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30660.55</v>
          </cell>
          <cell r="AP573">
            <v>49600</v>
          </cell>
          <cell r="AQ573">
            <v>55732.5</v>
          </cell>
          <cell r="AR573">
            <v>77666.92</v>
          </cell>
          <cell r="AS573">
            <v>47524.57</v>
          </cell>
          <cell r="AT573">
            <v>53552.79</v>
          </cell>
          <cell r="AU573">
            <v>2398.73</v>
          </cell>
          <cell r="AV573">
            <v>59659.45</v>
          </cell>
          <cell r="AW573">
            <v>55798.93</v>
          </cell>
          <cell r="AX573">
            <v>56358.080000000002</v>
          </cell>
          <cell r="AY573">
            <v>48779.61</v>
          </cell>
          <cell r="BA573">
            <v>537732.13</v>
          </cell>
          <cell r="BB573">
            <v>537732.13</v>
          </cell>
          <cell r="BC573">
            <v>5</v>
          </cell>
          <cell r="BD573">
            <v>0</v>
          </cell>
          <cell r="BE573">
            <v>48779.61</v>
          </cell>
          <cell r="BF573">
            <v>56358.080000000002</v>
          </cell>
          <cell r="BG573">
            <v>55798.93</v>
          </cell>
          <cell r="BH573">
            <v>59659.45</v>
          </cell>
          <cell r="BI573">
            <v>222994.8</v>
          </cell>
          <cell r="BJ573">
            <v>0</v>
          </cell>
          <cell r="BL573">
            <v>537732.13</v>
          </cell>
          <cell r="BM573">
            <v>0</v>
          </cell>
          <cell r="BN573">
            <v>0</v>
          </cell>
          <cell r="BO573">
            <v>37165.800000000003</v>
          </cell>
        </row>
        <row r="574">
          <cell r="B574" t="str">
            <v>S512020</v>
          </cell>
          <cell r="C574" t="str">
            <v>天津中骏机械技术有限公司</v>
          </cell>
          <cell r="E574" t="str">
            <v>老账</v>
          </cell>
          <cell r="F574">
            <v>0</v>
          </cell>
          <cell r="G574" t="str">
            <v>否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W574">
            <v>0</v>
          </cell>
          <cell r="AX574">
            <v>0</v>
          </cell>
          <cell r="AY574">
            <v>0</v>
          </cell>
          <cell r="BA574">
            <v>0</v>
          </cell>
          <cell r="BB574">
            <v>0</v>
          </cell>
          <cell r="BC574">
            <v>4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  <cell r="F575">
            <v>0</v>
          </cell>
          <cell r="G575" t="str">
            <v>否</v>
          </cell>
          <cell r="H575">
            <v>30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656359.4</v>
          </cell>
          <cell r="AV575">
            <v>81205.679999999993</v>
          </cell>
          <cell r="AW575">
            <v>0</v>
          </cell>
          <cell r="AX575">
            <v>0</v>
          </cell>
          <cell r="AY575">
            <v>0</v>
          </cell>
          <cell r="AZ575">
            <v>22181.599999999999</v>
          </cell>
          <cell r="BA575">
            <v>759746.68</v>
          </cell>
          <cell r="BB575">
            <v>759746.68</v>
          </cell>
          <cell r="BC575">
            <v>6</v>
          </cell>
          <cell r="BD575">
            <v>22181.599999999999</v>
          </cell>
          <cell r="BE575">
            <v>0</v>
          </cell>
          <cell r="BF575">
            <v>0</v>
          </cell>
          <cell r="BG575">
            <v>0</v>
          </cell>
          <cell r="BH575">
            <v>81205.679999999993</v>
          </cell>
          <cell r="BI575">
            <v>759746.68</v>
          </cell>
          <cell r="BJ575">
            <v>0</v>
          </cell>
          <cell r="BL575">
            <v>759746.68</v>
          </cell>
          <cell r="BM575">
            <v>0</v>
          </cell>
          <cell r="BN575">
            <v>0</v>
          </cell>
          <cell r="BO575">
            <v>126624.44666666701</v>
          </cell>
        </row>
        <row r="576">
          <cell r="B576" t="str">
            <v>S412045</v>
          </cell>
          <cell r="C576" t="str">
            <v>大悍（天津）汽车零部件有限公司</v>
          </cell>
          <cell r="E576" t="str">
            <v>正常供货</v>
          </cell>
          <cell r="F576">
            <v>45</v>
          </cell>
          <cell r="G576" t="str">
            <v>否</v>
          </cell>
          <cell r="H576">
            <v>45</v>
          </cell>
          <cell r="AL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261632.99</v>
          </cell>
          <cell r="AX576">
            <v>88866.03</v>
          </cell>
          <cell r="AY576">
            <v>185422.83</v>
          </cell>
          <cell r="AZ576">
            <v>78127.070000000007</v>
          </cell>
          <cell r="BA576">
            <v>614048.92000000004</v>
          </cell>
          <cell r="BB576">
            <v>350499.02</v>
          </cell>
          <cell r="BC576">
            <v>6</v>
          </cell>
          <cell r="BD576">
            <v>88866.03</v>
          </cell>
          <cell r="BE576">
            <v>261632.99</v>
          </cell>
          <cell r="BF576">
            <v>0</v>
          </cell>
          <cell r="BG576">
            <v>0</v>
          </cell>
          <cell r="BH576">
            <v>0</v>
          </cell>
          <cell r="BI576">
            <v>614048.92000000004</v>
          </cell>
          <cell r="BJ576">
            <v>263549.90000000002</v>
          </cell>
          <cell r="BL576">
            <v>614048.92000000004</v>
          </cell>
          <cell r="BM576">
            <v>0</v>
          </cell>
          <cell r="BN576">
            <v>-200000</v>
          </cell>
          <cell r="BO576">
            <v>102341.486666667</v>
          </cell>
        </row>
        <row r="577">
          <cell r="B577" t="str">
            <v>S413011</v>
          </cell>
          <cell r="C577" t="str">
            <v>沧州梦依恋商贸有限公司</v>
          </cell>
          <cell r="F577">
            <v>0</v>
          </cell>
          <cell r="G577" t="str">
            <v>否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-344.5</v>
          </cell>
          <cell r="BA577">
            <v>-344.5</v>
          </cell>
          <cell r="BB577">
            <v>-344.5</v>
          </cell>
          <cell r="BC577">
            <v>6</v>
          </cell>
          <cell r="BD577">
            <v>-344.5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-344.5</v>
          </cell>
          <cell r="BJ577">
            <v>0</v>
          </cell>
          <cell r="BL577">
            <v>-344.5</v>
          </cell>
          <cell r="BM577">
            <v>0</v>
          </cell>
          <cell r="BN577">
            <v>0</v>
          </cell>
          <cell r="BO577">
            <v>-57.4166666666667</v>
          </cell>
        </row>
        <row r="578">
          <cell r="B578" t="str">
            <v>S413122</v>
          </cell>
          <cell r="C578" t="str">
            <v>河北亿泽汽车零部件科技有限公司</v>
          </cell>
          <cell r="E578" t="str">
            <v>正常供货</v>
          </cell>
          <cell r="F578">
            <v>90</v>
          </cell>
          <cell r="G578" t="str">
            <v>否</v>
          </cell>
          <cell r="H578">
            <v>90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9241.48</v>
          </cell>
          <cell r="AT578">
            <v>0</v>
          </cell>
          <cell r="AU578">
            <v>0</v>
          </cell>
          <cell r="AW578">
            <v>0</v>
          </cell>
          <cell r="AX578">
            <v>0</v>
          </cell>
          <cell r="AY578">
            <v>0</v>
          </cell>
          <cell r="BA578">
            <v>9241.48</v>
          </cell>
          <cell r="BB578">
            <v>9241.48</v>
          </cell>
          <cell r="BC578">
            <v>4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9241.48</v>
          </cell>
          <cell r="BI578">
            <v>0</v>
          </cell>
          <cell r="BJ578">
            <v>0</v>
          </cell>
          <cell r="BL578">
            <v>9241.4800000000105</v>
          </cell>
          <cell r="BM578">
            <v>0</v>
          </cell>
          <cell r="BN578">
            <v>0</v>
          </cell>
          <cell r="BO578">
            <v>0</v>
          </cell>
        </row>
        <row r="579">
          <cell r="B579" t="str">
            <v>S413196</v>
          </cell>
          <cell r="C579" t="str">
            <v>北汽岱摩斯（沧州）汽车系统有限公司</v>
          </cell>
          <cell r="E579" t="str">
            <v>李尔转移物料</v>
          </cell>
          <cell r="F579">
            <v>30</v>
          </cell>
          <cell r="G579" t="str">
            <v>否</v>
          </cell>
          <cell r="H579">
            <v>30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W579">
            <v>0</v>
          </cell>
          <cell r="AX579">
            <v>0</v>
          </cell>
          <cell r="AY579">
            <v>0</v>
          </cell>
          <cell r="BA579">
            <v>0</v>
          </cell>
          <cell r="BB579">
            <v>0</v>
          </cell>
          <cell r="BC579">
            <v>4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</row>
        <row r="580">
          <cell r="B580" t="str">
            <v>S433028</v>
          </cell>
          <cell r="C580" t="str">
            <v>温州鑫锐电器有限公司</v>
          </cell>
          <cell r="E580" t="str">
            <v>老账</v>
          </cell>
          <cell r="F580">
            <v>90</v>
          </cell>
          <cell r="G580" t="str">
            <v>否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R580">
            <v>16697.330000000002</v>
          </cell>
          <cell r="AS580">
            <v>4949.3999999999996</v>
          </cell>
          <cell r="AT580">
            <v>59313.7</v>
          </cell>
          <cell r="AU580">
            <v>24865.65</v>
          </cell>
          <cell r="AV580">
            <v>26396.799999999999</v>
          </cell>
          <cell r="AW580">
            <v>0</v>
          </cell>
          <cell r="AX580">
            <v>42894.8</v>
          </cell>
          <cell r="AY580">
            <v>0</v>
          </cell>
          <cell r="BA580">
            <v>175117.68</v>
          </cell>
          <cell r="BB580">
            <v>132222.88</v>
          </cell>
          <cell r="BC580">
            <v>5</v>
          </cell>
          <cell r="BD580">
            <v>0</v>
          </cell>
          <cell r="BE580">
            <v>26396.799999999999</v>
          </cell>
          <cell r="BF580">
            <v>24865.65</v>
          </cell>
          <cell r="BG580">
            <v>59313.7</v>
          </cell>
          <cell r="BH580">
            <v>4949.3999999999996</v>
          </cell>
          <cell r="BI580">
            <v>94157.25</v>
          </cell>
          <cell r="BJ580">
            <v>42894.8</v>
          </cell>
          <cell r="BL580">
            <v>175117.68</v>
          </cell>
          <cell r="BM580">
            <v>0</v>
          </cell>
          <cell r="BN580">
            <v>0</v>
          </cell>
          <cell r="BO580">
            <v>15692.875</v>
          </cell>
        </row>
        <row r="581">
          <cell r="B581" t="str">
            <v>S511036</v>
          </cell>
          <cell r="C581" t="str">
            <v>北京恒世通物流有限公司</v>
          </cell>
          <cell r="E581" t="str">
            <v>销售（三方库）</v>
          </cell>
          <cell r="F581">
            <v>0</v>
          </cell>
          <cell r="G581" t="str">
            <v>否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R581">
            <v>0</v>
          </cell>
          <cell r="AS581">
            <v>168786.4</v>
          </cell>
          <cell r="AT581">
            <v>338859.2</v>
          </cell>
          <cell r="AU581">
            <v>179776</v>
          </cell>
          <cell r="AV581">
            <v>296086.8</v>
          </cell>
          <cell r="AW581">
            <v>201513.2</v>
          </cell>
          <cell r="AX581">
            <v>137340</v>
          </cell>
          <cell r="AY581">
            <v>159258.79999999999</v>
          </cell>
          <cell r="AZ581">
            <v>0</v>
          </cell>
          <cell r="BA581">
            <v>1481620.4</v>
          </cell>
          <cell r="BB581">
            <v>1481620.4</v>
          </cell>
          <cell r="BC581">
            <v>6</v>
          </cell>
          <cell r="BD581">
            <v>0</v>
          </cell>
          <cell r="BE581">
            <v>159258.79999999999</v>
          </cell>
          <cell r="BF581">
            <v>137340</v>
          </cell>
          <cell r="BG581">
            <v>201513.2</v>
          </cell>
          <cell r="BH581">
            <v>296086.8</v>
          </cell>
          <cell r="BI581">
            <v>973974.8</v>
          </cell>
          <cell r="BJ581">
            <v>0</v>
          </cell>
          <cell r="BL581">
            <v>1481620.4</v>
          </cell>
          <cell r="BM581">
            <v>0</v>
          </cell>
          <cell r="BN581">
            <v>0</v>
          </cell>
          <cell r="BO581">
            <v>162329.13333333301</v>
          </cell>
        </row>
        <row r="582">
          <cell r="B582" t="str">
            <v>S411047</v>
          </cell>
          <cell r="C582" t="str">
            <v>大连吉田拉链有限公司北京分公司</v>
          </cell>
          <cell r="F582">
            <v>60</v>
          </cell>
          <cell r="G582" t="str">
            <v>否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W582">
            <v>0</v>
          </cell>
          <cell r="AX582">
            <v>0</v>
          </cell>
          <cell r="AY582">
            <v>0</v>
          </cell>
          <cell r="BA582">
            <v>0</v>
          </cell>
          <cell r="BB582">
            <v>0</v>
          </cell>
          <cell r="BC582">
            <v>4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</row>
        <row r="583">
          <cell r="B583" t="str">
            <v>S411048</v>
          </cell>
          <cell r="C583" t="str">
            <v>致冠沧州汽车部件有限公司</v>
          </cell>
          <cell r="F583">
            <v>60</v>
          </cell>
          <cell r="G583" t="str">
            <v>否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136857.12</v>
          </cell>
          <cell r="AR583">
            <v>0</v>
          </cell>
          <cell r="AS583">
            <v>243474.32</v>
          </cell>
          <cell r="AT583">
            <v>205476.94</v>
          </cell>
          <cell r="AU583">
            <v>37425.599999999999</v>
          </cell>
          <cell r="AV583">
            <v>105883.26</v>
          </cell>
          <cell r="AW583">
            <v>81868.5</v>
          </cell>
          <cell r="AX583">
            <v>60452.74</v>
          </cell>
          <cell r="AY583">
            <v>37425.599999999999</v>
          </cell>
          <cell r="AZ583">
            <v>58477.5</v>
          </cell>
          <cell r="BA583">
            <v>967341.58</v>
          </cell>
          <cell r="BB583">
            <v>871438.48</v>
          </cell>
          <cell r="BC583">
            <v>6</v>
          </cell>
          <cell r="BD583">
            <v>60452.74</v>
          </cell>
          <cell r="BE583">
            <v>81868.5</v>
          </cell>
          <cell r="BF583">
            <v>105883.26</v>
          </cell>
          <cell r="BG583">
            <v>37425.599999999999</v>
          </cell>
          <cell r="BH583">
            <v>205476.94</v>
          </cell>
          <cell r="BI583">
            <v>381533.2</v>
          </cell>
          <cell r="BJ583">
            <v>95903.1</v>
          </cell>
          <cell r="BL583">
            <v>967341.58</v>
          </cell>
          <cell r="BM583">
            <v>0</v>
          </cell>
          <cell r="BN583">
            <v>0</v>
          </cell>
          <cell r="BO583">
            <v>63588.866666666698</v>
          </cell>
        </row>
        <row r="584">
          <cell r="B584" t="str">
            <v>S431012</v>
          </cell>
          <cell r="C584" t="str">
            <v>上海明芳汽车零件有限公司</v>
          </cell>
          <cell r="F584">
            <v>90</v>
          </cell>
          <cell r="G584" t="str">
            <v>否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W584">
            <v>0</v>
          </cell>
          <cell r="AX584">
            <v>10108.77</v>
          </cell>
          <cell r="AY584">
            <v>0</v>
          </cell>
          <cell r="BA584">
            <v>10108.77</v>
          </cell>
          <cell r="BB584">
            <v>0</v>
          </cell>
          <cell r="BC584">
            <v>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10108.77</v>
          </cell>
          <cell r="BJ584">
            <v>10108.77</v>
          </cell>
          <cell r="BL584">
            <v>10108.77</v>
          </cell>
          <cell r="BM584">
            <v>0</v>
          </cell>
          <cell r="BN584">
            <v>1.81898940354586E-11</v>
          </cell>
          <cell r="BO584">
            <v>1684.7950000000001</v>
          </cell>
        </row>
        <row r="585">
          <cell r="B585" t="str">
            <v>S431033</v>
          </cell>
          <cell r="C585" t="str">
            <v>上海纳特汽车标准件有限公司</v>
          </cell>
          <cell r="F585">
            <v>90</v>
          </cell>
          <cell r="G585" t="str">
            <v>是</v>
          </cell>
          <cell r="AM585">
            <v>1626.28</v>
          </cell>
          <cell r="AN585">
            <v>1068.98</v>
          </cell>
          <cell r="AO585">
            <v>2000</v>
          </cell>
          <cell r="AP585">
            <v>0</v>
          </cell>
          <cell r="AQ585">
            <v>4822.6099999999997</v>
          </cell>
          <cell r="AR585">
            <v>2142.48</v>
          </cell>
          <cell r="AS585">
            <v>0</v>
          </cell>
          <cell r="AT585">
            <v>0</v>
          </cell>
          <cell r="AU585">
            <v>0</v>
          </cell>
          <cell r="AW585">
            <v>0</v>
          </cell>
          <cell r="AX585">
            <v>0</v>
          </cell>
          <cell r="AY585">
            <v>0</v>
          </cell>
          <cell r="BA585">
            <v>11660.35</v>
          </cell>
          <cell r="BB585">
            <v>11660.35</v>
          </cell>
          <cell r="BC585">
            <v>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L585">
            <v>11660.35</v>
          </cell>
          <cell r="BM585">
            <v>0</v>
          </cell>
          <cell r="BN585">
            <v>0</v>
          </cell>
          <cell r="BO585">
            <v>0</v>
          </cell>
        </row>
        <row r="586">
          <cell r="B586" t="str">
            <v>S431198</v>
          </cell>
          <cell r="C586" t="str">
            <v>霸州市鑫锐亿科金属制品有限公司</v>
          </cell>
          <cell r="F586">
            <v>90</v>
          </cell>
          <cell r="G586" t="str">
            <v>否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W586">
            <v>0</v>
          </cell>
          <cell r="AX586">
            <v>0</v>
          </cell>
          <cell r="AY586">
            <v>0</v>
          </cell>
          <cell r="BA586">
            <v>0</v>
          </cell>
          <cell r="BB586">
            <v>0</v>
          </cell>
          <cell r="BC586">
            <v>4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  <cell r="F587">
            <v>0</v>
          </cell>
          <cell r="G587" t="str">
            <v>否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W587">
            <v>0</v>
          </cell>
          <cell r="AX587">
            <v>0</v>
          </cell>
          <cell r="AY587">
            <v>0</v>
          </cell>
          <cell r="BA587">
            <v>0</v>
          </cell>
          <cell r="BB587">
            <v>0</v>
          </cell>
          <cell r="BC587">
            <v>4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  <cell r="F588">
            <v>0</v>
          </cell>
          <cell r="G588" t="str">
            <v>是</v>
          </cell>
          <cell r="AM588">
            <v>732.5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W588">
            <v>0</v>
          </cell>
          <cell r="AX588">
            <v>0</v>
          </cell>
          <cell r="AY588">
            <v>0</v>
          </cell>
          <cell r="BA588">
            <v>732.5</v>
          </cell>
          <cell r="BB588">
            <v>732.5</v>
          </cell>
          <cell r="BC588">
            <v>4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L588">
            <v>732.5</v>
          </cell>
          <cell r="BM588">
            <v>0</v>
          </cell>
          <cell r="BN588">
            <v>0</v>
          </cell>
          <cell r="BO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  <cell r="F589">
            <v>60</v>
          </cell>
          <cell r="G589" t="str">
            <v>否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U589">
            <v>0</v>
          </cell>
          <cell r="AX589">
            <v>18339.11</v>
          </cell>
          <cell r="AY589">
            <v>114663.81</v>
          </cell>
          <cell r="AZ589">
            <v>16695.52</v>
          </cell>
          <cell r="BA589">
            <v>149698.44</v>
          </cell>
          <cell r="BB589">
            <v>133002.92000000001</v>
          </cell>
          <cell r="BC589">
            <v>4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149698.44</v>
          </cell>
          <cell r="BJ589">
            <v>16695.52</v>
          </cell>
          <cell r="BL589">
            <v>149698.44</v>
          </cell>
          <cell r="BM589">
            <v>0</v>
          </cell>
          <cell r="BN589">
            <v>-200000</v>
          </cell>
          <cell r="BO589">
            <v>24949.74</v>
          </cell>
        </row>
        <row r="590">
          <cell r="B590" t="str">
            <v>S431036</v>
          </cell>
          <cell r="C590" t="str">
            <v>上海尖美贸易发展有限公司</v>
          </cell>
          <cell r="F590">
            <v>0</v>
          </cell>
          <cell r="G590" t="str">
            <v>否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38158.03</v>
          </cell>
          <cell r="AT590">
            <v>68555.75</v>
          </cell>
          <cell r="AU590">
            <v>0</v>
          </cell>
          <cell r="AV590">
            <v>42374.2</v>
          </cell>
          <cell r="AW590">
            <v>19635.78</v>
          </cell>
          <cell r="AX590">
            <v>20220.68</v>
          </cell>
          <cell r="AY590">
            <v>32153.919999999998</v>
          </cell>
          <cell r="BA590">
            <v>221098.36</v>
          </cell>
          <cell r="BB590">
            <v>221098.36</v>
          </cell>
          <cell r="BC590">
            <v>5</v>
          </cell>
          <cell r="BD590">
            <v>0</v>
          </cell>
          <cell r="BE590">
            <v>32153.919999999998</v>
          </cell>
          <cell r="BF590">
            <v>20220.68</v>
          </cell>
          <cell r="BG590">
            <v>19635.78</v>
          </cell>
          <cell r="BH590">
            <v>42374.2</v>
          </cell>
          <cell r="BI590">
            <v>114384.58</v>
          </cell>
          <cell r="BJ590">
            <v>0</v>
          </cell>
          <cell r="BL590">
            <v>221098.36</v>
          </cell>
          <cell r="BM590">
            <v>0</v>
          </cell>
          <cell r="BN590">
            <v>0</v>
          </cell>
          <cell r="BO590">
            <v>19064.096666666701</v>
          </cell>
        </row>
        <row r="591">
          <cell r="B591" t="str">
            <v>S433030</v>
          </cell>
          <cell r="C591" t="str">
            <v>宁波华腾首研新材料有限公司</v>
          </cell>
          <cell r="F591">
            <v>0</v>
          </cell>
          <cell r="G591" t="str">
            <v>否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W591">
            <v>16000</v>
          </cell>
          <cell r="AX591">
            <v>0</v>
          </cell>
          <cell r="AY591">
            <v>3200</v>
          </cell>
          <cell r="BA591">
            <v>19200</v>
          </cell>
          <cell r="BB591">
            <v>19200</v>
          </cell>
          <cell r="BC591">
            <v>4</v>
          </cell>
          <cell r="BD591">
            <v>0</v>
          </cell>
          <cell r="BE591">
            <v>3200</v>
          </cell>
          <cell r="BF591">
            <v>0</v>
          </cell>
          <cell r="BG591">
            <v>16000</v>
          </cell>
          <cell r="BH591">
            <v>0</v>
          </cell>
          <cell r="BI591">
            <v>19200</v>
          </cell>
          <cell r="BJ591">
            <v>0</v>
          </cell>
          <cell r="BL591">
            <v>19200</v>
          </cell>
          <cell r="BM591">
            <v>0</v>
          </cell>
          <cell r="BN591">
            <v>0</v>
          </cell>
          <cell r="BO591">
            <v>3200</v>
          </cell>
        </row>
        <row r="592">
          <cell r="B592" t="str">
            <v>S437057</v>
          </cell>
          <cell r="C592" t="str">
            <v>青岛柏利美新材料有限公司</v>
          </cell>
          <cell r="F592">
            <v>0</v>
          </cell>
          <cell r="G592" t="str">
            <v>否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8150</v>
          </cell>
          <cell r="AY592">
            <v>0</v>
          </cell>
          <cell r="AZ592">
            <v>67199.77</v>
          </cell>
          <cell r="BA592">
            <v>75349.77</v>
          </cell>
          <cell r="BB592">
            <v>75349.77</v>
          </cell>
          <cell r="BC592">
            <v>6</v>
          </cell>
          <cell r="BD592">
            <v>67199.77</v>
          </cell>
          <cell r="BE592">
            <v>0</v>
          </cell>
          <cell r="BF592">
            <v>8150</v>
          </cell>
          <cell r="BG592">
            <v>0</v>
          </cell>
          <cell r="BH592">
            <v>0</v>
          </cell>
          <cell r="BI592">
            <v>75349.77</v>
          </cell>
          <cell r="BJ592">
            <v>0</v>
          </cell>
          <cell r="BL592">
            <v>75349.77</v>
          </cell>
          <cell r="BM592">
            <v>0</v>
          </cell>
          <cell r="BN592">
            <v>0</v>
          </cell>
          <cell r="BO592">
            <v>12558.295</v>
          </cell>
        </row>
        <row r="593">
          <cell r="B593" t="str">
            <v>S437058</v>
          </cell>
          <cell r="C593" t="str">
            <v>济南方正物流有限公司</v>
          </cell>
          <cell r="F593">
            <v>30</v>
          </cell>
          <cell r="G593" t="str">
            <v>否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W593">
            <v>0</v>
          </cell>
          <cell r="AX593">
            <v>0</v>
          </cell>
          <cell r="AY593">
            <v>0</v>
          </cell>
          <cell r="BA593">
            <v>0</v>
          </cell>
          <cell r="BB593">
            <v>0</v>
          </cell>
          <cell r="BC593">
            <v>4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  <cell r="F594">
            <v>60</v>
          </cell>
          <cell r="G594" t="str">
            <v>否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W594">
            <v>0</v>
          </cell>
          <cell r="AX594">
            <v>0</v>
          </cell>
          <cell r="AY594">
            <v>0</v>
          </cell>
          <cell r="BA594">
            <v>0</v>
          </cell>
          <cell r="BB594">
            <v>0</v>
          </cell>
          <cell r="BC594">
            <v>4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</row>
        <row r="595">
          <cell r="B595" t="str">
            <v>S513215</v>
          </cell>
          <cell r="C595" t="str">
            <v>黄骅市金诚模具厂</v>
          </cell>
          <cell r="F595">
            <v>0</v>
          </cell>
          <cell r="G595" t="str">
            <v>否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3650</v>
          </cell>
          <cell r="AZ595">
            <v>3300</v>
          </cell>
          <cell r="BA595">
            <v>6950</v>
          </cell>
          <cell r="BB595">
            <v>6950</v>
          </cell>
          <cell r="BC595">
            <v>6</v>
          </cell>
          <cell r="BD595">
            <v>3300</v>
          </cell>
          <cell r="BE595">
            <v>3650</v>
          </cell>
          <cell r="BF595">
            <v>0</v>
          </cell>
          <cell r="BG595">
            <v>0</v>
          </cell>
          <cell r="BH595">
            <v>0</v>
          </cell>
          <cell r="BI595">
            <v>6950</v>
          </cell>
          <cell r="BJ595">
            <v>0</v>
          </cell>
          <cell r="BL595">
            <v>6950</v>
          </cell>
          <cell r="BM595">
            <v>0</v>
          </cell>
          <cell r="BN595">
            <v>0</v>
          </cell>
          <cell r="BO595">
            <v>1158.3333333333301</v>
          </cell>
        </row>
        <row r="596">
          <cell r="B596" t="str">
            <v>S432044</v>
          </cell>
          <cell r="C596" t="str">
            <v>常州市鹏逸汽车附件有限公司</v>
          </cell>
          <cell r="F596">
            <v>90</v>
          </cell>
          <cell r="G596" t="str">
            <v>否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W596">
            <v>0</v>
          </cell>
          <cell r="AX596">
            <v>0</v>
          </cell>
          <cell r="AY596">
            <v>0</v>
          </cell>
          <cell r="BA596">
            <v>0</v>
          </cell>
          <cell r="BB596">
            <v>0</v>
          </cell>
          <cell r="BC596">
            <v>4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</row>
        <row r="597">
          <cell r="B597" t="str">
            <v>S413203</v>
          </cell>
          <cell r="C597" t="str">
            <v>黄骅市沃孚源包装制品有限公司</v>
          </cell>
          <cell r="F597">
            <v>90</v>
          </cell>
          <cell r="G597" t="str">
            <v>否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4680</v>
          </cell>
          <cell r="AT597">
            <v>0</v>
          </cell>
          <cell r="AU597">
            <v>23200</v>
          </cell>
          <cell r="AW597">
            <v>0</v>
          </cell>
          <cell r="AX597">
            <v>0</v>
          </cell>
          <cell r="AY597">
            <v>0</v>
          </cell>
          <cell r="BA597">
            <v>27880</v>
          </cell>
          <cell r="BB597">
            <v>27880</v>
          </cell>
          <cell r="BC597">
            <v>4</v>
          </cell>
          <cell r="BD597">
            <v>0</v>
          </cell>
          <cell r="BE597">
            <v>0</v>
          </cell>
          <cell r="BF597">
            <v>23200</v>
          </cell>
          <cell r="BG597">
            <v>0</v>
          </cell>
          <cell r="BH597">
            <v>4680</v>
          </cell>
          <cell r="BI597">
            <v>23200</v>
          </cell>
          <cell r="BJ597">
            <v>0</v>
          </cell>
          <cell r="BL597">
            <v>27880</v>
          </cell>
          <cell r="BM597">
            <v>0</v>
          </cell>
          <cell r="BN597">
            <v>0</v>
          </cell>
          <cell r="BO597">
            <v>3866.6666666666702</v>
          </cell>
        </row>
        <row r="598">
          <cell r="B598" t="str">
            <v>S411044</v>
          </cell>
          <cell r="C598" t="str">
            <v>北京兴盛华丰包装制品有限公司</v>
          </cell>
          <cell r="F598">
            <v>30</v>
          </cell>
          <cell r="G598" t="str">
            <v>是</v>
          </cell>
          <cell r="AN598">
            <v>10100</v>
          </cell>
          <cell r="AO598">
            <v>0</v>
          </cell>
          <cell r="AP598">
            <v>0</v>
          </cell>
          <cell r="AQ598">
            <v>5360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W598">
            <v>0</v>
          </cell>
          <cell r="AX598">
            <v>0</v>
          </cell>
          <cell r="AY598">
            <v>0</v>
          </cell>
          <cell r="BA598">
            <v>15460</v>
          </cell>
          <cell r="BB598">
            <v>15460</v>
          </cell>
          <cell r="BC598">
            <v>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L598">
            <v>15460</v>
          </cell>
          <cell r="BM598">
            <v>0</v>
          </cell>
          <cell r="BN598">
            <v>0</v>
          </cell>
          <cell r="BO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  <cell r="F599" t="str">
            <v>预付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6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L599">
            <v>2.91038304567337E-11</v>
          </cell>
          <cell r="BM599">
            <v>2.91038304567337E-11</v>
          </cell>
          <cell r="BN599">
            <v>-148.21999999997101</v>
          </cell>
          <cell r="BO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  <cell r="F600" t="str">
            <v>预付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6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L600">
            <v>-4050</v>
          </cell>
          <cell r="BM600">
            <v>-4050</v>
          </cell>
          <cell r="BN600">
            <v>-4050</v>
          </cell>
          <cell r="BO600">
            <v>0</v>
          </cell>
        </row>
        <row r="601">
          <cell r="B601" t="str">
            <v>S437045</v>
          </cell>
          <cell r="C601" t="str">
            <v>曹县亿昌木制品有限公司</v>
          </cell>
          <cell r="F601" t="str">
            <v>预付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BA601">
            <v>0</v>
          </cell>
          <cell r="BB601">
            <v>0</v>
          </cell>
          <cell r="BC601">
            <v>5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  <cell r="F602" t="str">
            <v>现付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6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L602">
            <v>0</v>
          </cell>
          <cell r="BM602">
            <v>0</v>
          </cell>
          <cell r="BN602">
            <v>-16000</v>
          </cell>
          <cell r="BO602">
            <v>0</v>
          </cell>
        </row>
        <row r="603">
          <cell r="B603" t="str">
            <v>S412039</v>
          </cell>
          <cell r="C603" t="str">
            <v>天津又进精密部品有限公司</v>
          </cell>
          <cell r="F603">
            <v>60</v>
          </cell>
          <cell r="AO603">
            <v>0</v>
          </cell>
          <cell r="AP603">
            <v>0</v>
          </cell>
          <cell r="AQ603">
            <v>0</v>
          </cell>
          <cell r="AR603">
            <v>38875.019999999997</v>
          </cell>
          <cell r="AS603">
            <v>95087.99</v>
          </cell>
          <cell r="AT603">
            <v>100270.38</v>
          </cell>
          <cell r="AU603">
            <v>60975.79</v>
          </cell>
          <cell r="AV603">
            <v>118932.63</v>
          </cell>
          <cell r="AW603">
            <v>63445.8</v>
          </cell>
          <cell r="AX603">
            <v>0</v>
          </cell>
          <cell r="AY603">
            <v>24215.96</v>
          </cell>
          <cell r="BA603">
            <v>501803.57</v>
          </cell>
          <cell r="BB603">
            <v>477587.61</v>
          </cell>
          <cell r="BC603">
            <v>5</v>
          </cell>
          <cell r="BD603">
            <v>0</v>
          </cell>
          <cell r="BE603">
            <v>63445.8</v>
          </cell>
          <cell r="BF603">
            <v>118932.63</v>
          </cell>
          <cell r="BG603">
            <v>60975.79</v>
          </cell>
          <cell r="BH603">
            <v>100270.38</v>
          </cell>
          <cell r="BI603">
            <v>267570.18</v>
          </cell>
          <cell r="BJ603">
            <v>24215.96</v>
          </cell>
          <cell r="BL603">
            <v>501803.57</v>
          </cell>
          <cell r="BM603">
            <v>0</v>
          </cell>
          <cell r="BN603">
            <v>-43000</v>
          </cell>
          <cell r="BO603">
            <v>44595.03</v>
          </cell>
        </row>
        <row r="604">
          <cell r="B604" t="str">
            <v>S444016</v>
          </cell>
          <cell r="C604" t="str">
            <v>东莞市元将五金有限公司</v>
          </cell>
          <cell r="F604">
            <v>90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94072.5</v>
          </cell>
          <cell r="AU604">
            <v>244588.5</v>
          </cell>
          <cell r="AW604">
            <v>0</v>
          </cell>
          <cell r="AX604">
            <v>0</v>
          </cell>
          <cell r="AY604">
            <v>0</v>
          </cell>
          <cell r="BA604">
            <v>338661</v>
          </cell>
          <cell r="BB604">
            <v>338661</v>
          </cell>
          <cell r="BC604">
            <v>4</v>
          </cell>
          <cell r="BD604">
            <v>0</v>
          </cell>
          <cell r="BE604">
            <v>0</v>
          </cell>
          <cell r="BF604">
            <v>244588.5</v>
          </cell>
          <cell r="BG604">
            <v>94072.5</v>
          </cell>
          <cell r="BH604">
            <v>0</v>
          </cell>
          <cell r="BI604">
            <v>244588.5</v>
          </cell>
          <cell r="BJ604">
            <v>0</v>
          </cell>
          <cell r="BL604">
            <v>338661</v>
          </cell>
          <cell r="BM604">
            <v>0</v>
          </cell>
          <cell r="BN604">
            <v>0</v>
          </cell>
          <cell r="BO604">
            <v>40764.75</v>
          </cell>
        </row>
        <row r="605">
          <cell r="B605" t="str">
            <v>s544021</v>
          </cell>
          <cell r="C605" t="str">
            <v>佛山市顺德区菲斯卡特五金电器有限公司</v>
          </cell>
          <cell r="F605" t="str">
            <v>预付</v>
          </cell>
          <cell r="AO605">
            <v>0</v>
          </cell>
          <cell r="AP605">
            <v>0</v>
          </cell>
          <cell r="AQ605">
            <v>8500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W605">
            <v>0</v>
          </cell>
          <cell r="AX605">
            <v>0</v>
          </cell>
          <cell r="AY605">
            <v>0</v>
          </cell>
          <cell r="BA605">
            <v>8500</v>
          </cell>
          <cell r="BB605">
            <v>8500</v>
          </cell>
          <cell r="BC605">
            <v>4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L605">
            <v>8500</v>
          </cell>
          <cell r="BM605">
            <v>0</v>
          </cell>
          <cell r="BN605">
            <v>0</v>
          </cell>
          <cell r="BO605">
            <v>0</v>
          </cell>
        </row>
        <row r="606">
          <cell r="B606" t="str">
            <v>S412043</v>
          </cell>
          <cell r="C606" t="str">
            <v>天津新起点模具有限公司</v>
          </cell>
          <cell r="F606" t="str">
            <v>预付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A606">
            <v>0</v>
          </cell>
          <cell r="BB606">
            <v>0</v>
          </cell>
          <cell r="BC606">
            <v>5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</row>
        <row r="607">
          <cell r="B607" t="str">
            <v>S413199</v>
          </cell>
          <cell r="C607" t="str">
            <v>廊坊冀杰塑料制品有限公司</v>
          </cell>
          <cell r="F607" t="str">
            <v>预付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W607">
            <v>0</v>
          </cell>
          <cell r="AX607">
            <v>0</v>
          </cell>
          <cell r="AY607">
            <v>0</v>
          </cell>
          <cell r="BA607">
            <v>0</v>
          </cell>
          <cell r="BB607">
            <v>0</v>
          </cell>
          <cell r="BC607">
            <v>4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  <cell r="F608" t="str">
            <v>预付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W608">
            <v>0</v>
          </cell>
          <cell r="AX608">
            <v>0</v>
          </cell>
          <cell r="AY608">
            <v>0</v>
          </cell>
          <cell r="BA608">
            <v>0</v>
          </cell>
          <cell r="BB608">
            <v>0</v>
          </cell>
          <cell r="BC608">
            <v>4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</row>
        <row r="609">
          <cell r="B609" t="str">
            <v>S413174</v>
          </cell>
          <cell r="C609" t="str">
            <v>沧州美凯精冲产品有限公司</v>
          </cell>
          <cell r="F609">
            <v>90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4641.96</v>
          </cell>
          <cell r="AU609">
            <v>0</v>
          </cell>
          <cell r="AW609">
            <v>4576.5</v>
          </cell>
          <cell r="AX609">
            <v>14922.22</v>
          </cell>
          <cell r="AY609">
            <v>0</v>
          </cell>
          <cell r="BA609">
            <v>24140.68</v>
          </cell>
          <cell r="BB609">
            <v>9218.4599999999991</v>
          </cell>
          <cell r="BC609">
            <v>4</v>
          </cell>
          <cell r="BD609">
            <v>4576.5</v>
          </cell>
          <cell r="BE609">
            <v>0</v>
          </cell>
          <cell r="BF609">
            <v>0</v>
          </cell>
          <cell r="BG609">
            <v>4641.96</v>
          </cell>
          <cell r="BH609">
            <v>0</v>
          </cell>
          <cell r="BI609">
            <v>19498.72</v>
          </cell>
          <cell r="BJ609">
            <v>14922.22</v>
          </cell>
          <cell r="BL609">
            <v>24140.68</v>
          </cell>
          <cell r="BM609">
            <v>0</v>
          </cell>
          <cell r="BN609">
            <v>0</v>
          </cell>
          <cell r="BO609">
            <v>3249.78666666667</v>
          </cell>
        </row>
        <row r="610">
          <cell r="B610" t="str">
            <v>S433029</v>
          </cell>
          <cell r="C610" t="str">
            <v>温州华创汽车电器有限公司</v>
          </cell>
          <cell r="F610">
            <v>90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W610">
            <v>0</v>
          </cell>
          <cell r="AX610">
            <v>0</v>
          </cell>
          <cell r="AY610">
            <v>0</v>
          </cell>
          <cell r="BA610">
            <v>0</v>
          </cell>
          <cell r="BB610">
            <v>0</v>
          </cell>
          <cell r="BC610">
            <v>4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  <cell r="F611" t="str">
            <v>现付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W611">
            <v>0</v>
          </cell>
          <cell r="AX611">
            <v>0</v>
          </cell>
          <cell r="AY611">
            <v>0</v>
          </cell>
          <cell r="BA611">
            <v>0</v>
          </cell>
          <cell r="BB611">
            <v>0</v>
          </cell>
          <cell r="BC611">
            <v>4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</row>
        <row r="612">
          <cell r="B612" t="str">
            <v>S442005</v>
          </cell>
          <cell r="C612" t="str">
            <v>谷城益合泡沫塑胶有限公司</v>
          </cell>
          <cell r="F612" t="str">
            <v>预付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4977.6000000000004</v>
          </cell>
          <cell r="AU612">
            <v>0</v>
          </cell>
          <cell r="AV612">
            <v>38400</v>
          </cell>
          <cell r="AW612">
            <v>0</v>
          </cell>
          <cell r="AX612">
            <v>0</v>
          </cell>
          <cell r="AY612">
            <v>0</v>
          </cell>
          <cell r="BA612">
            <v>43377.599999999999</v>
          </cell>
          <cell r="BB612">
            <v>43377.599999999999</v>
          </cell>
          <cell r="BC612">
            <v>5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38400</v>
          </cell>
          <cell r="BI612">
            <v>38400</v>
          </cell>
          <cell r="BJ612">
            <v>0</v>
          </cell>
          <cell r="BL612">
            <v>43377.599999999999</v>
          </cell>
          <cell r="BM612">
            <v>0</v>
          </cell>
          <cell r="BN612">
            <v>-20000</v>
          </cell>
          <cell r="BO612">
            <v>6400</v>
          </cell>
        </row>
        <row r="613">
          <cell r="B613" t="str">
            <v>S513113</v>
          </cell>
          <cell r="C613" t="str">
            <v>沧州智联人力资源服务有限公司</v>
          </cell>
          <cell r="F613" t="str">
            <v>现付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W613">
            <v>0</v>
          </cell>
          <cell r="AX613">
            <v>0</v>
          </cell>
          <cell r="AY613">
            <v>0</v>
          </cell>
          <cell r="BA613">
            <v>0</v>
          </cell>
          <cell r="BB613">
            <v>0</v>
          </cell>
          <cell r="BC613">
            <v>4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  <cell r="F614" t="str">
            <v>预付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W614">
            <v>0</v>
          </cell>
          <cell r="AX614">
            <v>0</v>
          </cell>
          <cell r="AY614">
            <v>0</v>
          </cell>
          <cell r="BA614">
            <v>0</v>
          </cell>
          <cell r="BB614">
            <v>0</v>
          </cell>
          <cell r="BC614">
            <v>4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L614">
            <v>-54400</v>
          </cell>
          <cell r="BM614">
            <v>-54400</v>
          </cell>
          <cell r="BN614">
            <v>-54400</v>
          </cell>
          <cell r="BO614">
            <v>0</v>
          </cell>
        </row>
        <row r="615">
          <cell r="B615" t="str">
            <v>S513209</v>
          </cell>
          <cell r="C615" t="str">
            <v>黄骅市盛腾广告有限公司</v>
          </cell>
          <cell r="F615" t="str">
            <v>预付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W615">
            <v>0</v>
          </cell>
          <cell r="AX615">
            <v>0</v>
          </cell>
          <cell r="AY615">
            <v>0</v>
          </cell>
          <cell r="BA615">
            <v>0</v>
          </cell>
          <cell r="BB615">
            <v>0</v>
          </cell>
          <cell r="BC615">
            <v>4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  <cell r="F616" t="str">
            <v>预付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W616">
            <v>0</v>
          </cell>
          <cell r="AX616">
            <v>0</v>
          </cell>
          <cell r="AY616">
            <v>0</v>
          </cell>
          <cell r="BA616">
            <v>0</v>
          </cell>
          <cell r="BB616">
            <v>0</v>
          </cell>
          <cell r="BC616">
            <v>4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</row>
        <row r="617">
          <cell r="B617" t="str">
            <v>S412047</v>
          </cell>
          <cell r="C617" t="str">
            <v>PPG涂料（天津）有限公司</v>
          </cell>
          <cell r="F617">
            <v>30</v>
          </cell>
          <cell r="AQ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19308.330000000002</v>
          </cell>
          <cell r="AY617">
            <v>122743.44</v>
          </cell>
          <cell r="BA617">
            <v>142051.76999999999</v>
          </cell>
          <cell r="BB617">
            <v>142051.76999999999</v>
          </cell>
          <cell r="BC617">
            <v>5</v>
          </cell>
          <cell r="BD617">
            <v>122743.44</v>
          </cell>
          <cell r="BE617">
            <v>19308.330000000002</v>
          </cell>
          <cell r="BF617">
            <v>0</v>
          </cell>
          <cell r="BG617">
            <v>0</v>
          </cell>
          <cell r="BH617">
            <v>0</v>
          </cell>
          <cell r="BI617">
            <v>142051.76999999999</v>
          </cell>
          <cell r="BJ617">
            <v>0</v>
          </cell>
          <cell r="BL617">
            <v>142051.76999999999</v>
          </cell>
          <cell r="BM617">
            <v>0</v>
          </cell>
          <cell r="BN617">
            <v>0</v>
          </cell>
          <cell r="BO617">
            <v>23675.294999999998</v>
          </cell>
        </row>
        <row r="618">
          <cell r="B618" t="str">
            <v>S412048</v>
          </cell>
          <cell r="C618" t="str">
            <v>天津艾尔特精密机械有限公司</v>
          </cell>
          <cell r="F618">
            <v>90</v>
          </cell>
          <cell r="AQ618">
            <v>0</v>
          </cell>
          <cell r="AR618">
            <v>0</v>
          </cell>
          <cell r="AS618">
            <v>0</v>
          </cell>
          <cell r="AT618">
            <v>6100</v>
          </cell>
          <cell r="AU618">
            <v>0</v>
          </cell>
          <cell r="AW618">
            <v>0</v>
          </cell>
          <cell r="AX618">
            <v>0</v>
          </cell>
          <cell r="AY618">
            <v>51000</v>
          </cell>
          <cell r="BA618">
            <v>57100</v>
          </cell>
          <cell r="BB618">
            <v>6100</v>
          </cell>
          <cell r="BC618">
            <v>4</v>
          </cell>
          <cell r="BD618">
            <v>0</v>
          </cell>
          <cell r="BE618">
            <v>0</v>
          </cell>
          <cell r="BF618">
            <v>0</v>
          </cell>
          <cell r="BG618">
            <v>6100</v>
          </cell>
          <cell r="BH618">
            <v>0</v>
          </cell>
          <cell r="BI618">
            <v>51000</v>
          </cell>
          <cell r="BJ618">
            <v>51000</v>
          </cell>
          <cell r="BL618">
            <v>57100</v>
          </cell>
          <cell r="BM618">
            <v>0</v>
          </cell>
          <cell r="BN618">
            <v>0</v>
          </cell>
          <cell r="BO618">
            <v>8500</v>
          </cell>
        </row>
        <row r="619">
          <cell r="B619" t="str">
            <v>S413083</v>
          </cell>
          <cell r="C619" t="str">
            <v>深州市晶立泰(安广顺)机械配件有限公司</v>
          </cell>
          <cell r="F619">
            <v>60</v>
          </cell>
          <cell r="AQ619">
            <v>54777.38</v>
          </cell>
          <cell r="AR619">
            <v>6320.64</v>
          </cell>
          <cell r="AS619">
            <v>2810.48</v>
          </cell>
          <cell r="AT619">
            <v>0</v>
          </cell>
          <cell r="AU619">
            <v>13478.49</v>
          </cell>
          <cell r="AV619">
            <v>11663.25</v>
          </cell>
          <cell r="AW619">
            <v>23321.91</v>
          </cell>
          <cell r="AX619">
            <v>0</v>
          </cell>
          <cell r="AY619">
            <v>5154.87</v>
          </cell>
          <cell r="BA619">
            <v>117527.02</v>
          </cell>
          <cell r="BB619">
            <v>112372.15</v>
          </cell>
          <cell r="BC619">
            <v>5</v>
          </cell>
          <cell r="BD619">
            <v>0</v>
          </cell>
          <cell r="BE619">
            <v>23321.91</v>
          </cell>
          <cell r="BF619">
            <v>11663.25</v>
          </cell>
          <cell r="BG619">
            <v>13478.49</v>
          </cell>
          <cell r="BH619">
            <v>0</v>
          </cell>
          <cell r="BI619">
            <v>53618.52</v>
          </cell>
          <cell r="BJ619">
            <v>5154.87</v>
          </cell>
          <cell r="BL619">
            <v>117527.02</v>
          </cell>
          <cell r="BM619">
            <v>0</v>
          </cell>
          <cell r="BN619">
            <v>0</v>
          </cell>
          <cell r="BO619">
            <v>8936.42</v>
          </cell>
        </row>
        <row r="620">
          <cell r="B620" t="str">
            <v>S413184</v>
          </cell>
          <cell r="C620" t="str">
            <v>黄骅市宏达五金厂</v>
          </cell>
          <cell r="F620">
            <v>90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15691.95</v>
          </cell>
          <cell r="BA620">
            <v>15691.95</v>
          </cell>
          <cell r="BB620">
            <v>0</v>
          </cell>
          <cell r="BC620">
            <v>5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15691.95</v>
          </cell>
          <cell r="BJ620">
            <v>15691.95</v>
          </cell>
          <cell r="BL620">
            <v>15691.95</v>
          </cell>
          <cell r="BM620">
            <v>0</v>
          </cell>
          <cell r="BN620">
            <v>-20000</v>
          </cell>
          <cell r="BO620">
            <v>2615.3249999999998</v>
          </cell>
        </row>
        <row r="621">
          <cell r="B621" t="str">
            <v>S413186</v>
          </cell>
          <cell r="C621" t="str">
            <v>黄骅市富邑金属制品有限公司</v>
          </cell>
          <cell r="F621">
            <v>90</v>
          </cell>
          <cell r="AQ621">
            <v>0</v>
          </cell>
          <cell r="AR621">
            <v>0</v>
          </cell>
          <cell r="AS621">
            <v>0</v>
          </cell>
          <cell r="AT621">
            <v>19523.37</v>
          </cell>
          <cell r="AU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60589.9</v>
          </cell>
          <cell r="BA621">
            <v>80113.27</v>
          </cell>
          <cell r="BB621">
            <v>19523.37</v>
          </cell>
          <cell r="BC621">
            <v>5</v>
          </cell>
          <cell r="BD621">
            <v>0</v>
          </cell>
          <cell r="BE621">
            <v>0</v>
          </cell>
          <cell r="BF621">
            <v>0</v>
          </cell>
          <cell r="BG621">
            <v>19523.37</v>
          </cell>
          <cell r="BH621">
            <v>0</v>
          </cell>
          <cell r="BI621">
            <v>60589.9</v>
          </cell>
          <cell r="BJ621">
            <v>60589.9</v>
          </cell>
          <cell r="BL621">
            <v>80113.27</v>
          </cell>
          <cell r="BM621">
            <v>0</v>
          </cell>
          <cell r="BN621">
            <v>0</v>
          </cell>
          <cell r="BO621">
            <v>10098.3166666667</v>
          </cell>
        </row>
        <row r="622">
          <cell r="B622" t="str">
            <v>S413202</v>
          </cell>
          <cell r="C622" t="str">
            <v>黄骅市荣昌祥纸制品有限公司</v>
          </cell>
          <cell r="F622">
            <v>90</v>
          </cell>
          <cell r="AQ622">
            <v>29282.46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14110.11</v>
          </cell>
          <cell r="AW622">
            <v>0</v>
          </cell>
          <cell r="AX622">
            <v>0</v>
          </cell>
          <cell r="AY622">
            <v>0</v>
          </cell>
          <cell r="BA622">
            <v>43392.57</v>
          </cell>
          <cell r="BB622">
            <v>43392.57</v>
          </cell>
          <cell r="BC622">
            <v>5</v>
          </cell>
          <cell r="BD622">
            <v>0</v>
          </cell>
          <cell r="BE622">
            <v>14110.11</v>
          </cell>
          <cell r="BF622">
            <v>0</v>
          </cell>
          <cell r="BG622">
            <v>0</v>
          </cell>
          <cell r="BH622">
            <v>0</v>
          </cell>
          <cell r="BI622">
            <v>14110.11</v>
          </cell>
          <cell r="BJ622">
            <v>0</v>
          </cell>
          <cell r="BL622">
            <v>43392.57</v>
          </cell>
          <cell r="BM622">
            <v>0</v>
          </cell>
          <cell r="BN622">
            <v>0</v>
          </cell>
          <cell r="BO622">
            <v>2351.6849999999999</v>
          </cell>
        </row>
        <row r="623">
          <cell r="B623" t="str">
            <v>S413204</v>
          </cell>
          <cell r="C623" t="str">
            <v>永清永泰汽车部件有限公司</v>
          </cell>
          <cell r="F623">
            <v>90</v>
          </cell>
          <cell r="AQ623">
            <v>0</v>
          </cell>
          <cell r="AR623">
            <v>0</v>
          </cell>
          <cell r="AS623">
            <v>0</v>
          </cell>
          <cell r="AT623">
            <v>37248.57</v>
          </cell>
          <cell r="AU623">
            <v>25159.47</v>
          </cell>
          <cell r="AV623">
            <v>27150.51</v>
          </cell>
          <cell r="AW623">
            <v>0</v>
          </cell>
          <cell r="AX623">
            <v>0</v>
          </cell>
          <cell r="AY623">
            <v>0</v>
          </cell>
          <cell r="AZ623">
            <v>28454.98</v>
          </cell>
          <cell r="BA623">
            <v>118013.53</v>
          </cell>
          <cell r="BB623">
            <v>89558.55</v>
          </cell>
          <cell r="BC623">
            <v>6</v>
          </cell>
          <cell r="BD623">
            <v>0</v>
          </cell>
          <cell r="BE623">
            <v>27150.51</v>
          </cell>
          <cell r="BF623">
            <v>25159.47</v>
          </cell>
          <cell r="BG623">
            <v>37248.57</v>
          </cell>
          <cell r="BH623">
            <v>0</v>
          </cell>
          <cell r="BI623">
            <v>80764.960000000006</v>
          </cell>
          <cell r="BJ623">
            <v>28454.98</v>
          </cell>
          <cell r="BL623">
            <v>118013.53</v>
          </cell>
          <cell r="BM623">
            <v>0</v>
          </cell>
          <cell r="BN623">
            <v>0</v>
          </cell>
          <cell r="BO623">
            <v>13460.8266666667</v>
          </cell>
        </row>
        <row r="624">
          <cell r="B624" t="str">
            <v>S431035</v>
          </cell>
          <cell r="C624" t="str">
            <v>上海发之源电气有限公司</v>
          </cell>
          <cell r="F624">
            <v>90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W624">
            <v>0</v>
          </cell>
          <cell r="AX624">
            <v>378182.91</v>
          </cell>
          <cell r="AY624">
            <v>82796.61</v>
          </cell>
          <cell r="AZ624">
            <v>87422.11</v>
          </cell>
          <cell r="BA624">
            <v>548401.63</v>
          </cell>
          <cell r="BB624">
            <v>0</v>
          </cell>
          <cell r="BC624">
            <v>5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548401.63</v>
          </cell>
          <cell r="BJ624">
            <v>548401.63</v>
          </cell>
          <cell r="BL624">
            <v>548401.63</v>
          </cell>
          <cell r="BM624">
            <v>0</v>
          </cell>
          <cell r="BN624">
            <v>0</v>
          </cell>
          <cell r="BO624">
            <v>91400.271666666697</v>
          </cell>
        </row>
        <row r="625">
          <cell r="B625" t="str">
            <v>S434011</v>
          </cell>
          <cell r="C625" t="str">
            <v>芜湖金安世腾汽车安全系统有限公司</v>
          </cell>
          <cell r="F625">
            <v>60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W625">
            <v>0</v>
          </cell>
          <cell r="AX625">
            <v>0</v>
          </cell>
          <cell r="AY625">
            <v>0</v>
          </cell>
          <cell r="BA625">
            <v>0</v>
          </cell>
          <cell r="BB625">
            <v>0</v>
          </cell>
          <cell r="BC625">
            <v>4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  <cell r="F626">
            <v>60</v>
          </cell>
          <cell r="AS626">
            <v>0</v>
          </cell>
          <cell r="AT626">
            <v>0</v>
          </cell>
          <cell r="AU626">
            <v>0</v>
          </cell>
          <cell r="AV626">
            <v>60446.36</v>
          </cell>
          <cell r="AW626">
            <v>60043.68</v>
          </cell>
          <cell r="AX626">
            <v>0</v>
          </cell>
          <cell r="AY626">
            <v>10231.02</v>
          </cell>
          <cell r="BA626">
            <v>130721.06</v>
          </cell>
          <cell r="BB626">
            <v>120490.04</v>
          </cell>
          <cell r="BC626">
            <v>5</v>
          </cell>
          <cell r="BD626">
            <v>0</v>
          </cell>
          <cell r="BE626">
            <v>60043.68</v>
          </cell>
          <cell r="BF626">
            <v>60446.36</v>
          </cell>
          <cell r="BG626">
            <v>0</v>
          </cell>
          <cell r="BH626">
            <v>0</v>
          </cell>
          <cell r="BI626">
            <v>130721.06</v>
          </cell>
          <cell r="BJ626">
            <v>10231.02</v>
          </cell>
          <cell r="BL626">
            <v>130721.06</v>
          </cell>
          <cell r="BM626">
            <v>0</v>
          </cell>
          <cell r="BN626">
            <v>-25957.96</v>
          </cell>
          <cell r="BO626">
            <v>21786.843333333301</v>
          </cell>
        </row>
        <row r="627">
          <cell r="B627" t="str">
            <v>S437056</v>
          </cell>
          <cell r="C627" t="str">
            <v>日照兴伟橡塑有限公司</v>
          </cell>
          <cell r="F627" t="str">
            <v>预付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W627">
            <v>0</v>
          </cell>
          <cell r="AX627">
            <v>12602.75</v>
          </cell>
          <cell r="AY627">
            <v>3113.15</v>
          </cell>
          <cell r="AZ627">
            <v>3013.83</v>
          </cell>
          <cell r="BA627">
            <v>18729.73</v>
          </cell>
          <cell r="BB627">
            <v>18729.73</v>
          </cell>
          <cell r="BC627">
            <v>5</v>
          </cell>
          <cell r="BD627">
            <v>3013.83</v>
          </cell>
          <cell r="BE627">
            <v>3113.15</v>
          </cell>
          <cell r="BF627">
            <v>12602.75</v>
          </cell>
          <cell r="BG627">
            <v>0</v>
          </cell>
          <cell r="BH627">
            <v>0</v>
          </cell>
          <cell r="BI627">
            <v>18729.73</v>
          </cell>
          <cell r="BJ627">
            <v>0</v>
          </cell>
          <cell r="BL627">
            <v>18729.73</v>
          </cell>
          <cell r="BM627">
            <v>0</v>
          </cell>
          <cell r="BN627">
            <v>0</v>
          </cell>
          <cell r="BO627">
            <v>3121.6216666666701</v>
          </cell>
        </row>
        <row r="628">
          <cell r="B628" t="str">
            <v>S537036</v>
          </cell>
          <cell r="C628" t="str">
            <v>青岛亿嘉通物流有限公司</v>
          </cell>
          <cell r="F628">
            <v>90</v>
          </cell>
          <cell r="AS628">
            <v>0</v>
          </cell>
          <cell r="AV628">
            <v>3407.62</v>
          </cell>
          <cell r="AW628">
            <v>35673.660000000003</v>
          </cell>
          <cell r="AX628">
            <v>0</v>
          </cell>
          <cell r="AY628">
            <v>55639.72</v>
          </cell>
          <cell r="AZ628">
            <v>26194.51</v>
          </cell>
          <cell r="BA628">
            <v>120915.51</v>
          </cell>
          <cell r="BB628">
            <v>39081.279999999999</v>
          </cell>
          <cell r="BC628">
            <v>5</v>
          </cell>
          <cell r="BD628">
            <v>35673.660000000003</v>
          </cell>
          <cell r="BE628">
            <v>3407.62</v>
          </cell>
          <cell r="BF628">
            <v>0</v>
          </cell>
          <cell r="BG628">
            <v>0</v>
          </cell>
          <cell r="BH628">
            <v>0</v>
          </cell>
          <cell r="BI628">
            <v>120915.51</v>
          </cell>
          <cell r="BJ628">
            <v>81834.23</v>
          </cell>
          <cell r="BL628">
            <v>120915.51</v>
          </cell>
          <cell r="BM628">
            <v>0</v>
          </cell>
          <cell r="BN628">
            <v>-100000</v>
          </cell>
          <cell r="BO628">
            <v>20152.584999999999</v>
          </cell>
        </row>
        <row r="629">
          <cell r="B629" t="str">
            <v>S411042</v>
          </cell>
          <cell r="C629" t="str">
            <v>北京双海包装制品厂</v>
          </cell>
          <cell r="F629">
            <v>90</v>
          </cell>
          <cell r="AR629">
            <v>6500</v>
          </cell>
          <cell r="AS629">
            <v>0</v>
          </cell>
          <cell r="AT629">
            <v>0</v>
          </cell>
          <cell r="AU629">
            <v>1170</v>
          </cell>
          <cell r="AW629">
            <v>0</v>
          </cell>
          <cell r="AX629">
            <v>0</v>
          </cell>
          <cell r="AY629">
            <v>0</v>
          </cell>
          <cell r="BA629">
            <v>7670</v>
          </cell>
          <cell r="BB629">
            <v>7670</v>
          </cell>
          <cell r="BC629">
            <v>4</v>
          </cell>
          <cell r="BD629">
            <v>0</v>
          </cell>
          <cell r="BE629">
            <v>0</v>
          </cell>
          <cell r="BF629">
            <v>1170</v>
          </cell>
          <cell r="BG629">
            <v>0</v>
          </cell>
          <cell r="BH629">
            <v>0</v>
          </cell>
          <cell r="BI629">
            <v>1170</v>
          </cell>
          <cell r="BJ629">
            <v>0</v>
          </cell>
          <cell r="BL629">
            <v>7670</v>
          </cell>
          <cell r="BM629">
            <v>0</v>
          </cell>
          <cell r="BN629">
            <v>0</v>
          </cell>
          <cell r="BO629">
            <v>195</v>
          </cell>
        </row>
        <row r="630">
          <cell r="B630" t="str">
            <v>S411050</v>
          </cell>
          <cell r="C630" t="str">
            <v>北京寸金宏德科技发展有限公司</v>
          </cell>
          <cell r="F630">
            <v>90</v>
          </cell>
          <cell r="AR630">
            <v>0</v>
          </cell>
          <cell r="AS630">
            <v>0</v>
          </cell>
          <cell r="AT630">
            <v>0</v>
          </cell>
          <cell r="AU630">
            <v>3091.95</v>
          </cell>
          <cell r="AV630">
            <v>7362.18</v>
          </cell>
          <cell r="AW630">
            <v>0</v>
          </cell>
          <cell r="AX630">
            <v>6000.3</v>
          </cell>
          <cell r="AY630">
            <v>2776.98</v>
          </cell>
          <cell r="AZ630">
            <v>4209.25</v>
          </cell>
          <cell r="BA630">
            <v>23440.66</v>
          </cell>
          <cell r="BB630">
            <v>10454.129999999999</v>
          </cell>
          <cell r="BC630">
            <v>6</v>
          </cell>
          <cell r="BD630">
            <v>0</v>
          </cell>
          <cell r="BE630">
            <v>7362.18</v>
          </cell>
          <cell r="BF630">
            <v>3091.95</v>
          </cell>
          <cell r="BG630">
            <v>0</v>
          </cell>
          <cell r="BH630">
            <v>0</v>
          </cell>
          <cell r="BI630">
            <v>23440.66</v>
          </cell>
          <cell r="BJ630">
            <v>12986.53</v>
          </cell>
          <cell r="BL630">
            <v>23440.66</v>
          </cell>
          <cell r="BM630">
            <v>0</v>
          </cell>
          <cell r="BN630">
            <v>0</v>
          </cell>
          <cell r="BO630">
            <v>3906.7766666666698</v>
          </cell>
        </row>
        <row r="631">
          <cell r="B631" t="str">
            <v>S412051</v>
          </cell>
          <cell r="C631" t="str">
            <v>天津东凯科技有限公司</v>
          </cell>
          <cell r="F631">
            <v>90</v>
          </cell>
          <cell r="AR631">
            <v>0</v>
          </cell>
          <cell r="AU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0</v>
          </cell>
          <cell r="BB631">
            <v>0</v>
          </cell>
          <cell r="BC631">
            <v>4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L631">
            <v>0</v>
          </cell>
          <cell r="BM631">
            <v>0</v>
          </cell>
          <cell r="BN631">
            <v>-12544</v>
          </cell>
          <cell r="BO631">
            <v>0</v>
          </cell>
        </row>
        <row r="632">
          <cell r="B632" t="str">
            <v>S413172</v>
          </cell>
          <cell r="C632" t="str">
            <v>南宫市宏勇汽配塑料卡扣制造厂</v>
          </cell>
          <cell r="F632" t="str">
            <v>现付</v>
          </cell>
          <cell r="AS632">
            <v>0</v>
          </cell>
          <cell r="AT632">
            <v>0</v>
          </cell>
          <cell r="AU632">
            <v>0</v>
          </cell>
          <cell r="AW632">
            <v>0</v>
          </cell>
          <cell r="AX632">
            <v>0</v>
          </cell>
          <cell r="AY632">
            <v>0</v>
          </cell>
          <cell r="BA632">
            <v>0</v>
          </cell>
          <cell r="BB632">
            <v>0</v>
          </cell>
          <cell r="BC632">
            <v>4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L632">
            <v>-5150</v>
          </cell>
          <cell r="BM632">
            <v>-5150</v>
          </cell>
          <cell r="BN632">
            <v>-5150</v>
          </cell>
          <cell r="BO632">
            <v>0</v>
          </cell>
        </row>
        <row r="633">
          <cell r="B633" t="str">
            <v>S432042</v>
          </cell>
          <cell r="C633" t="str">
            <v>江苏凌派通信科技有限公司</v>
          </cell>
          <cell r="F633">
            <v>60</v>
          </cell>
          <cell r="AR633">
            <v>0</v>
          </cell>
          <cell r="AS633">
            <v>0</v>
          </cell>
          <cell r="AT633">
            <v>52242.93</v>
          </cell>
          <cell r="AU633">
            <v>15950.38</v>
          </cell>
          <cell r="AW633">
            <v>43280.08</v>
          </cell>
          <cell r="AX633">
            <v>0</v>
          </cell>
          <cell r="AY633">
            <v>0</v>
          </cell>
          <cell r="AZ633">
            <v>13911.45</v>
          </cell>
          <cell r="BA633">
            <v>125384.84</v>
          </cell>
          <cell r="BB633">
            <v>111473.39</v>
          </cell>
          <cell r="BC633">
            <v>5</v>
          </cell>
          <cell r="BD633">
            <v>0</v>
          </cell>
          <cell r="BE633">
            <v>43280.08</v>
          </cell>
          <cell r="BF633">
            <v>0</v>
          </cell>
          <cell r="BG633">
            <v>15950.38</v>
          </cell>
          <cell r="BH633">
            <v>52242.93</v>
          </cell>
          <cell r="BI633">
            <v>73141.91</v>
          </cell>
          <cell r="BJ633">
            <v>13911.45</v>
          </cell>
          <cell r="BL633">
            <v>125384.84</v>
          </cell>
          <cell r="BM633">
            <v>0</v>
          </cell>
          <cell r="BN633">
            <v>0</v>
          </cell>
          <cell r="BO633">
            <v>12190.3183333333</v>
          </cell>
        </row>
        <row r="634">
          <cell r="B634" t="str">
            <v>S432045</v>
          </cell>
          <cell r="C634" t="str">
            <v>苏州宏逸汽车零部件有限公司</v>
          </cell>
          <cell r="F634" t="str">
            <v>预付</v>
          </cell>
          <cell r="AR634">
            <v>0</v>
          </cell>
          <cell r="AS634">
            <v>0</v>
          </cell>
          <cell r="AU634">
            <v>3792</v>
          </cell>
          <cell r="AV634">
            <v>120552</v>
          </cell>
          <cell r="AW634">
            <v>59990</v>
          </cell>
          <cell r="AX634">
            <v>17280</v>
          </cell>
          <cell r="AY634">
            <v>48160</v>
          </cell>
          <cell r="BA634">
            <v>249774</v>
          </cell>
          <cell r="BB634">
            <v>249774</v>
          </cell>
          <cell r="BC634">
            <v>5</v>
          </cell>
          <cell r="BD634">
            <v>0</v>
          </cell>
          <cell r="BE634">
            <v>48160</v>
          </cell>
          <cell r="BF634">
            <v>17280</v>
          </cell>
          <cell r="BG634">
            <v>59990</v>
          </cell>
          <cell r="BH634">
            <v>120552</v>
          </cell>
          <cell r="BI634">
            <v>249774</v>
          </cell>
          <cell r="BJ634">
            <v>0</v>
          </cell>
          <cell r="BL634">
            <v>249774</v>
          </cell>
          <cell r="BM634">
            <v>0</v>
          </cell>
          <cell r="BN634">
            <v>-70000</v>
          </cell>
          <cell r="BO634">
            <v>41629</v>
          </cell>
        </row>
        <row r="635">
          <cell r="B635" t="str">
            <v>S433031</v>
          </cell>
          <cell r="C635" t="str">
            <v>天台宏泰电子有限公司</v>
          </cell>
          <cell r="F635">
            <v>60</v>
          </cell>
          <cell r="AR635">
            <v>0</v>
          </cell>
          <cell r="AS635">
            <v>0</v>
          </cell>
          <cell r="AT635">
            <v>0</v>
          </cell>
          <cell r="AU635">
            <v>19740.830000000002</v>
          </cell>
          <cell r="AV635">
            <v>28894.91</v>
          </cell>
          <cell r="AW635">
            <v>22859.9</v>
          </cell>
          <cell r="AX635">
            <v>0</v>
          </cell>
          <cell r="AY635">
            <v>0</v>
          </cell>
          <cell r="BA635">
            <v>71495.64</v>
          </cell>
          <cell r="BB635">
            <v>71495.64</v>
          </cell>
          <cell r="BC635">
            <v>5</v>
          </cell>
          <cell r="BD635">
            <v>0</v>
          </cell>
          <cell r="BE635">
            <v>22859.9</v>
          </cell>
          <cell r="BF635">
            <v>28894.91</v>
          </cell>
          <cell r="BG635">
            <v>19740.830000000002</v>
          </cell>
          <cell r="BH635">
            <v>0</v>
          </cell>
          <cell r="BI635">
            <v>71495.64</v>
          </cell>
          <cell r="BJ635">
            <v>0</v>
          </cell>
          <cell r="BL635">
            <v>71495.64</v>
          </cell>
          <cell r="BM635">
            <v>0</v>
          </cell>
          <cell r="BN635">
            <v>0</v>
          </cell>
          <cell r="BO635">
            <v>11915.94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正常供货</v>
          </cell>
          <cell r="F636">
            <v>60</v>
          </cell>
          <cell r="H636">
            <v>60</v>
          </cell>
          <cell r="AS636">
            <v>552371.17000000004</v>
          </cell>
          <cell r="AT636">
            <v>160784.85</v>
          </cell>
          <cell r="AU636">
            <v>53842.29</v>
          </cell>
          <cell r="AV636">
            <v>152004.79</v>
          </cell>
          <cell r="AW636">
            <v>96650.66</v>
          </cell>
          <cell r="AX636">
            <v>67134.48</v>
          </cell>
          <cell r="AY636">
            <v>103840.38</v>
          </cell>
          <cell r="AZ636">
            <v>72158.86</v>
          </cell>
          <cell r="BA636">
            <v>1258787.48</v>
          </cell>
          <cell r="BB636">
            <v>1082788.24</v>
          </cell>
          <cell r="BC636">
            <v>6</v>
          </cell>
          <cell r="BD636">
            <v>67134.48</v>
          </cell>
          <cell r="BE636">
            <v>96650.66</v>
          </cell>
          <cell r="BF636">
            <v>152004.79</v>
          </cell>
          <cell r="BG636">
            <v>53842.29</v>
          </cell>
          <cell r="BH636">
            <v>160784.85</v>
          </cell>
          <cell r="BI636">
            <v>545631.46</v>
          </cell>
          <cell r="BJ636">
            <v>175999.24</v>
          </cell>
          <cell r="BL636">
            <v>1258787.48</v>
          </cell>
          <cell r="BM636">
            <v>0</v>
          </cell>
          <cell r="BN636">
            <v>-50000.000000000196</v>
          </cell>
          <cell r="BO636">
            <v>90938.576666666704</v>
          </cell>
        </row>
        <row r="637">
          <cell r="B637" t="str">
            <v>S450001</v>
          </cell>
          <cell r="C637" t="str">
            <v>重庆光大产业有限公司</v>
          </cell>
          <cell r="F637">
            <v>60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49218.15</v>
          </cell>
          <cell r="AW637">
            <v>0</v>
          </cell>
          <cell r="AX637">
            <v>49827.33</v>
          </cell>
          <cell r="AY637">
            <v>0</v>
          </cell>
          <cell r="AZ637">
            <v>15842.15</v>
          </cell>
          <cell r="BA637">
            <v>114887.63</v>
          </cell>
          <cell r="BB637">
            <v>99045.48</v>
          </cell>
          <cell r="BC637">
            <v>6</v>
          </cell>
          <cell r="BD637">
            <v>49827.33</v>
          </cell>
          <cell r="BE637">
            <v>0</v>
          </cell>
          <cell r="BF637">
            <v>49218.15</v>
          </cell>
          <cell r="BG637">
            <v>0</v>
          </cell>
          <cell r="BH637">
            <v>0</v>
          </cell>
          <cell r="BI637">
            <v>114887.63</v>
          </cell>
          <cell r="BJ637">
            <v>15842.15</v>
          </cell>
          <cell r="BL637">
            <v>114887.63</v>
          </cell>
          <cell r="BM637">
            <v>0</v>
          </cell>
          <cell r="BN637">
            <v>-13000</v>
          </cell>
          <cell r="BO637">
            <v>19147.938333333299</v>
          </cell>
        </row>
        <row r="638">
          <cell r="B638" t="str">
            <v>S413095</v>
          </cell>
          <cell r="C638" t="str">
            <v>河北岳钢数控设备有限公司</v>
          </cell>
          <cell r="F638">
            <v>60</v>
          </cell>
          <cell r="U638">
            <v>0</v>
          </cell>
          <cell r="AT638">
            <v>0</v>
          </cell>
          <cell r="AU638">
            <v>0</v>
          </cell>
          <cell r="AW638">
            <v>0</v>
          </cell>
          <cell r="AX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L638">
            <v>-151779.14000000001</v>
          </cell>
          <cell r="BM638">
            <v>-151779.14000000001</v>
          </cell>
          <cell r="BN638">
            <v>-151779.14000000001</v>
          </cell>
          <cell r="BO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  <cell r="F639" t="str">
            <v>预付</v>
          </cell>
          <cell r="AR639">
            <v>30000</v>
          </cell>
          <cell r="AT639">
            <v>0</v>
          </cell>
          <cell r="AU639">
            <v>0</v>
          </cell>
          <cell r="AW639">
            <v>0</v>
          </cell>
          <cell r="AX639">
            <v>0</v>
          </cell>
          <cell r="AY639">
            <v>0</v>
          </cell>
          <cell r="BA639">
            <v>30000</v>
          </cell>
          <cell r="BB639">
            <v>30000</v>
          </cell>
          <cell r="BC639">
            <v>4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L639">
            <v>30000</v>
          </cell>
          <cell r="BM639">
            <v>0</v>
          </cell>
          <cell r="BN639">
            <v>0</v>
          </cell>
          <cell r="BO639">
            <v>0</v>
          </cell>
        </row>
        <row r="640">
          <cell r="B640" t="str">
            <v>S512036</v>
          </cell>
          <cell r="C640" t="str">
            <v>天津未来化学有限公司</v>
          </cell>
          <cell r="F640" t="str">
            <v>预付</v>
          </cell>
          <cell r="AR640">
            <v>19500</v>
          </cell>
          <cell r="AT640">
            <v>0</v>
          </cell>
          <cell r="AU640">
            <v>0</v>
          </cell>
          <cell r="AW640">
            <v>0</v>
          </cell>
          <cell r="AX640">
            <v>0</v>
          </cell>
          <cell r="AY640">
            <v>0</v>
          </cell>
          <cell r="BA640">
            <v>19500</v>
          </cell>
          <cell r="BB640">
            <v>19500</v>
          </cell>
          <cell r="BC640">
            <v>4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L640">
            <v>19500</v>
          </cell>
          <cell r="BM640">
            <v>0</v>
          </cell>
          <cell r="BN640">
            <v>0</v>
          </cell>
          <cell r="BO640">
            <v>0</v>
          </cell>
        </row>
        <row r="641">
          <cell r="B641" t="str">
            <v>S513152</v>
          </cell>
          <cell r="C641" t="str">
            <v>黄骅市源宏模具厂</v>
          </cell>
          <cell r="F641" t="str">
            <v>预付</v>
          </cell>
          <cell r="AF641">
            <v>0</v>
          </cell>
          <cell r="AT641">
            <v>0</v>
          </cell>
          <cell r="AU641">
            <v>0</v>
          </cell>
          <cell r="AW641">
            <v>0</v>
          </cell>
          <cell r="AX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4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L641">
            <v>-31672</v>
          </cell>
          <cell r="BM641">
            <v>-31672</v>
          </cell>
          <cell r="BN641">
            <v>-31672</v>
          </cell>
          <cell r="BO641">
            <v>0</v>
          </cell>
        </row>
        <row r="642">
          <cell r="B642" t="str">
            <v>S513222</v>
          </cell>
          <cell r="C642" t="str">
            <v>沧州君泰包装制品有限公司</v>
          </cell>
          <cell r="F642">
            <v>30</v>
          </cell>
          <cell r="AP642">
            <v>0</v>
          </cell>
          <cell r="AQ642">
            <v>13115.38</v>
          </cell>
          <cell r="AT642">
            <v>0</v>
          </cell>
          <cell r="AU642">
            <v>108897.53</v>
          </cell>
          <cell r="AW642">
            <v>0</v>
          </cell>
          <cell r="AX642">
            <v>0</v>
          </cell>
          <cell r="AY642">
            <v>0</v>
          </cell>
          <cell r="BA642">
            <v>122012.91</v>
          </cell>
          <cell r="BB642">
            <v>122012.91</v>
          </cell>
          <cell r="BC642">
            <v>4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108897.53</v>
          </cell>
          <cell r="BI642">
            <v>108897.53</v>
          </cell>
          <cell r="BJ642">
            <v>0</v>
          </cell>
          <cell r="BL642">
            <v>122012.91</v>
          </cell>
          <cell r="BM642">
            <v>0</v>
          </cell>
          <cell r="BN642">
            <v>0</v>
          </cell>
          <cell r="BO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  <cell r="F643" t="str">
            <v>预付</v>
          </cell>
          <cell r="AR643">
            <v>800</v>
          </cell>
          <cell r="AT643">
            <v>0</v>
          </cell>
          <cell r="AU643">
            <v>0</v>
          </cell>
          <cell r="AW643">
            <v>0</v>
          </cell>
          <cell r="AX643">
            <v>0</v>
          </cell>
          <cell r="AY643">
            <v>0</v>
          </cell>
          <cell r="BA643">
            <v>800</v>
          </cell>
          <cell r="BB643">
            <v>800</v>
          </cell>
          <cell r="BC643">
            <v>4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L643">
            <v>800</v>
          </cell>
          <cell r="BM643">
            <v>0</v>
          </cell>
          <cell r="BN643">
            <v>0</v>
          </cell>
          <cell r="BO643">
            <v>0</v>
          </cell>
        </row>
        <row r="644">
          <cell r="B644" t="str">
            <v>S513233</v>
          </cell>
          <cell r="C644" t="str">
            <v>沧州辉骏建筑安装工程有限公司</v>
          </cell>
          <cell r="F644" t="str">
            <v>预付</v>
          </cell>
          <cell r="AR644">
            <v>0</v>
          </cell>
          <cell r="AT644">
            <v>0</v>
          </cell>
          <cell r="AU644">
            <v>0</v>
          </cell>
          <cell r="AV644">
            <v>1095</v>
          </cell>
          <cell r="AW644">
            <v>0</v>
          </cell>
          <cell r="AX644">
            <v>0</v>
          </cell>
          <cell r="AY644">
            <v>0</v>
          </cell>
          <cell r="BA644">
            <v>1095</v>
          </cell>
          <cell r="BB644">
            <v>1095</v>
          </cell>
          <cell r="BC644">
            <v>5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1095</v>
          </cell>
          <cell r="BI644">
            <v>1095</v>
          </cell>
          <cell r="BJ644">
            <v>0</v>
          </cell>
          <cell r="BL644">
            <v>1095</v>
          </cell>
          <cell r="BM644">
            <v>0</v>
          </cell>
          <cell r="BN644">
            <v>0</v>
          </cell>
          <cell r="BO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  <cell r="F645" t="str">
            <v>预付</v>
          </cell>
          <cell r="AR645">
            <v>35000</v>
          </cell>
          <cell r="AT645">
            <v>0</v>
          </cell>
          <cell r="AU645">
            <v>0</v>
          </cell>
          <cell r="AW645">
            <v>0</v>
          </cell>
          <cell r="AX645">
            <v>0</v>
          </cell>
          <cell r="AY645">
            <v>0</v>
          </cell>
          <cell r="BA645">
            <v>35000</v>
          </cell>
          <cell r="BB645">
            <v>35000</v>
          </cell>
          <cell r="BC645">
            <v>4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L645">
            <v>35000</v>
          </cell>
          <cell r="BM645">
            <v>0</v>
          </cell>
          <cell r="BN645">
            <v>0</v>
          </cell>
          <cell r="BO645">
            <v>0</v>
          </cell>
        </row>
        <row r="646">
          <cell r="B646" t="str">
            <v>S521016</v>
          </cell>
          <cell r="C646" t="str">
            <v>大连安华物流系统有限公司</v>
          </cell>
          <cell r="F646" t="str">
            <v>预付</v>
          </cell>
          <cell r="AR646">
            <v>21057.55</v>
          </cell>
          <cell r="AT646">
            <v>0</v>
          </cell>
          <cell r="AU646">
            <v>0</v>
          </cell>
          <cell r="AW646">
            <v>0</v>
          </cell>
          <cell r="AX646">
            <v>0</v>
          </cell>
          <cell r="AY646">
            <v>0</v>
          </cell>
          <cell r="BA646">
            <v>21057.55</v>
          </cell>
          <cell r="BB646">
            <v>21057.55</v>
          </cell>
          <cell r="BC646">
            <v>4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L646">
            <v>21057.55</v>
          </cell>
          <cell r="BM646">
            <v>0</v>
          </cell>
          <cell r="BN646">
            <v>3.6379788070917097E-11</v>
          </cell>
          <cell r="BO646">
            <v>0</v>
          </cell>
        </row>
        <row r="647">
          <cell r="B647" t="str">
            <v>S536001</v>
          </cell>
          <cell r="C647" t="str">
            <v>南昌市瑞庄科技有限公司</v>
          </cell>
          <cell r="F647">
            <v>30</v>
          </cell>
          <cell r="AQ647">
            <v>0</v>
          </cell>
          <cell r="AT647">
            <v>0</v>
          </cell>
          <cell r="AU647">
            <v>0</v>
          </cell>
          <cell r="AW647">
            <v>0</v>
          </cell>
          <cell r="AX647">
            <v>0</v>
          </cell>
          <cell r="AY647">
            <v>0</v>
          </cell>
          <cell r="BA647">
            <v>0</v>
          </cell>
          <cell r="BB647">
            <v>0</v>
          </cell>
          <cell r="BC647">
            <v>4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  <cell r="F648" t="str">
            <v>现付</v>
          </cell>
          <cell r="AO648">
            <v>0</v>
          </cell>
          <cell r="AR648">
            <v>0</v>
          </cell>
          <cell r="AT648">
            <v>0</v>
          </cell>
          <cell r="AU648">
            <v>0</v>
          </cell>
          <cell r="AW648">
            <v>0</v>
          </cell>
          <cell r="AX648">
            <v>0</v>
          </cell>
          <cell r="AY648">
            <v>0</v>
          </cell>
          <cell r="BA648">
            <v>0</v>
          </cell>
          <cell r="BB648">
            <v>0</v>
          </cell>
          <cell r="BC648">
            <v>4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  <cell r="F649">
            <v>60</v>
          </cell>
          <cell r="AT649">
            <v>0</v>
          </cell>
          <cell r="AU649">
            <v>0</v>
          </cell>
          <cell r="AW649">
            <v>0</v>
          </cell>
          <cell r="AX649">
            <v>0</v>
          </cell>
          <cell r="AY649">
            <v>0</v>
          </cell>
          <cell r="BA649">
            <v>0</v>
          </cell>
          <cell r="BB649">
            <v>0</v>
          </cell>
          <cell r="BC649">
            <v>4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L649">
            <v>-16000</v>
          </cell>
          <cell r="BM649">
            <v>-16000</v>
          </cell>
          <cell r="BN649">
            <v>-16000</v>
          </cell>
          <cell r="BO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  <cell r="F650">
            <v>90</v>
          </cell>
          <cell r="AT650">
            <v>0</v>
          </cell>
          <cell r="AU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4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L650">
            <v>-3600</v>
          </cell>
          <cell r="BM650">
            <v>-3600</v>
          </cell>
          <cell r="BN650">
            <v>-3600</v>
          </cell>
          <cell r="BO650">
            <v>0</v>
          </cell>
        </row>
        <row r="651">
          <cell r="B651" t="str">
            <v>S413048</v>
          </cell>
          <cell r="C651" t="str">
            <v>黄骅市聚兴制管有限公司</v>
          </cell>
          <cell r="F651" t="str">
            <v>预付</v>
          </cell>
          <cell r="AT651">
            <v>0</v>
          </cell>
          <cell r="AU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5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L651">
            <v>-2.91038304567337E-11</v>
          </cell>
          <cell r="BM651">
            <v>-2.91038304567337E-11</v>
          </cell>
          <cell r="BN651">
            <v>-155001.01999999999</v>
          </cell>
          <cell r="BO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  <cell r="F652">
            <v>60</v>
          </cell>
          <cell r="AT652">
            <v>0</v>
          </cell>
          <cell r="AU652">
            <v>0</v>
          </cell>
          <cell r="AW652">
            <v>0</v>
          </cell>
          <cell r="AX652">
            <v>0</v>
          </cell>
          <cell r="AY652">
            <v>0</v>
          </cell>
          <cell r="BA652">
            <v>0</v>
          </cell>
          <cell r="BB652">
            <v>0</v>
          </cell>
          <cell r="BC652">
            <v>4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L652">
            <v>-601400.42000000004</v>
          </cell>
          <cell r="BM652">
            <v>-601400.42000000004</v>
          </cell>
          <cell r="BN652">
            <v>-601400.42000000004</v>
          </cell>
          <cell r="BO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  <cell r="F653" t="str">
            <v>现付</v>
          </cell>
          <cell r="AS653">
            <v>0</v>
          </cell>
          <cell r="AT653">
            <v>0</v>
          </cell>
          <cell r="AU653">
            <v>0</v>
          </cell>
          <cell r="AW653">
            <v>0</v>
          </cell>
          <cell r="AX653">
            <v>0</v>
          </cell>
          <cell r="AY653">
            <v>0</v>
          </cell>
          <cell r="BA653">
            <v>0</v>
          </cell>
          <cell r="BB653">
            <v>0</v>
          </cell>
          <cell r="BC653">
            <v>4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</row>
        <row r="654">
          <cell r="B654" t="str">
            <v>S413213</v>
          </cell>
          <cell r="C654" t="str">
            <v>沧县大河精密铸造厂</v>
          </cell>
          <cell r="F654" t="str">
            <v>预付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6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L654">
            <v>-11463.35</v>
          </cell>
          <cell r="BM654">
            <v>-11463.35</v>
          </cell>
          <cell r="BN654">
            <v>-21865</v>
          </cell>
          <cell r="BO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  <cell r="F655" t="str">
            <v>预付</v>
          </cell>
          <cell r="AS655">
            <v>0</v>
          </cell>
          <cell r="AT655">
            <v>0</v>
          </cell>
          <cell r="AU655">
            <v>0</v>
          </cell>
          <cell r="AW655">
            <v>0</v>
          </cell>
          <cell r="AX655">
            <v>0</v>
          </cell>
          <cell r="AY655">
            <v>0</v>
          </cell>
          <cell r="BA655">
            <v>0</v>
          </cell>
          <cell r="BB655">
            <v>0</v>
          </cell>
          <cell r="BC655">
            <v>4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</row>
        <row r="656">
          <cell r="B656" t="str">
            <v>S432033</v>
          </cell>
          <cell r="C656" t="str">
            <v>南京磐纳科技发展有限公司</v>
          </cell>
          <cell r="F656">
            <v>90</v>
          </cell>
          <cell r="AT656">
            <v>0</v>
          </cell>
          <cell r="AU656">
            <v>0</v>
          </cell>
          <cell r="AW656">
            <v>0</v>
          </cell>
          <cell r="AX656">
            <v>0</v>
          </cell>
          <cell r="AY656">
            <v>0</v>
          </cell>
          <cell r="BA656">
            <v>0</v>
          </cell>
          <cell r="BB656">
            <v>0</v>
          </cell>
          <cell r="BC656">
            <v>4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L656">
            <v>-1000.38</v>
          </cell>
          <cell r="BM656">
            <v>-1000.38</v>
          </cell>
          <cell r="BN656">
            <v>-1000.38</v>
          </cell>
          <cell r="BO656">
            <v>0</v>
          </cell>
        </row>
        <row r="657">
          <cell r="B657" t="str">
            <v>S437040</v>
          </cell>
          <cell r="C657" t="str">
            <v>淄博颜山专用汽车有限公司</v>
          </cell>
          <cell r="F657" t="str">
            <v>现付</v>
          </cell>
          <cell r="I657">
            <v>430000</v>
          </cell>
          <cell r="AT657">
            <v>0</v>
          </cell>
          <cell r="AU657">
            <v>0</v>
          </cell>
          <cell r="AW657">
            <v>0</v>
          </cell>
          <cell r="AX657">
            <v>0</v>
          </cell>
          <cell r="AY657">
            <v>0</v>
          </cell>
          <cell r="BA657">
            <v>430000</v>
          </cell>
          <cell r="BB657">
            <v>430000</v>
          </cell>
          <cell r="BC657">
            <v>4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L657">
            <v>430000</v>
          </cell>
          <cell r="BM657">
            <v>0</v>
          </cell>
          <cell r="BN657">
            <v>0</v>
          </cell>
          <cell r="BO657">
            <v>0</v>
          </cell>
        </row>
        <row r="658">
          <cell r="B658" t="str">
            <v>S437048</v>
          </cell>
          <cell r="C658" t="str">
            <v>宁津县永胜胶合板厂</v>
          </cell>
          <cell r="F658" t="str">
            <v>预付</v>
          </cell>
          <cell r="AT658">
            <v>0</v>
          </cell>
          <cell r="AU658">
            <v>0</v>
          </cell>
          <cell r="AW658">
            <v>0</v>
          </cell>
          <cell r="AX658">
            <v>0</v>
          </cell>
          <cell r="AY658">
            <v>0</v>
          </cell>
          <cell r="BA658">
            <v>0</v>
          </cell>
          <cell r="BB658">
            <v>0</v>
          </cell>
          <cell r="BC658">
            <v>4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</row>
        <row r="659">
          <cell r="B659" t="str">
            <v>S437054</v>
          </cell>
          <cell r="C659" t="str">
            <v>山东朗迪铝业有限公司</v>
          </cell>
          <cell r="F659" t="str">
            <v>预付</v>
          </cell>
          <cell r="AT659">
            <v>0</v>
          </cell>
          <cell r="AU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5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L659">
            <v>0</v>
          </cell>
          <cell r="BM659">
            <v>0</v>
          </cell>
          <cell r="BN659">
            <v>-2749.4</v>
          </cell>
          <cell r="BO659">
            <v>0</v>
          </cell>
        </row>
        <row r="660">
          <cell r="B660" t="str">
            <v>S437061</v>
          </cell>
          <cell r="C660" t="str">
            <v>青岛宥恩工贸有限公司</v>
          </cell>
          <cell r="F660" t="str">
            <v>预付</v>
          </cell>
          <cell r="AS660">
            <v>0</v>
          </cell>
          <cell r="AT660">
            <v>0</v>
          </cell>
          <cell r="AU660">
            <v>0</v>
          </cell>
          <cell r="AW660">
            <v>0</v>
          </cell>
          <cell r="AX660">
            <v>0</v>
          </cell>
          <cell r="AY660">
            <v>0</v>
          </cell>
          <cell r="BA660">
            <v>0</v>
          </cell>
          <cell r="BB660">
            <v>0</v>
          </cell>
          <cell r="BC660">
            <v>4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  <cell r="F661">
            <v>60</v>
          </cell>
          <cell r="AT661">
            <v>0</v>
          </cell>
          <cell r="AU661">
            <v>0</v>
          </cell>
          <cell r="AW661">
            <v>0</v>
          </cell>
          <cell r="AX661">
            <v>0</v>
          </cell>
          <cell r="AY661">
            <v>0</v>
          </cell>
          <cell r="BA661">
            <v>0</v>
          </cell>
          <cell r="BB661">
            <v>0</v>
          </cell>
          <cell r="BC661">
            <v>4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L661">
            <v>-40500</v>
          </cell>
          <cell r="BM661">
            <v>-40500</v>
          </cell>
          <cell r="BN661">
            <v>-40500</v>
          </cell>
          <cell r="BO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  <cell r="F662" t="str">
            <v>现付</v>
          </cell>
          <cell r="AT662">
            <v>0</v>
          </cell>
          <cell r="AU662">
            <v>0</v>
          </cell>
          <cell r="AW662">
            <v>0</v>
          </cell>
          <cell r="AX662">
            <v>0</v>
          </cell>
          <cell r="AY662">
            <v>0</v>
          </cell>
          <cell r="BA662">
            <v>0</v>
          </cell>
          <cell r="BB662">
            <v>0</v>
          </cell>
          <cell r="BC662">
            <v>4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  <cell r="F663" t="str">
            <v>预付</v>
          </cell>
          <cell r="AS663">
            <v>0</v>
          </cell>
          <cell r="AT663">
            <v>0</v>
          </cell>
          <cell r="AU663">
            <v>0</v>
          </cell>
          <cell r="AW663">
            <v>0</v>
          </cell>
          <cell r="AX663">
            <v>0</v>
          </cell>
          <cell r="AY663">
            <v>0</v>
          </cell>
          <cell r="BA663">
            <v>0</v>
          </cell>
          <cell r="BB663">
            <v>0</v>
          </cell>
          <cell r="BC663">
            <v>4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  <cell r="F664" t="str">
            <v>预付</v>
          </cell>
          <cell r="AS664">
            <v>0</v>
          </cell>
          <cell r="AT664">
            <v>0</v>
          </cell>
          <cell r="AU664">
            <v>0</v>
          </cell>
          <cell r="AW664">
            <v>0</v>
          </cell>
          <cell r="AX664">
            <v>0</v>
          </cell>
          <cell r="AY664">
            <v>0</v>
          </cell>
          <cell r="BA664">
            <v>0</v>
          </cell>
          <cell r="BB664">
            <v>0</v>
          </cell>
          <cell r="BC664">
            <v>4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  <cell r="F665">
            <v>60</v>
          </cell>
          <cell r="AT665">
            <v>0</v>
          </cell>
          <cell r="AU665">
            <v>0</v>
          </cell>
          <cell r="AW665">
            <v>0</v>
          </cell>
          <cell r="AX665">
            <v>0</v>
          </cell>
          <cell r="AY665">
            <v>0</v>
          </cell>
          <cell r="BA665">
            <v>0</v>
          </cell>
          <cell r="BB665">
            <v>0</v>
          </cell>
          <cell r="BC665">
            <v>4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L665">
            <v>-214900</v>
          </cell>
          <cell r="BM665">
            <v>-214900</v>
          </cell>
          <cell r="BN665">
            <v>-214900</v>
          </cell>
          <cell r="BO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  <cell r="F666">
            <v>60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6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L666">
            <v>-2424</v>
          </cell>
          <cell r="BM666">
            <v>-2424</v>
          </cell>
          <cell r="BN666">
            <v>-7191</v>
          </cell>
          <cell r="BO666">
            <v>0</v>
          </cell>
        </row>
        <row r="667">
          <cell r="B667" t="str">
            <v>S513043</v>
          </cell>
          <cell r="C667" t="str">
            <v>河北清旭科技服务有限公司</v>
          </cell>
          <cell r="F667">
            <v>60</v>
          </cell>
          <cell r="AT667">
            <v>0</v>
          </cell>
          <cell r="AU667">
            <v>0</v>
          </cell>
          <cell r="AW667">
            <v>0</v>
          </cell>
          <cell r="AX667">
            <v>0</v>
          </cell>
          <cell r="AY667">
            <v>0</v>
          </cell>
          <cell r="BA667">
            <v>0</v>
          </cell>
          <cell r="BB667">
            <v>0</v>
          </cell>
          <cell r="BC667">
            <v>4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  <cell r="F668" t="str">
            <v>预付</v>
          </cell>
          <cell r="AT668">
            <v>0</v>
          </cell>
          <cell r="AU668">
            <v>0</v>
          </cell>
          <cell r="AW668">
            <v>0</v>
          </cell>
          <cell r="AX668">
            <v>0</v>
          </cell>
          <cell r="AY668">
            <v>0</v>
          </cell>
          <cell r="BA668">
            <v>0</v>
          </cell>
          <cell r="BB668">
            <v>0</v>
          </cell>
          <cell r="BC668">
            <v>4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L668">
            <v>-4240</v>
          </cell>
          <cell r="BM668">
            <v>-4240</v>
          </cell>
          <cell r="BN668">
            <v>-4240</v>
          </cell>
          <cell r="BO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  <cell r="F669" t="str">
            <v>预付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6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L669">
            <v>-10771.5</v>
          </cell>
          <cell r="BM669">
            <v>-10771.5</v>
          </cell>
          <cell r="BN669">
            <v>-10771.5</v>
          </cell>
          <cell r="BO669">
            <v>0</v>
          </cell>
        </row>
        <row r="670">
          <cell r="B670" t="str">
            <v>S513198</v>
          </cell>
          <cell r="C670" t="str">
            <v>河北宇通特种胶管有限公司</v>
          </cell>
          <cell r="F670" t="str">
            <v>预付</v>
          </cell>
          <cell r="AT670">
            <v>0</v>
          </cell>
          <cell r="AU670">
            <v>0</v>
          </cell>
          <cell r="AW670">
            <v>0</v>
          </cell>
          <cell r="AX670">
            <v>0</v>
          </cell>
          <cell r="AY670">
            <v>0</v>
          </cell>
          <cell r="BA670">
            <v>0</v>
          </cell>
          <cell r="BB670">
            <v>0</v>
          </cell>
          <cell r="BC670">
            <v>4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  <cell r="F671" t="str">
            <v>预付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BA671">
            <v>0</v>
          </cell>
          <cell r="BB671">
            <v>0</v>
          </cell>
          <cell r="BC671">
            <v>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L671">
            <v>-100000</v>
          </cell>
          <cell r="BM671">
            <v>-100000</v>
          </cell>
          <cell r="BN671">
            <v>-100000</v>
          </cell>
          <cell r="BO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  <cell r="F672" t="str">
            <v>预付</v>
          </cell>
          <cell r="AS672">
            <v>0</v>
          </cell>
          <cell r="AT672">
            <v>0</v>
          </cell>
          <cell r="AU672">
            <v>0</v>
          </cell>
          <cell r="AW672">
            <v>0</v>
          </cell>
          <cell r="AX672">
            <v>0</v>
          </cell>
          <cell r="AY672">
            <v>0</v>
          </cell>
          <cell r="BA672">
            <v>0</v>
          </cell>
          <cell r="BB672">
            <v>0</v>
          </cell>
          <cell r="BC672">
            <v>4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  <cell r="F673" t="str">
            <v>现付</v>
          </cell>
          <cell r="AS673">
            <v>0</v>
          </cell>
          <cell r="AT673">
            <v>0</v>
          </cell>
          <cell r="AU673">
            <v>0</v>
          </cell>
          <cell r="AW673">
            <v>0</v>
          </cell>
          <cell r="AX673">
            <v>0</v>
          </cell>
          <cell r="AY673">
            <v>0</v>
          </cell>
          <cell r="BA673">
            <v>0</v>
          </cell>
          <cell r="BB673">
            <v>0</v>
          </cell>
          <cell r="BC673">
            <v>4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</row>
        <row r="674">
          <cell r="B674" t="str">
            <v>S533012</v>
          </cell>
          <cell r="C674" t="str">
            <v>永赢金融租赁有限公司</v>
          </cell>
          <cell r="F674" t="str">
            <v>现付</v>
          </cell>
          <cell r="AS674">
            <v>0</v>
          </cell>
          <cell r="AT674">
            <v>0</v>
          </cell>
          <cell r="AU674">
            <v>0</v>
          </cell>
          <cell r="AW674">
            <v>0</v>
          </cell>
          <cell r="AX674">
            <v>0</v>
          </cell>
          <cell r="AY674">
            <v>0</v>
          </cell>
          <cell r="BA674">
            <v>0</v>
          </cell>
          <cell r="BB674">
            <v>0</v>
          </cell>
          <cell r="BC674">
            <v>4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L674">
            <v>9.3132257461547893E-10</v>
          </cell>
          <cell r="BM674">
            <v>9.3132257461547893E-10</v>
          </cell>
          <cell r="BN674">
            <v>9.3132257461547893E-10</v>
          </cell>
          <cell r="BO674">
            <v>0</v>
          </cell>
        </row>
        <row r="675">
          <cell r="B675" t="str">
            <v>S537043</v>
          </cell>
          <cell r="C675" t="str">
            <v>中国重汽集团济南动力有限公司</v>
          </cell>
          <cell r="F675" t="str">
            <v>预付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BA675">
            <v>0</v>
          </cell>
          <cell r="BB675">
            <v>0</v>
          </cell>
          <cell r="BC675">
            <v>5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  <cell r="F676" t="str">
            <v>预付</v>
          </cell>
          <cell r="AT676">
            <v>0</v>
          </cell>
          <cell r="AU676">
            <v>0</v>
          </cell>
          <cell r="AW676">
            <v>0</v>
          </cell>
          <cell r="AX676">
            <v>0</v>
          </cell>
          <cell r="AY676">
            <v>0</v>
          </cell>
          <cell r="BA676">
            <v>0</v>
          </cell>
          <cell r="BB676">
            <v>0</v>
          </cell>
          <cell r="BC676">
            <v>4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L676">
            <v>-21500</v>
          </cell>
          <cell r="BM676">
            <v>-21500</v>
          </cell>
          <cell r="BN676">
            <v>-21500</v>
          </cell>
          <cell r="BO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  <cell r="F677" t="str">
            <v>预付</v>
          </cell>
          <cell r="AT677">
            <v>0</v>
          </cell>
          <cell r="AU677">
            <v>0</v>
          </cell>
          <cell r="AW677">
            <v>0</v>
          </cell>
          <cell r="AX677">
            <v>0</v>
          </cell>
          <cell r="AY677">
            <v>0</v>
          </cell>
          <cell r="BA677">
            <v>0</v>
          </cell>
          <cell r="BB677">
            <v>0</v>
          </cell>
          <cell r="BC677">
            <v>4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L677">
            <v>-5400</v>
          </cell>
          <cell r="BM677">
            <v>-5400</v>
          </cell>
          <cell r="BN677">
            <v>-5400</v>
          </cell>
          <cell r="BO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  <cell r="F678" t="str">
            <v>预付</v>
          </cell>
          <cell r="AS678">
            <v>0</v>
          </cell>
          <cell r="AT678">
            <v>0</v>
          </cell>
          <cell r="AU678">
            <v>0</v>
          </cell>
          <cell r="AW678">
            <v>0</v>
          </cell>
          <cell r="AX678">
            <v>0</v>
          </cell>
          <cell r="AY678">
            <v>0</v>
          </cell>
          <cell r="BA678">
            <v>0</v>
          </cell>
          <cell r="BB678">
            <v>0</v>
          </cell>
          <cell r="BC678">
            <v>4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</row>
        <row r="679">
          <cell r="B679" t="str">
            <v>S561001</v>
          </cell>
          <cell r="C679" t="str">
            <v>陕西华臻工贸服务有限公司</v>
          </cell>
          <cell r="F679">
            <v>60</v>
          </cell>
          <cell r="AT679">
            <v>0</v>
          </cell>
          <cell r="AU679">
            <v>0</v>
          </cell>
          <cell r="AW679">
            <v>0</v>
          </cell>
          <cell r="AX679">
            <v>0</v>
          </cell>
          <cell r="AY679">
            <v>0</v>
          </cell>
          <cell r="BA679">
            <v>0</v>
          </cell>
          <cell r="BB679">
            <v>0</v>
          </cell>
          <cell r="BC679">
            <v>4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L679">
            <v>-1883.11</v>
          </cell>
          <cell r="BM679">
            <v>-1883.11</v>
          </cell>
          <cell r="BN679">
            <v>-1883.11</v>
          </cell>
          <cell r="BO679">
            <v>0</v>
          </cell>
        </row>
        <row r="680">
          <cell r="B680" t="str">
            <v>S412037</v>
          </cell>
          <cell r="C680" t="str">
            <v>天津湘鑫科技发展有限公司</v>
          </cell>
          <cell r="F680">
            <v>30</v>
          </cell>
          <cell r="H680">
            <v>30</v>
          </cell>
          <cell r="AT680">
            <v>0</v>
          </cell>
          <cell r="AU680">
            <v>33475.21</v>
          </cell>
          <cell r="AW680">
            <v>0</v>
          </cell>
          <cell r="AX680">
            <v>16712.650000000001</v>
          </cell>
          <cell r="AY680">
            <v>0</v>
          </cell>
          <cell r="AZ680">
            <v>37227.85</v>
          </cell>
          <cell r="BA680">
            <v>87415.71</v>
          </cell>
          <cell r="BB680">
            <v>50187.86</v>
          </cell>
          <cell r="BC680">
            <v>5</v>
          </cell>
          <cell r="BD680">
            <v>0</v>
          </cell>
          <cell r="BE680">
            <v>16712.650000000001</v>
          </cell>
          <cell r="BF680">
            <v>0</v>
          </cell>
          <cell r="BG680">
            <v>0</v>
          </cell>
          <cell r="BH680">
            <v>33475.21</v>
          </cell>
          <cell r="BI680">
            <v>87415.71</v>
          </cell>
          <cell r="BJ680">
            <v>37227.85</v>
          </cell>
          <cell r="BL680">
            <v>87415.71</v>
          </cell>
          <cell r="BM680">
            <v>0</v>
          </cell>
          <cell r="BN680">
            <v>0</v>
          </cell>
          <cell r="BO680">
            <v>14569.285</v>
          </cell>
        </row>
        <row r="681">
          <cell r="B681" t="str">
            <v>S413212</v>
          </cell>
          <cell r="C681" t="str">
            <v>廊坊富杉汽车零部件有限公司</v>
          </cell>
          <cell r="F681">
            <v>60</v>
          </cell>
          <cell r="H681">
            <v>60</v>
          </cell>
          <cell r="AT681">
            <v>29971.360000000001</v>
          </cell>
          <cell r="AU681">
            <v>0</v>
          </cell>
          <cell r="AW681">
            <v>0</v>
          </cell>
          <cell r="AX681">
            <v>0</v>
          </cell>
          <cell r="AY681">
            <v>24182</v>
          </cell>
          <cell r="BA681">
            <v>54153.36</v>
          </cell>
          <cell r="BB681">
            <v>29971.360000000001</v>
          </cell>
          <cell r="BC681">
            <v>4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29971.360000000001</v>
          </cell>
          <cell r="BI681">
            <v>24182</v>
          </cell>
          <cell r="BJ681">
            <v>24182</v>
          </cell>
          <cell r="BL681">
            <v>54153.36</v>
          </cell>
          <cell r="BM681">
            <v>0</v>
          </cell>
          <cell r="BN681">
            <v>0</v>
          </cell>
          <cell r="BO681">
            <v>4030.3333333333298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正常供货</v>
          </cell>
          <cell r="F682">
            <v>90</v>
          </cell>
          <cell r="G682" t="str">
            <v>是</v>
          </cell>
          <cell r="H682">
            <v>90</v>
          </cell>
          <cell r="AT682">
            <v>2486</v>
          </cell>
          <cell r="AU682">
            <v>43086.9</v>
          </cell>
          <cell r="AV682">
            <v>41222.400000000001</v>
          </cell>
          <cell r="AW682">
            <v>0</v>
          </cell>
          <cell r="AX682">
            <v>0</v>
          </cell>
          <cell r="AY682">
            <v>0</v>
          </cell>
          <cell r="BA682">
            <v>86795.3</v>
          </cell>
          <cell r="BB682">
            <v>86795.3</v>
          </cell>
          <cell r="BC682">
            <v>5</v>
          </cell>
          <cell r="BD682">
            <v>0</v>
          </cell>
          <cell r="BE682">
            <v>41222.400000000001</v>
          </cell>
          <cell r="BF682">
            <v>43086.9</v>
          </cell>
          <cell r="BG682">
            <v>2486</v>
          </cell>
          <cell r="BH682">
            <v>0</v>
          </cell>
          <cell r="BI682">
            <v>84309.3</v>
          </cell>
          <cell r="BJ682">
            <v>0</v>
          </cell>
          <cell r="BL682">
            <v>86795.3</v>
          </cell>
          <cell r="BM682">
            <v>0</v>
          </cell>
          <cell r="BN682">
            <v>0</v>
          </cell>
          <cell r="BO682">
            <v>14051.55</v>
          </cell>
        </row>
        <row r="683">
          <cell r="B683" t="str">
            <v>S432046</v>
          </cell>
          <cell r="C683" t="str">
            <v>江苏福美汽车镜有限公司</v>
          </cell>
          <cell r="F683">
            <v>90</v>
          </cell>
          <cell r="H683">
            <v>90</v>
          </cell>
          <cell r="AT683">
            <v>135940</v>
          </cell>
          <cell r="AU683">
            <v>0</v>
          </cell>
          <cell r="AW683">
            <v>0</v>
          </cell>
          <cell r="AX683">
            <v>0</v>
          </cell>
          <cell r="AY683">
            <v>243402</v>
          </cell>
          <cell r="BA683">
            <v>379342</v>
          </cell>
          <cell r="BB683">
            <v>135940</v>
          </cell>
          <cell r="BC683">
            <v>4</v>
          </cell>
          <cell r="BD683">
            <v>0</v>
          </cell>
          <cell r="BE683">
            <v>0</v>
          </cell>
          <cell r="BF683">
            <v>0</v>
          </cell>
          <cell r="BG683">
            <v>135940</v>
          </cell>
          <cell r="BH683">
            <v>0</v>
          </cell>
          <cell r="BI683">
            <v>243402</v>
          </cell>
          <cell r="BJ683">
            <v>243402</v>
          </cell>
          <cell r="BL683">
            <v>379342</v>
          </cell>
          <cell r="BM683">
            <v>0</v>
          </cell>
          <cell r="BN683">
            <v>0</v>
          </cell>
          <cell r="BO683">
            <v>40567</v>
          </cell>
        </row>
        <row r="684">
          <cell r="B684" t="str">
            <v>S432049</v>
          </cell>
          <cell r="C684" t="str">
            <v>徐州派特控制技术有限公司</v>
          </cell>
          <cell r="F684">
            <v>90</v>
          </cell>
          <cell r="H684">
            <v>90</v>
          </cell>
          <cell r="AT684">
            <v>3583</v>
          </cell>
          <cell r="AU684">
            <v>29945</v>
          </cell>
          <cell r="AW684">
            <v>0</v>
          </cell>
          <cell r="AX684">
            <v>0</v>
          </cell>
          <cell r="AY684">
            <v>0</v>
          </cell>
          <cell r="BA684">
            <v>33528</v>
          </cell>
          <cell r="BB684">
            <v>33528</v>
          </cell>
          <cell r="BC684">
            <v>4</v>
          </cell>
          <cell r="BD684">
            <v>0</v>
          </cell>
          <cell r="BE684">
            <v>0</v>
          </cell>
          <cell r="BF684">
            <v>29945</v>
          </cell>
          <cell r="BG684">
            <v>3583</v>
          </cell>
          <cell r="BH684">
            <v>0</v>
          </cell>
          <cell r="BI684">
            <v>29945</v>
          </cell>
          <cell r="BJ684">
            <v>0</v>
          </cell>
          <cell r="BL684">
            <v>33528</v>
          </cell>
          <cell r="BM684">
            <v>0</v>
          </cell>
          <cell r="BN684">
            <v>0</v>
          </cell>
          <cell r="BO684">
            <v>4990.8333333333303</v>
          </cell>
        </row>
        <row r="685">
          <cell r="B685" t="str">
            <v>S513190</v>
          </cell>
          <cell r="C685" t="str">
            <v>沧州直聘通信息技术有限公司</v>
          </cell>
          <cell r="F685" t="str">
            <v>预付</v>
          </cell>
          <cell r="AT685">
            <v>0</v>
          </cell>
          <cell r="AU685">
            <v>0</v>
          </cell>
          <cell r="AW685">
            <v>0</v>
          </cell>
          <cell r="AX685">
            <v>0</v>
          </cell>
          <cell r="AY685">
            <v>0</v>
          </cell>
          <cell r="BA685">
            <v>0</v>
          </cell>
          <cell r="BB685">
            <v>0</v>
          </cell>
          <cell r="BC685">
            <v>4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</row>
        <row r="686">
          <cell r="B686" t="str">
            <v>S431041</v>
          </cell>
          <cell r="C686" t="str">
            <v>上海绒彧贸易有限公司</v>
          </cell>
          <cell r="F686" t="str">
            <v>预付</v>
          </cell>
          <cell r="AT686">
            <v>0</v>
          </cell>
          <cell r="AU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5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L686">
            <v>0</v>
          </cell>
          <cell r="BM686">
            <v>0</v>
          </cell>
          <cell r="BN686">
            <v>-1695</v>
          </cell>
          <cell r="BO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  <cell r="F687" t="str">
            <v>预付</v>
          </cell>
          <cell r="AT687">
            <v>0</v>
          </cell>
          <cell r="AU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5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L687">
            <v>-155.94</v>
          </cell>
          <cell r="BM687">
            <v>-155.94</v>
          </cell>
          <cell r="BN687">
            <v>-3455.94</v>
          </cell>
          <cell r="BO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  <cell r="F688">
            <v>90</v>
          </cell>
          <cell r="AU688">
            <v>5230.6400000000003</v>
          </cell>
          <cell r="AW688">
            <v>0</v>
          </cell>
          <cell r="AX688">
            <v>16843.330000000002</v>
          </cell>
          <cell r="AY688">
            <v>192922.63</v>
          </cell>
          <cell r="BA688">
            <v>214996.6</v>
          </cell>
          <cell r="BB688">
            <v>5230.6400000000003</v>
          </cell>
          <cell r="BC688">
            <v>4</v>
          </cell>
          <cell r="BD688">
            <v>0</v>
          </cell>
          <cell r="BE688">
            <v>0</v>
          </cell>
          <cell r="BF688">
            <v>5230.6400000000003</v>
          </cell>
          <cell r="BG688">
            <v>0</v>
          </cell>
          <cell r="BH688">
            <v>0</v>
          </cell>
          <cell r="BI688">
            <v>214996.6</v>
          </cell>
          <cell r="BJ688">
            <v>209765.96</v>
          </cell>
          <cell r="BL688">
            <v>214996.6</v>
          </cell>
          <cell r="BM688">
            <v>0</v>
          </cell>
          <cell r="BN688">
            <v>-20000</v>
          </cell>
          <cell r="BO688">
            <v>35832.766666666699</v>
          </cell>
        </row>
        <row r="689">
          <cell r="B689" t="str">
            <v>S432052</v>
          </cell>
          <cell r="C689" t="str">
            <v>昆山圣精特金属制品有限公司</v>
          </cell>
          <cell r="F689" t="str">
            <v>预付</v>
          </cell>
          <cell r="AW689">
            <v>0</v>
          </cell>
          <cell r="AX689">
            <v>0</v>
          </cell>
          <cell r="AY689">
            <v>0</v>
          </cell>
          <cell r="BA689">
            <v>0</v>
          </cell>
          <cell r="BB689">
            <v>0</v>
          </cell>
          <cell r="BC689">
            <v>3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L689">
            <v>-7041</v>
          </cell>
          <cell r="BM689">
            <v>-7041</v>
          </cell>
          <cell r="BN689">
            <v>-7041</v>
          </cell>
          <cell r="BO689">
            <v>0</v>
          </cell>
        </row>
        <row r="690">
          <cell r="B690" t="str">
            <v>S512038</v>
          </cell>
          <cell r="C690" t="str">
            <v>天津俊泰金属制品有限公司</v>
          </cell>
          <cell r="F690">
            <v>30</v>
          </cell>
          <cell r="AU690">
            <v>0</v>
          </cell>
          <cell r="AW690">
            <v>0</v>
          </cell>
          <cell r="AX690">
            <v>0</v>
          </cell>
          <cell r="AY690">
            <v>0</v>
          </cell>
          <cell r="BA690">
            <v>0</v>
          </cell>
          <cell r="BB690">
            <v>0</v>
          </cell>
          <cell r="BC690">
            <v>4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</row>
        <row r="691">
          <cell r="B691" t="str">
            <v>S412052</v>
          </cell>
          <cell r="C691" t="str">
            <v>利宇晴塑胶(天津)有限公司</v>
          </cell>
          <cell r="F691">
            <v>30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4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L691">
            <v>-23045</v>
          </cell>
          <cell r="BM691">
            <v>-23045</v>
          </cell>
          <cell r="BN691">
            <v>-120144.54</v>
          </cell>
          <cell r="BO691">
            <v>0</v>
          </cell>
        </row>
        <row r="692">
          <cell r="B692" t="str">
            <v>S422010</v>
          </cell>
          <cell r="C692" t="str">
            <v>长春鸿德汽车照明有限公司</v>
          </cell>
          <cell r="F692">
            <v>60</v>
          </cell>
          <cell r="AW692">
            <v>173134.07999999999</v>
          </cell>
          <cell r="AX692">
            <v>192611.66</v>
          </cell>
          <cell r="AY692">
            <v>270522</v>
          </cell>
          <cell r="AZ692">
            <v>77910.34</v>
          </cell>
          <cell r="BA692">
            <v>714178.08</v>
          </cell>
          <cell r="BB692">
            <v>365745.74</v>
          </cell>
          <cell r="BC692">
            <v>4</v>
          </cell>
          <cell r="BD692">
            <v>192611.66</v>
          </cell>
          <cell r="BE692">
            <v>173134.07999999999</v>
          </cell>
          <cell r="BF692">
            <v>0</v>
          </cell>
          <cell r="BG692">
            <v>0</v>
          </cell>
          <cell r="BH692">
            <v>0</v>
          </cell>
          <cell r="BI692">
            <v>714178.08</v>
          </cell>
          <cell r="BJ692">
            <v>348432.34</v>
          </cell>
          <cell r="BL692">
            <v>714178.08</v>
          </cell>
          <cell r="BM692">
            <v>0</v>
          </cell>
          <cell r="BN692">
            <v>0</v>
          </cell>
          <cell r="BO692">
            <v>119029.68</v>
          </cell>
        </row>
        <row r="693">
          <cell r="B693" t="str">
            <v>S437066</v>
          </cell>
          <cell r="C693" t="str">
            <v>潍坊四水包装有限公司</v>
          </cell>
          <cell r="F693" t="str">
            <v>预付</v>
          </cell>
          <cell r="AW693">
            <v>0</v>
          </cell>
          <cell r="AX693">
            <v>0</v>
          </cell>
          <cell r="AY693">
            <v>0</v>
          </cell>
          <cell r="BA693">
            <v>0</v>
          </cell>
          <cell r="BB693">
            <v>0</v>
          </cell>
          <cell r="BC693">
            <v>3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</row>
        <row r="694">
          <cell r="B694" t="str">
            <v>S444020</v>
          </cell>
          <cell r="C694" t="str">
            <v>惠州华阳通用电子有限公司</v>
          </cell>
          <cell r="F694">
            <v>60</v>
          </cell>
          <cell r="AW694">
            <v>3818204.46</v>
          </cell>
          <cell r="AX694">
            <v>848015.28</v>
          </cell>
          <cell r="AY694">
            <v>0</v>
          </cell>
          <cell r="BA694">
            <v>4666219.74</v>
          </cell>
          <cell r="BB694">
            <v>4666219.74</v>
          </cell>
          <cell r="BC694">
            <v>3</v>
          </cell>
          <cell r="BD694">
            <v>848015.28</v>
          </cell>
          <cell r="BE694">
            <v>3818204.46</v>
          </cell>
          <cell r="BF694">
            <v>0</v>
          </cell>
          <cell r="BG694">
            <v>0</v>
          </cell>
          <cell r="BH694">
            <v>0</v>
          </cell>
          <cell r="BI694">
            <v>4666219.74</v>
          </cell>
          <cell r="BJ694">
            <v>0</v>
          </cell>
          <cell r="BL694">
            <v>4666219.74</v>
          </cell>
          <cell r="BM694">
            <v>0</v>
          </cell>
          <cell r="BN694">
            <v>0</v>
          </cell>
          <cell r="BO694">
            <v>777703.29</v>
          </cell>
        </row>
        <row r="695">
          <cell r="B695" t="str">
            <v>S512035</v>
          </cell>
          <cell r="C695" t="str">
            <v>联合众企塑料包装制品（天津）有限公司</v>
          </cell>
          <cell r="F695">
            <v>60</v>
          </cell>
          <cell r="AW695">
            <v>0</v>
          </cell>
          <cell r="AX695">
            <v>20374.900000000001</v>
          </cell>
          <cell r="AY695">
            <v>19933.2</v>
          </cell>
          <cell r="BA695">
            <v>40308.1</v>
          </cell>
          <cell r="BB695">
            <v>20374.900000000001</v>
          </cell>
          <cell r="BC695">
            <v>3</v>
          </cell>
          <cell r="BD695">
            <v>20374.900000000001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40308.1</v>
          </cell>
          <cell r="BJ695">
            <v>19933.2</v>
          </cell>
          <cell r="BL695">
            <v>40308.1</v>
          </cell>
          <cell r="BM695">
            <v>0</v>
          </cell>
          <cell r="BN695">
            <v>-20000</v>
          </cell>
          <cell r="BO695">
            <v>6718.0166666666701</v>
          </cell>
        </row>
        <row r="696">
          <cell r="B696" t="str">
            <v>S513238</v>
          </cell>
          <cell r="C696" t="str">
            <v>深州市睿盛橡塑制品有限公司</v>
          </cell>
          <cell r="F696" t="str">
            <v>预付</v>
          </cell>
          <cell r="AV696">
            <v>0</v>
          </cell>
          <cell r="AW696">
            <v>92912.62</v>
          </cell>
          <cell r="AX696">
            <v>0</v>
          </cell>
          <cell r="AY696">
            <v>0</v>
          </cell>
          <cell r="BA696">
            <v>92912.62</v>
          </cell>
          <cell r="BB696">
            <v>92912.62</v>
          </cell>
          <cell r="BC696">
            <v>4</v>
          </cell>
          <cell r="BD696">
            <v>0</v>
          </cell>
          <cell r="BE696">
            <v>0</v>
          </cell>
          <cell r="BF696">
            <v>0</v>
          </cell>
          <cell r="BG696">
            <v>92912.62</v>
          </cell>
          <cell r="BH696">
            <v>0</v>
          </cell>
          <cell r="BI696">
            <v>92912.62</v>
          </cell>
          <cell r="BJ696">
            <v>0</v>
          </cell>
          <cell r="BL696">
            <v>92912.62</v>
          </cell>
          <cell r="BM696">
            <v>0</v>
          </cell>
          <cell r="BN696">
            <v>0</v>
          </cell>
          <cell r="BO696">
            <v>15485.436666666699</v>
          </cell>
        </row>
        <row r="697">
          <cell r="B697" t="str">
            <v>S531018</v>
          </cell>
          <cell r="C697" t="str">
            <v>上海誉星电子有限公司</v>
          </cell>
          <cell r="F697" t="str">
            <v>预付</v>
          </cell>
          <cell r="AW697">
            <v>0</v>
          </cell>
          <cell r="AX697">
            <v>0</v>
          </cell>
          <cell r="AY697">
            <v>0</v>
          </cell>
          <cell r="BA697">
            <v>0</v>
          </cell>
          <cell r="BB697">
            <v>0</v>
          </cell>
          <cell r="BC697">
            <v>3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</row>
        <row r="698">
          <cell r="B698" t="str">
            <v>S411058</v>
          </cell>
          <cell r="C698" t="str">
            <v>北京龙源明泰铝业有限公司</v>
          </cell>
          <cell r="F698" t="str">
            <v>预付</v>
          </cell>
          <cell r="AX698">
            <v>0</v>
          </cell>
          <cell r="AY698">
            <v>0</v>
          </cell>
          <cell r="BA698">
            <v>0</v>
          </cell>
          <cell r="BB698">
            <v>0</v>
          </cell>
          <cell r="BC698">
            <v>2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</row>
        <row r="699">
          <cell r="B699" t="str">
            <v>S412050</v>
          </cell>
          <cell r="C699" t="str">
            <v>天津方昕易通科技发展有限公司</v>
          </cell>
          <cell r="F699">
            <v>30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L699">
            <v>0</v>
          </cell>
          <cell r="BM699">
            <v>0</v>
          </cell>
          <cell r="BN699">
            <v>-16000</v>
          </cell>
          <cell r="BO699">
            <v>0</v>
          </cell>
        </row>
        <row r="700">
          <cell r="B700" t="str">
            <v>S412056</v>
          </cell>
          <cell r="C700" t="str">
            <v>天津市首唐科技发展有限公司</v>
          </cell>
          <cell r="F700">
            <v>30</v>
          </cell>
          <cell r="AX700">
            <v>0</v>
          </cell>
          <cell r="AY700">
            <v>0</v>
          </cell>
          <cell r="AZ700">
            <v>540321.59</v>
          </cell>
          <cell r="BA700">
            <v>540321.59</v>
          </cell>
          <cell r="BB700">
            <v>0</v>
          </cell>
          <cell r="BC700">
            <v>3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540321.59</v>
          </cell>
          <cell r="BJ700">
            <v>540321.59</v>
          </cell>
          <cell r="BL700">
            <v>540321.59</v>
          </cell>
          <cell r="BM700">
            <v>0</v>
          </cell>
          <cell r="BN700">
            <v>-305450.3</v>
          </cell>
          <cell r="BO700">
            <v>90053.598333333299</v>
          </cell>
        </row>
        <row r="701">
          <cell r="B701" t="str">
            <v>S413200</v>
          </cell>
          <cell r="C701" t="str">
            <v>文安县志桥汽车配件厂</v>
          </cell>
          <cell r="F701" t="str">
            <v>预付</v>
          </cell>
          <cell r="AX701">
            <v>0</v>
          </cell>
          <cell r="AY701">
            <v>0</v>
          </cell>
          <cell r="BA701">
            <v>0</v>
          </cell>
          <cell r="BB701">
            <v>0</v>
          </cell>
          <cell r="BC701">
            <v>2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</row>
        <row r="702">
          <cell r="B702" t="str">
            <v>S413220</v>
          </cell>
          <cell r="C702" t="str">
            <v>南皮县远成五金制造有限公司</v>
          </cell>
          <cell r="F702">
            <v>60</v>
          </cell>
          <cell r="AX702">
            <v>63805.31</v>
          </cell>
          <cell r="AY702">
            <v>53508</v>
          </cell>
          <cell r="AZ702">
            <v>32318</v>
          </cell>
          <cell r="BA702">
            <v>149631.31</v>
          </cell>
          <cell r="BB702">
            <v>63805.31</v>
          </cell>
          <cell r="BC702">
            <v>3</v>
          </cell>
          <cell r="BD702">
            <v>63805.31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149631.31</v>
          </cell>
          <cell r="BJ702">
            <v>85826</v>
          </cell>
          <cell r="BL702">
            <v>149631.31</v>
          </cell>
          <cell r="BM702">
            <v>0</v>
          </cell>
          <cell r="BN702">
            <v>0</v>
          </cell>
          <cell r="BO702">
            <v>24938.551666666699</v>
          </cell>
        </row>
        <row r="703">
          <cell r="B703" t="str">
            <v>S413222</v>
          </cell>
          <cell r="C703" t="str">
            <v>廊坊元丰铝业有限公司</v>
          </cell>
          <cell r="F703">
            <v>60</v>
          </cell>
          <cell r="AX703">
            <v>30547.3</v>
          </cell>
          <cell r="AY703">
            <v>0</v>
          </cell>
          <cell r="BA703">
            <v>30547.3</v>
          </cell>
          <cell r="BB703">
            <v>30547.3</v>
          </cell>
          <cell r="BC703">
            <v>2</v>
          </cell>
          <cell r="BD703">
            <v>30547.3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30547.3</v>
          </cell>
          <cell r="BJ703">
            <v>0</v>
          </cell>
          <cell r="BL703">
            <v>30547.3</v>
          </cell>
          <cell r="BM703">
            <v>0</v>
          </cell>
          <cell r="BN703">
            <v>0</v>
          </cell>
          <cell r="BO703">
            <v>5091.2166666666699</v>
          </cell>
        </row>
        <row r="704">
          <cell r="B704" t="str">
            <v>S437007</v>
          </cell>
          <cell r="C704" t="str">
            <v>万华化学(烟台)销售有限公司</v>
          </cell>
          <cell r="F704">
            <v>60</v>
          </cell>
          <cell r="AX704">
            <v>528312.5</v>
          </cell>
          <cell r="AY704">
            <v>548800</v>
          </cell>
          <cell r="BA704">
            <v>1077112.5</v>
          </cell>
          <cell r="BB704">
            <v>528312.5</v>
          </cell>
          <cell r="BC704">
            <v>2</v>
          </cell>
          <cell r="BD704">
            <v>528312.5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1077112.5</v>
          </cell>
          <cell r="BJ704">
            <v>548800</v>
          </cell>
          <cell r="BL704">
            <v>1077112.5</v>
          </cell>
          <cell r="BM704">
            <v>0</v>
          </cell>
          <cell r="BN704">
            <v>0</v>
          </cell>
          <cell r="BO704">
            <v>179518.75</v>
          </cell>
        </row>
        <row r="705">
          <cell r="B705" t="str">
            <v>S437068</v>
          </cell>
          <cell r="C705" t="str">
            <v>潍坊鑫德亿五金有限公司</v>
          </cell>
          <cell r="F705" t="str">
            <v>预付</v>
          </cell>
          <cell r="AX705">
            <v>0</v>
          </cell>
          <cell r="AY705">
            <v>0</v>
          </cell>
          <cell r="BA705">
            <v>0</v>
          </cell>
          <cell r="BB705">
            <v>0</v>
          </cell>
          <cell r="BC705">
            <v>2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</row>
        <row r="706">
          <cell r="B706" t="str">
            <v>S444029</v>
          </cell>
          <cell r="C706" t="str">
            <v>广东指南车科技有限公司</v>
          </cell>
          <cell r="F706" t="str">
            <v>预付</v>
          </cell>
          <cell r="AX706">
            <v>4011.87</v>
          </cell>
          <cell r="AY706">
            <v>0</v>
          </cell>
          <cell r="BA706">
            <v>4011.87</v>
          </cell>
          <cell r="BB706">
            <v>4011.87</v>
          </cell>
          <cell r="BC706">
            <v>2</v>
          </cell>
          <cell r="BD706">
            <v>0</v>
          </cell>
          <cell r="BE706">
            <v>0</v>
          </cell>
          <cell r="BF706">
            <v>4011.87</v>
          </cell>
          <cell r="BG706">
            <v>0</v>
          </cell>
          <cell r="BH706">
            <v>0</v>
          </cell>
          <cell r="BI706">
            <v>4011.87</v>
          </cell>
          <cell r="BJ706">
            <v>0</v>
          </cell>
          <cell r="BL706">
            <v>4011.87</v>
          </cell>
          <cell r="BM706">
            <v>0</v>
          </cell>
          <cell r="BN706">
            <v>0</v>
          </cell>
          <cell r="BO706">
            <v>668.64499999999998</v>
          </cell>
        </row>
        <row r="707">
          <cell r="B707" t="str">
            <v>S532025</v>
          </cell>
          <cell r="C707" t="str">
            <v>苏州禾昌聚合材料股份有限公司</v>
          </cell>
          <cell r="F707">
            <v>30</v>
          </cell>
          <cell r="AX707">
            <v>0</v>
          </cell>
          <cell r="AY707">
            <v>0</v>
          </cell>
          <cell r="BA707">
            <v>0</v>
          </cell>
          <cell r="BB707">
            <v>0</v>
          </cell>
          <cell r="BC707">
            <v>2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</row>
        <row r="708">
          <cell r="B708" t="str">
            <v>S411022</v>
          </cell>
          <cell r="C708" t="str">
            <v>北京恒信日晟机电设备有限公司</v>
          </cell>
          <cell r="F708" t="str">
            <v>预付</v>
          </cell>
          <cell r="AY708">
            <v>0</v>
          </cell>
          <cell r="BA708">
            <v>0</v>
          </cell>
          <cell r="BB708">
            <v>0</v>
          </cell>
          <cell r="BC708">
            <v>1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</row>
        <row r="709">
          <cell r="B709" t="str">
            <v>S412008</v>
          </cell>
          <cell r="C709" t="str">
            <v>天津利迪科技发展有限公司</v>
          </cell>
          <cell r="F709" t="str">
            <v>预付</v>
          </cell>
          <cell r="AY709">
            <v>0</v>
          </cell>
          <cell r="BA709">
            <v>0</v>
          </cell>
          <cell r="BB709">
            <v>0</v>
          </cell>
          <cell r="BC709">
            <v>1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</row>
        <row r="710">
          <cell r="B710" t="str">
            <v>S412055</v>
          </cell>
          <cell r="C710" t="str">
            <v>天津市盛祥冷拉有限公司</v>
          </cell>
          <cell r="F710">
            <v>30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L710">
            <v>-36976.6</v>
          </cell>
          <cell r="BM710">
            <v>-36976.6</v>
          </cell>
          <cell r="BN710">
            <v>-139360</v>
          </cell>
          <cell r="BO710">
            <v>0</v>
          </cell>
        </row>
        <row r="711">
          <cell r="B711" t="str">
            <v>S412057</v>
          </cell>
          <cell r="C711" t="str">
            <v>天津恒平金属制品有限公司</v>
          </cell>
          <cell r="F711" t="str">
            <v>预付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2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L711">
            <v>0</v>
          </cell>
          <cell r="BM711">
            <v>0</v>
          </cell>
          <cell r="BN711">
            <v>-99326</v>
          </cell>
          <cell r="BO711">
            <v>0</v>
          </cell>
        </row>
        <row r="712">
          <cell r="B712" t="str">
            <v>S432056</v>
          </cell>
          <cell r="C712" t="str">
            <v>国材（苏州）新材料科技有限公司</v>
          </cell>
          <cell r="F712">
            <v>90</v>
          </cell>
          <cell r="AY712">
            <v>41100</v>
          </cell>
          <cell r="AZ712">
            <v>7746.15</v>
          </cell>
          <cell r="BA712">
            <v>48846.15</v>
          </cell>
          <cell r="BB712">
            <v>0</v>
          </cell>
          <cell r="BC712">
            <v>2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48846.15</v>
          </cell>
          <cell r="BJ712">
            <v>48846.15</v>
          </cell>
          <cell r="BL712">
            <v>48846.15</v>
          </cell>
          <cell r="BM712">
            <v>0</v>
          </cell>
          <cell r="BN712">
            <v>0</v>
          </cell>
          <cell r="BO712">
            <v>8141.0249999999996</v>
          </cell>
        </row>
        <row r="713">
          <cell r="B713" t="str">
            <v>S432059</v>
          </cell>
          <cell r="C713" t="str">
            <v>麦格纳（太仓）汽车科技有限公司</v>
          </cell>
          <cell r="F713">
            <v>60</v>
          </cell>
          <cell r="AY713">
            <v>303623.8</v>
          </cell>
          <cell r="BA713">
            <v>303623.8</v>
          </cell>
          <cell r="BB713">
            <v>0</v>
          </cell>
          <cell r="BC713">
            <v>1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303623.8</v>
          </cell>
          <cell r="BJ713">
            <v>303623.8</v>
          </cell>
          <cell r="BL713">
            <v>303623.8</v>
          </cell>
          <cell r="BM713">
            <v>0</v>
          </cell>
          <cell r="BN713">
            <v>0</v>
          </cell>
          <cell r="BO713">
            <v>50603.966666666704</v>
          </cell>
        </row>
        <row r="714">
          <cell r="B714" t="str">
            <v>S437052</v>
          </cell>
          <cell r="C714" t="str">
            <v>青岛莱恩斯电子有限公司</v>
          </cell>
          <cell r="F714">
            <v>90</v>
          </cell>
          <cell r="AY714">
            <v>5986.8</v>
          </cell>
          <cell r="BA714">
            <v>5986.8</v>
          </cell>
          <cell r="BB714">
            <v>0</v>
          </cell>
          <cell r="BC714">
            <v>1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5986.8</v>
          </cell>
          <cell r="BJ714">
            <v>5986.8</v>
          </cell>
          <cell r="BL714">
            <v>5986.8</v>
          </cell>
          <cell r="BM714">
            <v>0</v>
          </cell>
          <cell r="BN714">
            <v>0</v>
          </cell>
          <cell r="BO714">
            <v>997.8</v>
          </cell>
        </row>
        <row r="715">
          <cell r="B715" t="str">
            <v>S437070</v>
          </cell>
          <cell r="C715" t="str">
            <v>山东晟泽工贸发展有限公司</v>
          </cell>
          <cell r="F715">
            <v>90</v>
          </cell>
          <cell r="AY715">
            <v>42002.1</v>
          </cell>
          <cell r="AZ715">
            <v>0</v>
          </cell>
          <cell r="BA715">
            <v>42002.1</v>
          </cell>
          <cell r="BB715">
            <v>0</v>
          </cell>
          <cell r="BC715">
            <v>2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42002.1</v>
          </cell>
          <cell r="BJ715">
            <v>42002.1</v>
          </cell>
          <cell r="BL715">
            <v>42002.1</v>
          </cell>
          <cell r="BM715">
            <v>0</v>
          </cell>
          <cell r="BN715">
            <v>0</v>
          </cell>
          <cell r="BO715">
            <v>7000.35</v>
          </cell>
        </row>
        <row r="716">
          <cell r="B716" t="str">
            <v>S441004</v>
          </cell>
          <cell r="C716" t="str">
            <v>武陟县顺鑫工程塑料有限公司</v>
          </cell>
          <cell r="F716" t="str">
            <v>预付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2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L716">
            <v>0</v>
          </cell>
          <cell r="BM716">
            <v>0</v>
          </cell>
          <cell r="BN716">
            <v>-20900</v>
          </cell>
          <cell r="BO716">
            <v>0</v>
          </cell>
        </row>
        <row r="717">
          <cell r="B717" t="str">
            <v>S413224</v>
          </cell>
          <cell r="C717" t="str">
            <v>青县天德纸制品有限公司</v>
          </cell>
          <cell r="F717" t="str">
            <v>预付</v>
          </cell>
          <cell r="AZ717">
            <v>0</v>
          </cell>
          <cell r="BA717">
            <v>0</v>
          </cell>
          <cell r="BB717">
            <v>0</v>
          </cell>
          <cell r="BC717">
            <v>1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L717">
            <v>0</v>
          </cell>
          <cell r="BM717">
            <v>0</v>
          </cell>
          <cell r="BN717">
            <v>-5152.8</v>
          </cell>
          <cell r="BO717">
            <v>0</v>
          </cell>
        </row>
        <row r="718">
          <cell r="B718" t="str">
            <v>S413225</v>
          </cell>
          <cell r="C718" t="str">
            <v>安徽小盒子智包装科技有限公司</v>
          </cell>
          <cell r="F718" t="str">
            <v>预付</v>
          </cell>
          <cell r="AZ718">
            <v>0</v>
          </cell>
          <cell r="BA718">
            <v>0</v>
          </cell>
          <cell r="BB718">
            <v>0</v>
          </cell>
          <cell r="BC718">
            <v>1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L718">
            <v>0</v>
          </cell>
          <cell r="BM718">
            <v>0</v>
          </cell>
          <cell r="BN718">
            <v>-5900</v>
          </cell>
          <cell r="BO718">
            <v>0</v>
          </cell>
        </row>
        <row r="719">
          <cell r="BB719">
            <v>3000000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</sheetNames>
    <sheetDataSet>
      <sheetData sheetId="0" refreshError="1"/>
      <sheetData sheetId="1" refreshError="1">
        <row r="1">
          <cell r="A1" t="str">
            <v>正常货款类</v>
          </cell>
        </row>
        <row r="2">
          <cell r="A2" t="str">
            <v>供应商代码</v>
          </cell>
          <cell r="B2" t="str">
            <v>供应商名称</v>
          </cell>
          <cell r="C2" t="str">
            <v>模块</v>
          </cell>
          <cell r="D2" t="str">
            <v>供货状态</v>
          </cell>
          <cell r="E2" t="str">
            <v>类别</v>
          </cell>
          <cell r="F2" t="str">
            <v>资金类别区分</v>
          </cell>
          <cell r="G2" t="str">
            <v>2024年1-4月</v>
          </cell>
          <cell r="J2" t="str">
            <v>1月</v>
          </cell>
          <cell r="O2" t="str">
            <v>2月</v>
          </cell>
          <cell r="R2" t="str">
            <v>3月</v>
          </cell>
          <cell r="S2" t="str">
            <v>4月</v>
          </cell>
          <cell r="U2" t="str">
            <v>2024年1-4月</v>
          </cell>
        </row>
        <row r="3">
          <cell r="G3" t="str">
            <v>按半年平均数应付</v>
          </cell>
          <cell r="H3" t="str">
            <v>付款原则比例</v>
          </cell>
          <cell r="I3" t="str">
            <v>按原则应付</v>
          </cell>
          <cell r="J3" t="str">
            <v>1.24支付</v>
          </cell>
          <cell r="K3" t="str">
            <v>1.29支付</v>
          </cell>
          <cell r="L3" t="str">
            <v>1.31支付</v>
          </cell>
          <cell r="M3" t="str">
            <v>2.1支付</v>
          </cell>
          <cell r="N3" t="str">
            <v>2.6支付</v>
          </cell>
          <cell r="O3" t="str">
            <v>2.21支付</v>
          </cell>
          <cell r="P3" t="str">
            <v>2.29支付</v>
          </cell>
          <cell r="Q3" t="str">
            <v>3.1支付</v>
          </cell>
          <cell r="R3" t="str">
            <v>3.14支付</v>
          </cell>
          <cell r="S3" t="str">
            <v>4.27支付</v>
          </cell>
          <cell r="T3" t="str">
            <v>5.23前支付</v>
          </cell>
          <cell r="U3" t="str">
            <v>合计支付</v>
          </cell>
          <cell r="V3" t="str">
            <v>支付比例</v>
          </cell>
        </row>
        <row r="4">
          <cell r="A4" t="str">
            <v>S413044</v>
          </cell>
          <cell r="B4" t="str">
            <v>黄骅市长生汽车灯镜有限公司</v>
          </cell>
          <cell r="C4" t="str">
            <v>金属件/座椅/后视镜</v>
          </cell>
          <cell r="D4" t="str">
            <v>正常供货</v>
          </cell>
          <cell r="E4" t="str">
            <v>零部件</v>
          </cell>
          <cell r="F4" t="str">
            <v>正常货款类</v>
          </cell>
          <cell r="G4">
            <v>1935311.1546666699</v>
          </cell>
          <cell r="H4">
            <v>0.8</v>
          </cell>
          <cell r="I4">
            <v>1548248.9237333301</v>
          </cell>
          <cell r="M4">
            <v>0</v>
          </cell>
          <cell r="N4">
            <v>90000</v>
          </cell>
          <cell r="P4">
            <v>150000</v>
          </cell>
          <cell r="R4">
            <v>150000</v>
          </cell>
          <cell r="S4">
            <v>120000</v>
          </cell>
          <cell r="U4">
            <v>510000</v>
          </cell>
          <cell r="V4">
            <v>0.32940439497947399</v>
          </cell>
        </row>
        <row r="5">
          <cell r="A5" t="str">
            <v>S413022</v>
          </cell>
          <cell r="B5" t="str">
            <v>海兴中盛弹簧有限公司</v>
          </cell>
          <cell r="C5" t="str">
            <v>金属件/座椅/后视镜</v>
          </cell>
          <cell r="D5" t="str">
            <v>正常供货</v>
          </cell>
          <cell r="E5" t="str">
            <v>零部件</v>
          </cell>
          <cell r="F5" t="str">
            <v>正常货款类</v>
          </cell>
          <cell r="G5">
            <v>1815941.8959999999</v>
          </cell>
          <cell r="H5">
            <v>0.8</v>
          </cell>
          <cell r="I5">
            <v>1452753.5168000001</v>
          </cell>
          <cell r="J5">
            <v>0</v>
          </cell>
          <cell r="K5">
            <v>0</v>
          </cell>
          <cell r="L5">
            <v>0</v>
          </cell>
          <cell r="M5">
            <v>240000</v>
          </cell>
          <cell r="N5">
            <v>90000</v>
          </cell>
          <cell r="P5">
            <v>150000</v>
          </cell>
          <cell r="Q5">
            <v>100000</v>
          </cell>
          <cell r="R5">
            <v>100000</v>
          </cell>
          <cell r="S5">
            <v>120000</v>
          </cell>
          <cell r="U5">
            <v>800000</v>
          </cell>
          <cell r="V5">
            <v>0.55067841223483704</v>
          </cell>
        </row>
        <row r="6">
          <cell r="A6" t="str">
            <v>S413034</v>
          </cell>
          <cell r="B6" t="str">
            <v>黄骅市汇铭汽车部件有限公司</v>
          </cell>
          <cell r="C6" t="str">
            <v>金属件/座椅/后视镜</v>
          </cell>
          <cell r="D6" t="str">
            <v>正常供货</v>
          </cell>
          <cell r="E6" t="str">
            <v>零部件</v>
          </cell>
          <cell r="F6" t="str">
            <v>正常货款类</v>
          </cell>
          <cell r="G6">
            <v>560616.22933333297</v>
          </cell>
          <cell r="H6">
            <v>0.8</v>
          </cell>
          <cell r="I6">
            <v>448492.98346666701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100000</v>
          </cell>
          <cell r="P6">
            <v>50000</v>
          </cell>
          <cell r="Q6">
            <v>50000</v>
          </cell>
          <cell r="S6">
            <v>50000</v>
          </cell>
          <cell r="U6">
            <v>250000</v>
          </cell>
          <cell r="V6">
            <v>0.55742232145440196</v>
          </cell>
        </row>
        <row r="7">
          <cell r="A7" t="str">
            <v>S411007</v>
          </cell>
          <cell r="B7" t="str">
            <v>北京浦东三浦标准件有限公司</v>
          </cell>
          <cell r="C7" t="str">
            <v>金属件/座椅/后视镜</v>
          </cell>
          <cell r="D7" t="str">
            <v>正常供货</v>
          </cell>
          <cell r="E7" t="str">
            <v>零部件</v>
          </cell>
          <cell r="F7" t="str">
            <v>正常货款类</v>
          </cell>
          <cell r="G7">
            <v>370852.93599999999</v>
          </cell>
          <cell r="H7">
            <v>0.8</v>
          </cell>
          <cell r="I7">
            <v>296682.34879999998</v>
          </cell>
          <cell r="J7">
            <v>90000</v>
          </cell>
          <cell r="K7">
            <v>100000</v>
          </cell>
          <cell r="L7">
            <v>0</v>
          </cell>
          <cell r="M7">
            <v>0</v>
          </cell>
          <cell r="N7">
            <v>30000</v>
          </cell>
          <cell r="P7">
            <v>40000</v>
          </cell>
          <cell r="Q7">
            <v>50000</v>
          </cell>
          <cell r="S7">
            <v>100000</v>
          </cell>
          <cell r="T7">
            <v>30000</v>
          </cell>
          <cell r="U7">
            <v>440000</v>
          </cell>
          <cell r="V7">
            <v>1.4830676707922801</v>
          </cell>
        </row>
        <row r="8">
          <cell r="A8" t="str">
            <v>S413037</v>
          </cell>
          <cell r="B8" t="str">
            <v>黄骅市雍丰塑料制品有限公司</v>
          </cell>
          <cell r="C8" t="str">
            <v>金属件/座椅/后视镜</v>
          </cell>
          <cell r="D8" t="str">
            <v>正常供货</v>
          </cell>
          <cell r="E8" t="str">
            <v>零部件</v>
          </cell>
          <cell r="F8" t="str">
            <v>正常货款类</v>
          </cell>
          <cell r="G8">
            <v>293072.56266666699</v>
          </cell>
          <cell r="H8">
            <v>0.8</v>
          </cell>
          <cell r="I8">
            <v>234458.05013333299</v>
          </cell>
          <cell r="N8">
            <v>50000</v>
          </cell>
          <cell r="Q8">
            <v>50000</v>
          </cell>
          <cell r="S8">
            <v>70000</v>
          </cell>
          <cell r="U8">
            <v>170000</v>
          </cell>
          <cell r="V8">
            <v>0.72507640451382704</v>
          </cell>
        </row>
        <row r="9">
          <cell r="A9" t="str">
            <v>S413045</v>
          </cell>
          <cell r="B9" t="str">
            <v>黄骅市鑫祺汽车配件有限公司</v>
          </cell>
          <cell r="C9" t="str">
            <v>金属件/座椅/后视镜</v>
          </cell>
          <cell r="D9" t="str">
            <v>正常供货</v>
          </cell>
          <cell r="E9" t="str">
            <v>零部件</v>
          </cell>
          <cell r="F9" t="str">
            <v>正常货款类</v>
          </cell>
          <cell r="G9">
            <v>269543.96000000002</v>
          </cell>
          <cell r="H9">
            <v>0.8</v>
          </cell>
          <cell r="I9">
            <v>215635.16800000001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P9">
            <v>30000</v>
          </cell>
          <cell r="Q9">
            <v>50000</v>
          </cell>
          <cell r="S9">
            <v>50000</v>
          </cell>
          <cell r="U9">
            <v>130000</v>
          </cell>
          <cell r="V9">
            <v>0.60287012181612198</v>
          </cell>
        </row>
        <row r="10">
          <cell r="A10" t="str">
            <v>S413033</v>
          </cell>
          <cell r="B10" t="str">
            <v>黄骅市再兴汽车配件有限公司</v>
          </cell>
          <cell r="C10" t="str">
            <v>金属件/后视镜</v>
          </cell>
          <cell r="D10" t="str">
            <v>正常供货</v>
          </cell>
          <cell r="E10" t="str">
            <v>零部件</v>
          </cell>
          <cell r="F10" t="str">
            <v>正常货款类</v>
          </cell>
          <cell r="G10">
            <v>461680.78533333301</v>
          </cell>
          <cell r="H10">
            <v>0.8</v>
          </cell>
          <cell r="I10">
            <v>369344.62826666702</v>
          </cell>
          <cell r="J10">
            <v>0</v>
          </cell>
          <cell r="K10">
            <v>0</v>
          </cell>
          <cell r="L10">
            <v>60000</v>
          </cell>
          <cell r="M10">
            <v>60000</v>
          </cell>
          <cell r="P10">
            <v>40000</v>
          </cell>
          <cell r="Q10">
            <v>30000</v>
          </cell>
          <cell r="R10">
            <v>30000</v>
          </cell>
          <cell r="S10">
            <v>50000</v>
          </cell>
          <cell r="U10">
            <v>270000</v>
          </cell>
          <cell r="V10">
            <v>0.73102457525132902</v>
          </cell>
        </row>
        <row r="11">
          <cell r="A11" t="str">
            <v>S413047</v>
          </cell>
          <cell r="B11" t="str">
            <v>黄骅市正大纺织机械配件厂</v>
          </cell>
          <cell r="C11" t="str">
            <v>金属件/座椅/后视镜</v>
          </cell>
          <cell r="D11" t="str">
            <v>正常供货</v>
          </cell>
          <cell r="E11" t="str">
            <v>零部件</v>
          </cell>
          <cell r="F11" t="str">
            <v>正常货款类</v>
          </cell>
          <cell r="G11">
            <v>530885.304</v>
          </cell>
          <cell r="H11">
            <v>0.8</v>
          </cell>
          <cell r="I11">
            <v>424708.24320000003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50000</v>
          </cell>
          <cell r="S11">
            <v>20000</v>
          </cell>
          <cell r="U11">
            <v>70000</v>
          </cell>
          <cell r="V11">
            <v>0.164819028405427</v>
          </cell>
        </row>
        <row r="12">
          <cell r="A12" t="str">
            <v>S413084</v>
          </cell>
          <cell r="B12" t="str">
            <v>黄骅市常郭镇街西纸箱厂</v>
          </cell>
          <cell r="C12" t="str">
            <v>金属件/座椅/后视镜</v>
          </cell>
          <cell r="D12" t="str">
            <v>正常供货</v>
          </cell>
          <cell r="E12" t="str">
            <v>零部件</v>
          </cell>
          <cell r="F12" t="str">
            <v>正常货款类</v>
          </cell>
          <cell r="G12">
            <v>121606.070666667</v>
          </cell>
          <cell r="H12">
            <v>0.8</v>
          </cell>
          <cell r="I12">
            <v>97284.856533333295</v>
          </cell>
          <cell r="J12">
            <v>0</v>
          </cell>
          <cell r="K12">
            <v>30000</v>
          </cell>
          <cell r="L12">
            <v>0</v>
          </cell>
          <cell r="M12">
            <v>0</v>
          </cell>
          <cell r="S12">
            <v>10000</v>
          </cell>
          <cell r="U12">
            <v>40000</v>
          </cell>
          <cell r="V12">
            <v>0.41116368390073699</v>
          </cell>
        </row>
        <row r="13">
          <cell r="A13" t="str">
            <v>S413078</v>
          </cell>
          <cell r="B13" t="str">
            <v>文安县德实汽车配件有限公司</v>
          </cell>
          <cell r="C13" t="str">
            <v>金属件/座椅</v>
          </cell>
          <cell r="D13" t="str">
            <v>正常供货</v>
          </cell>
          <cell r="E13" t="str">
            <v>零部件</v>
          </cell>
          <cell r="F13" t="str">
            <v>正常货款类</v>
          </cell>
          <cell r="G13">
            <v>1124762.9693333299</v>
          </cell>
          <cell r="H13">
            <v>0.8</v>
          </cell>
          <cell r="I13">
            <v>899810.375466667</v>
          </cell>
          <cell r="J13">
            <v>0</v>
          </cell>
          <cell r="K13">
            <v>0</v>
          </cell>
          <cell r="L13">
            <v>0</v>
          </cell>
          <cell r="M13">
            <v>200000</v>
          </cell>
          <cell r="P13">
            <v>150000</v>
          </cell>
          <cell r="Q13">
            <v>150000</v>
          </cell>
          <cell r="S13">
            <v>100000</v>
          </cell>
          <cell r="U13">
            <v>600000</v>
          </cell>
          <cell r="V13">
            <v>0.66680715888480802</v>
          </cell>
        </row>
        <row r="14">
          <cell r="A14" t="str">
            <v>S413066</v>
          </cell>
          <cell r="B14" t="str">
            <v>河北新强力机械制造有限公司</v>
          </cell>
          <cell r="C14" t="str">
            <v>金属件/座椅</v>
          </cell>
          <cell r="D14" t="str">
            <v>正常供货</v>
          </cell>
          <cell r="E14" t="str">
            <v>零部件</v>
          </cell>
          <cell r="F14" t="str">
            <v>正常货款类</v>
          </cell>
          <cell r="G14">
            <v>204383.98</v>
          </cell>
          <cell r="H14">
            <v>0.8</v>
          </cell>
          <cell r="I14">
            <v>163507.18400000001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50000</v>
          </cell>
          <cell r="Q14">
            <v>30000</v>
          </cell>
          <cell r="R14">
            <v>20000</v>
          </cell>
          <cell r="S14">
            <v>40000</v>
          </cell>
          <cell r="U14">
            <v>140000</v>
          </cell>
          <cell r="V14">
            <v>0.85623149133312704</v>
          </cell>
        </row>
        <row r="15">
          <cell r="A15" t="str">
            <v>S437019</v>
          </cell>
          <cell r="B15" t="str">
            <v>日照浩利橡塑有限公司</v>
          </cell>
          <cell r="C15" t="str">
            <v>金属件/座椅</v>
          </cell>
          <cell r="D15" t="str">
            <v>正常供货</v>
          </cell>
          <cell r="E15" t="str">
            <v>零部件</v>
          </cell>
          <cell r="F15" t="str">
            <v>正常货款类</v>
          </cell>
          <cell r="G15">
            <v>571537.52133333299</v>
          </cell>
          <cell r="H15">
            <v>0.8</v>
          </cell>
          <cell r="I15">
            <v>457230.01706666697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150000</v>
          </cell>
          <cell r="P15">
            <v>100000</v>
          </cell>
          <cell r="S15">
            <v>50000</v>
          </cell>
          <cell r="U15">
            <v>300000</v>
          </cell>
          <cell r="V15">
            <v>0.65612490169528503</v>
          </cell>
        </row>
        <row r="16">
          <cell r="A16" t="str">
            <v>S413056</v>
          </cell>
          <cell r="B16" t="str">
            <v>黄骅市瑞丰五金制品有限公司</v>
          </cell>
          <cell r="C16" t="str">
            <v>金属件/后视镜</v>
          </cell>
          <cell r="D16" t="str">
            <v>正常供货</v>
          </cell>
          <cell r="E16" t="str">
            <v>零部件</v>
          </cell>
          <cell r="F16" t="str">
            <v>正常货款类</v>
          </cell>
          <cell r="G16">
            <v>173358.22399999999</v>
          </cell>
          <cell r="H16">
            <v>0.8</v>
          </cell>
          <cell r="I16">
            <v>138686.57920000001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U16">
            <v>0</v>
          </cell>
          <cell r="V16">
            <v>0</v>
          </cell>
        </row>
        <row r="17">
          <cell r="A17" t="str">
            <v>S413071</v>
          </cell>
          <cell r="B17" t="str">
            <v>黄骅市顺亿汽车部件有限公司</v>
          </cell>
          <cell r="C17" t="str">
            <v>金属件/座椅/后视镜</v>
          </cell>
          <cell r="D17" t="str">
            <v>正常供货</v>
          </cell>
          <cell r="E17" t="str">
            <v>零部件</v>
          </cell>
          <cell r="F17" t="str">
            <v>正常货款类</v>
          </cell>
          <cell r="G17">
            <v>108126.554666667</v>
          </cell>
          <cell r="H17">
            <v>0.8</v>
          </cell>
          <cell r="I17">
            <v>86501.243733333395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U17">
            <v>0</v>
          </cell>
          <cell r="V17">
            <v>0</v>
          </cell>
        </row>
        <row r="18">
          <cell r="A18" t="str">
            <v>S432037</v>
          </cell>
          <cell r="B18" t="str">
            <v>苏世博(南京)减振系统有限公司</v>
          </cell>
          <cell r="C18" t="str">
            <v>金属件</v>
          </cell>
          <cell r="D18" t="str">
            <v>正常供货</v>
          </cell>
          <cell r="E18" t="str">
            <v>零部件</v>
          </cell>
          <cell r="F18" t="str">
            <v>正常货款类</v>
          </cell>
          <cell r="G18">
            <v>298331.86933333299</v>
          </cell>
          <cell r="H18">
            <v>0.8</v>
          </cell>
          <cell r="I18">
            <v>238665.49546666699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150000</v>
          </cell>
          <cell r="U18">
            <v>150000</v>
          </cell>
          <cell r="V18">
            <v>0.62849470430026999</v>
          </cell>
        </row>
        <row r="19">
          <cell r="A19" t="str">
            <v>S413021</v>
          </cell>
          <cell r="B19" t="str">
            <v>河北锐翰汽车零部件有限公司</v>
          </cell>
          <cell r="C19" t="str">
            <v>金属件</v>
          </cell>
          <cell r="D19" t="str">
            <v>正常供货</v>
          </cell>
          <cell r="E19" t="str">
            <v>零部件</v>
          </cell>
          <cell r="F19" t="str">
            <v>正常货款类</v>
          </cell>
          <cell r="G19">
            <v>115846.789333333</v>
          </cell>
          <cell r="H19">
            <v>0.8</v>
          </cell>
          <cell r="I19">
            <v>92677.431466666705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40000</v>
          </cell>
          <cell r="S19">
            <v>20000</v>
          </cell>
          <cell r="U19">
            <v>60000</v>
          </cell>
          <cell r="V19">
            <v>0.64740680714247301</v>
          </cell>
        </row>
        <row r="20">
          <cell r="A20" t="str">
            <v>S413007</v>
          </cell>
          <cell r="B20" t="str">
            <v>雄县华增汽车饰件有限公司</v>
          </cell>
          <cell r="C20" t="str">
            <v>金属件/座椅</v>
          </cell>
          <cell r="D20" t="str">
            <v>正常供货</v>
          </cell>
          <cell r="E20" t="str">
            <v>零部件</v>
          </cell>
          <cell r="F20" t="str">
            <v>正常货款类</v>
          </cell>
          <cell r="G20">
            <v>58009.425333333304</v>
          </cell>
          <cell r="H20">
            <v>0.8</v>
          </cell>
          <cell r="I20">
            <v>46407.5402666667</v>
          </cell>
          <cell r="U20">
            <v>0</v>
          </cell>
          <cell r="V20">
            <v>0</v>
          </cell>
        </row>
        <row r="21">
          <cell r="A21" t="str">
            <v>S413073</v>
          </cell>
          <cell r="B21" t="str">
            <v>黄骅市兴岳金属制品有限公司</v>
          </cell>
          <cell r="C21" t="str">
            <v>金属件</v>
          </cell>
          <cell r="D21" t="str">
            <v>正常供货</v>
          </cell>
          <cell r="E21" t="str">
            <v>零部件</v>
          </cell>
          <cell r="F21" t="str">
            <v>正常货款类</v>
          </cell>
          <cell r="G21">
            <v>276831.98800000001</v>
          </cell>
          <cell r="H21">
            <v>0.8</v>
          </cell>
          <cell r="I21">
            <v>221465.59039999999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50000</v>
          </cell>
          <cell r="R21">
            <v>40000</v>
          </cell>
          <cell r="S21">
            <v>20000</v>
          </cell>
          <cell r="U21">
            <v>110000</v>
          </cell>
          <cell r="V21">
            <v>0.496691155503316</v>
          </cell>
        </row>
        <row r="22">
          <cell r="A22" t="str">
            <v>S413058</v>
          </cell>
          <cell r="B22" t="str">
            <v>黄骅市俊隆五金包装有限公司</v>
          </cell>
          <cell r="C22" t="str">
            <v>金属件/后视镜</v>
          </cell>
          <cell r="D22" t="str">
            <v>正常供货</v>
          </cell>
          <cell r="E22" t="str">
            <v>零部件</v>
          </cell>
          <cell r="F22" t="str">
            <v>正常货款类</v>
          </cell>
          <cell r="G22">
            <v>47921.0546666667</v>
          </cell>
          <cell r="H22">
            <v>0.8</v>
          </cell>
          <cell r="I22">
            <v>38336.843733333299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U22">
            <v>0</v>
          </cell>
          <cell r="V22">
            <v>0</v>
          </cell>
        </row>
        <row r="23">
          <cell r="A23" t="str">
            <v>S413026</v>
          </cell>
          <cell r="B23" t="str">
            <v>沧州临港明康汽车配件有限公司</v>
          </cell>
          <cell r="C23" t="str">
            <v>金属件</v>
          </cell>
          <cell r="D23" t="str">
            <v>正常供货</v>
          </cell>
          <cell r="E23" t="str">
            <v>零部件</v>
          </cell>
          <cell r="F23" t="str">
            <v>正常货款类</v>
          </cell>
          <cell r="G23">
            <v>51167.608</v>
          </cell>
          <cell r="H23">
            <v>0.8</v>
          </cell>
          <cell r="I23">
            <v>40934.0864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24000</v>
          </cell>
          <cell r="U23">
            <v>24000</v>
          </cell>
          <cell r="V23">
            <v>0.58630843169373903</v>
          </cell>
        </row>
        <row r="24">
          <cell r="A24" t="str">
            <v>S413054</v>
          </cell>
          <cell r="B24" t="str">
            <v>黄骅市保俊成复合彩印厂</v>
          </cell>
          <cell r="C24" t="str">
            <v>金属件/后视镜</v>
          </cell>
          <cell r="D24" t="str">
            <v>正常供货</v>
          </cell>
          <cell r="E24" t="str">
            <v>零部件</v>
          </cell>
          <cell r="F24" t="str">
            <v>正常货款类</v>
          </cell>
          <cell r="G24">
            <v>47978.1986666667</v>
          </cell>
          <cell r="H24">
            <v>0.8</v>
          </cell>
          <cell r="I24">
            <v>38382.558933333297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U24">
            <v>0</v>
          </cell>
          <cell r="V24">
            <v>0</v>
          </cell>
        </row>
        <row r="25">
          <cell r="A25" t="str">
            <v>S413070</v>
          </cell>
          <cell r="B25" t="str">
            <v>黄骅市创合五金制品有限公司</v>
          </cell>
          <cell r="C25" t="str">
            <v>金属件/座椅</v>
          </cell>
          <cell r="D25" t="str">
            <v>正常供货</v>
          </cell>
          <cell r="E25" t="str">
            <v>零部件</v>
          </cell>
          <cell r="F25" t="str">
            <v>正常货款类</v>
          </cell>
          <cell r="G25">
            <v>1192043.59333333</v>
          </cell>
          <cell r="H25">
            <v>0.8</v>
          </cell>
          <cell r="I25">
            <v>953634.87466666696</v>
          </cell>
          <cell r="J25">
            <v>200000</v>
          </cell>
          <cell r="K25">
            <v>0</v>
          </cell>
          <cell r="L25">
            <v>0</v>
          </cell>
          <cell r="M25">
            <v>0</v>
          </cell>
          <cell r="N25">
            <v>200000</v>
          </cell>
          <cell r="Q25">
            <v>80000</v>
          </cell>
          <cell r="R25">
            <v>120000</v>
          </cell>
          <cell r="S25">
            <v>100000</v>
          </cell>
          <cell r="U25">
            <v>700000</v>
          </cell>
          <cell r="V25">
            <v>0.73403355791143599</v>
          </cell>
        </row>
        <row r="26">
          <cell r="A26" t="str">
            <v>S413039</v>
          </cell>
          <cell r="B26" t="str">
            <v>黄骅市佳祥五金制品有限公司</v>
          </cell>
          <cell r="C26" t="str">
            <v>金属件/后视镜</v>
          </cell>
          <cell r="D26" t="str">
            <v>正常供货</v>
          </cell>
          <cell r="E26" t="str">
            <v>零部件</v>
          </cell>
          <cell r="F26" t="str">
            <v>正常货款类</v>
          </cell>
          <cell r="G26">
            <v>45425.5133333333</v>
          </cell>
          <cell r="H26">
            <v>0.8</v>
          </cell>
          <cell r="I26">
            <v>36340.410666666699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10000</v>
          </cell>
          <cell r="P26">
            <v>10000</v>
          </cell>
          <cell r="S26">
            <v>10000</v>
          </cell>
          <cell r="U26">
            <v>30000</v>
          </cell>
          <cell r="V26">
            <v>0.825527269770718</v>
          </cell>
        </row>
        <row r="27">
          <cell r="A27" t="str">
            <v>S413023</v>
          </cell>
          <cell r="B27" t="str">
            <v>南皮县利辉五金接插件厂</v>
          </cell>
          <cell r="C27" t="str">
            <v>金属件</v>
          </cell>
          <cell r="D27" t="str">
            <v>正常供货</v>
          </cell>
          <cell r="E27" t="str">
            <v>零部件</v>
          </cell>
          <cell r="F27" t="str">
            <v>正常货款类</v>
          </cell>
          <cell r="G27">
            <v>27651.093333333301</v>
          </cell>
          <cell r="H27">
            <v>0.8</v>
          </cell>
          <cell r="I27">
            <v>22120.874666666699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8635.1893333333301</v>
          </cell>
          <cell r="Q27">
            <v>9000</v>
          </cell>
          <cell r="U27">
            <v>17635.189333333299</v>
          </cell>
          <cell r="V27">
            <v>0.79721935045847503</v>
          </cell>
        </row>
        <row r="28">
          <cell r="A28" t="str">
            <v>S413025</v>
          </cell>
          <cell r="B28" t="str">
            <v>沧州宇诺五金制造有限公司</v>
          </cell>
          <cell r="C28" t="str">
            <v>金属件</v>
          </cell>
          <cell r="D28" t="str">
            <v>正常供货</v>
          </cell>
          <cell r="E28" t="str">
            <v>零部件</v>
          </cell>
          <cell r="F28" t="str">
            <v>正常货款类</v>
          </cell>
          <cell r="G28">
            <v>462914.212</v>
          </cell>
          <cell r="H28">
            <v>0.8</v>
          </cell>
          <cell r="I28">
            <v>370331.36959999998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130000</v>
          </cell>
          <cell r="Q28">
            <v>50000</v>
          </cell>
          <cell r="S28">
            <v>80000</v>
          </cell>
          <cell r="U28">
            <v>260000</v>
          </cell>
          <cell r="V28">
            <v>0.70207392984512595</v>
          </cell>
        </row>
        <row r="29">
          <cell r="A29" t="str">
            <v>S413125</v>
          </cell>
          <cell r="B29" t="str">
            <v>沧州智凯金属制品有限公司</v>
          </cell>
          <cell r="C29" t="str">
            <v>金属件</v>
          </cell>
          <cell r="D29" t="str">
            <v>正常供货</v>
          </cell>
          <cell r="E29" t="str">
            <v>零部件</v>
          </cell>
          <cell r="F29" t="str">
            <v>正常货款类</v>
          </cell>
          <cell r="G29">
            <v>387105.94400000002</v>
          </cell>
          <cell r="H29">
            <v>0.8</v>
          </cell>
          <cell r="I29">
            <v>309684.75520000001</v>
          </cell>
          <cell r="J29">
            <v>100000</v>
          </cell>
          <cell r="K29">
            <v>0</v>
          </cell>
          <cell r="L29">
            <v>0</v>
          </cell>
          <cell r="M29">
            <v>0</v>
          </cell>
          <cell r="R29">
            <v>100000</v>
          </cell>
          <cell r="S29">
            <v>100000</v>
          </cell>
          <cell r="U29">
            <v>300000</v>
          </cell>
          <cell r="V29">
            <v>0.968727052147771</v>
          </cell>
        </row>
        <row r="30">
          <cell r="A30" t="str">
            <v>S413081</v>
          </cell>
          <cell r="B30" t="str">
            <v>河北宏广橡塑金属制品有限公司</v>
          </cell>
          <cell r="C30" t="str">
            <v>金属件</v>
          </cell>
          <cell r="D30" t="str">
            <v>正常供货</v>
          </cell>
          <cell r="E30" t="str">
            <v>零部件</v>
          </cell>
          <cell r="F30" t="str">
            <v>正常货款类</v>
          </cell>
          <cell r="G30">
            <v>0</v>
          </cell>
          <cell r="H30">
            <v>0.8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10000</v>
          </cell>
          <cell r="U30">
            <v>10000</v>
          </cell>
          <cell r="V30" t="str">
            <v>100%</v>
          </cell>
        </row>
        <row r="31">
          <cell r="A31" t="str">
            <v>S413167</v>
          </cell>
          <cell r="B31" t="str">
            <v>航天宏达（泊头）机械科技有限公司</v>
          </cell>
          <cell r="C31" t="str">
            <v>金属件</v>
          </cell>
          <cell r="D31" t="str">
            <v>正常供货</v>
          </cell>
          <cell r="E31" t="str">
            <v>零部件</v>
          </cell>
          <cell r="F31" t="str">
            <v>正常货款类</v>
          </cell>
          <cell r="G31">
            <v>209588.93733333299</v>
          </cell>
          <cell r="H31">
            <v>0.8</v>
          </cell>
          <cell r="I31">
            <v>167671.14986666699</v>
          </cell>
          <cell r="J31">
            <v>0</v>
          </cell>
          <cell r="K31">
            <v>0</v>
          </cell>
          <cell r="L31">
            <v>0</v>
          </cell>
          <cell r="M31">
            <v>80000</v>
          </cell>
          <cell r="Q31">
            <v>20000</v>
          </cell>
          <cell r="R31">
            <v>62000</v>
          </cell>
          <cell r="U31">
            <v>162000</v>
          </cell>
          <cell r="V31">
            <v>0.96617694891949901</v>
          </cell>
        </row>
        <row r="32">
          <cell r="A32" t="str">
            <v>S413105</v>
          </cell>
          <cell r="B32" t="str">
            <v>沧州斯克艾商贸有限公司</v>
          </cell>
          <cell r="C32" t="str">
            <v>金属件/后视镜</v>
          </cell>
          <cell r="D32" t="str">
            <v>正常供货</v>
          </cell>
          <cell r="E32" t="str">
            <v>零部件</v>
          </cell>
          <cell r="F32" t="str">
            <v>正常货款类</v>
          </cell>
          <cell r="G32">
            <v>0</v>
          </cell>
          <cell r="H32">
            <v>0.8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U32">
            <v>0</v>
          </cell>
          <cell r="V32" t="str">
            <v>100%</v>
          </cell>
        </row>
        <row r="33">
          <cell r="A33" t="str">
            <v>S434006</v>
          </cell>
          <cell r="B33" t="str">
            <v>安徽汉升工业部件股份有限公司</v>
          </cell>
          <cell r="C33" t="str">
            <v>金属件</v>
          </cell>
          <cell r="D33" t="str">
            <v>正常供货</v>
          </cell>
          <cell r="E33" t="str">
            <v>零部件</v>
          </cell>
          <cell r="F33" t="str">
            <v>正常货款类</v>
          </cell>
          <cell r="G33">
            <v>6591.99</v>
          </cell>
          <cell r="H33">
            <v>0.8</v>
          </cell>
          <cell r="I33">
            <v>5273.5919999999996</v>
          </cell>
          <cell r="Q33">
            <v>6947.92</v>
          </cell>
          <cell r="U33">
            <v>6947.92</v>
          </cell>
          <cell r="V33">
            <v>1.3174928966821899</v>
          </cell>
        </row>
        <row r="34">
          <cell r="A34" t="str">
            <v>S413020</v>
          </cell>
          <cell r="B34" t="str">
            <v>沧州旭兴五金制品有限公司</v>
          </cell>
          <cell r="C34" t="str">
            <v>金属件/后视镜</v>
          </cell>
          <cell r="D34" t="str">
            <v>正常供货</v>
          </cell>
          <cell r="E34" t="str">
            <v>零部件</v>
          </cell>
          <cell r="F34" t="str">
            <v>正常货款类</v>
          </cell>
          <cell r="G34">
            <v>136539.137333333</v>
          </cell>
          <cell r="H34">
            <v>0.8</v>
          </cell>
          <cell r="I34">
            <v>109231.309866667</v>
          </cell>
          <cell r="J34">
            <v>0</v>
          </cell>
          <cell r="K34">
            <v>20000</v>
          </cell>
          <cell r="L34">
            <v>10000</v>
          </cell>
          <cell r="M34">
            <v>0</v>
          </cell>
          <cell r="Q34">
            <v>30000</v>
          </cell>
          <cell r="S34">
            <v>30000</v>
          </cell>
          <cell r="U34">
            <v>90000</v>
          </cell>
          <cell r="V34">
            <v>0.82393958389639899</v>
          </cell>
        </row>
        <row r="35">
          <cell r="A35" t="str">
            <v>S411018</v>
          </cell>
          <cell r="B35" t="str">
            <v>北京三浦易购科技有限公司</v>
          </cell>
          <cell r="C35" t="str">
            <v>金属件</v>
          </cell>
          <cell r="D35" t="str">
            <v>正常供货</v>
          </cell>
          <cell r="E35" t="str">
            <v>零部件</v>
          </cell>
          <cell r="F35" t="str">
            <v>正常货款类</v>
          </cell>
          <cell r="G35">
            <v>12161.904</v>
          </cell>
          <cell r="H35">
            <v>0.8</v>
          </cell>
          <cell r="I35">
            <v>9729.5231999999996</v>
          </cell>
          <cell r="J35">
            <v>10000</v>
          </cell>
          <cell r="K35">
            <v>0</v>
          </cell>
          <cell r="L35">
            <v>0</v>
          </cell>
          <cell r="M35">
            <v>0</v>
          </cell>
          <cell r="Q35">
            <v>5000</v>
          </cell>
          <cell r="R35">
            <v>4683.8599999999997</v>
          </cell>
          <cell r="S35">
            <v>5547</v>
          </cell>
          <cell r="T35">
            <v>10000</v>
          </cell>
          <cell r="U35">
            <v>35230.86</v>
          </cell>
          <cell r="V35">
            <v>3.6210263623195802</v>
          </cell>
        </row>
        <row r="36">
          <cell r="A36" t="str">
            <v>S442002</v>
          </cell>
          <cell r="B36" t="str">
            <v>湖北伟士通汽车零件有限公司</v>
          </cell>
          <cell r="C36" t="str">
            <v>金属件</v>
          </cell>
          <cell r="D36" t="str">
            <v>正常供货</v>
          </cell>
          <cell r="E36" t="str">
            <v>零部件</v>
          </cell>
          <cell r="F36" t="str">
            <v>正常货款类</v>
          </cell>
          <cell r="G36">
            <v>14012.5493333333</v>
          </cell>
          <cell r="H36">
            <v>0.8</v>
          </cell>
          <cell r="I36">
            <v>11210.0394666667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U36">
            <v>0</v>
          </cell>
          <cell r="V36">
            <v>0</v>
          </cell>
        </row>
        <row r="37">
          <cell r="A37" t="str">
            <v>S432005</v>
          </cell>
          <cell r="B37" t="str">
            <v>佛吉亚（无锡）座椅部件有限公司</v>
          </cell>
          <cell r="C37" t="str">
            <v>金属件</v>
          </cell>
          <cell r="D37" t="str">
            <v>正常供货</v>
          </cell>
          <cell r="E37" t="str">
            <v>零部件</v>
          </cell>
          <cell r="F37" t="str">
            <v>正常货款类</v>
          </cell>
          <cell r="G37">
            <v>283862.81599999999</v>
          </cell>
          <cell r="H37">
            <v>0.8</v>
          </cell>
          <cell r="I37">
            <v>227090.25279999999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U37">
            <v>0</v>
          </cell>
          <cell r="V37">
            <v>0</v>
          </cell>
        </row>
        <row r="38">
          <cell r="A38" t="str">
            <v>S411041</v>
          </cell>
          <cell r="B38" t="str">
            <v>北京嘉度科贸有限公司</v>
          </cell>
          <cell r="C38" t="str">
            <v>金属件/座椅</v>
          </cell>
          <cell r="D38" t="str">
            <v>正常供货</v>
          </cell>
          <cell r="E38" t="str">
            <v>零部件</v>
          </cell>
          <cell r="F38" t="str">
            <v>正常货款类</v>
          </cell>
          <cell r="G38">
            <v>0</v>
          </cell>
          <cell r="H38">
            <v>0.8</v>
          </cell>
          <cell r="I38">
            <v>0</v>
          </cell>
          <cell r="U38">
            <v>0</v>
          </cell>
          <cell r="V38" t="str">
            <v>100%</v>
          </cell>
        </row>
        <row r="39">
          <cell r="A39" t="str">
            <v>S413122</v>
          </cell>
          <cell r="B39" t="str">
            <v>河北亿泽汽车零部件科技有限公司</v>
          </cell>
          <cell r="C39" t="str">
            <v>金属件</v>
          </cell>
          <cell r="D39" t="str">
            <v>正常供货</v>
          </cell>
          <cell r="E39" t="str">
            <v>零部件</v>
          </cell>
          <cell r="F39" t="str">
            <v>正常货款类</v>
          </cell>
          <cell r="G39">
            <v>4620.74</v>
          </cell>
          <cell r="H39">
            <v>0.8</v>
          </cell>
          <cell r="I39">
            <v>3696.5920000000001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15197.286</v>
          </cell>
          <cell r="U39">
            <v>15197.286</v>
          </cell>
          <cell r="V39">
            <v>4.1111613074962001</v>
          </cell>
        </row>
        <row r="40">
          <cell r="A40" t="str">
            <v>S431012</v>
          </cell>
          <cell r="B40" t="str">
            <v>上海明芳汽车零件有限公司</v>
          </cell>
          <cell r="C40" t="str">
            <v>金属件</v>
          </cell>
          <cell r="D40" t="str">
            <v>正常供货</v>
          </cell>
          <cell r="E40" t="str">
            <v>零部件</v>
          </cell>
          <cell r="F40" t="str">
            <v>正常货款类</v>
          </cell>
          <cell r="G40">
            <v>0</v>
          </cell>
          <cell r="H40">
            <v>0.8</v>
          </cell>
          <cell r="I40">
            <v>0</v>
          </cell>
          <cell r="U40">
            <v>0</v>
          </cell>
          <cell r="V40" t="str">
            <v>100%</v>
          </cell>
        </row>
        <row r="41">
          <cell r="A41" t="str">
            <v>S431033</v>
          </cell>
          <cell r="B41" t="str">
            <v>上海纳特汽车标准件有限公司</v>
          </cell>
          <cell r="C41" t="str">
            <v>金属件</v>
          </cell>
          <cell r="D41" t="str">
            <v>正常供货</v>
          </cell>
          <cell r="E41" t="str">
            <v>零部件</v>
          </cell>
          <cell r="F41" t="str">
            <v>正常货款类</v>
          </cell>
          <cell r="G41">
            <v>6270.7666666666701</v>
          </cell>
          <cell r="H41">
            <v>0.8</v>
          </cell>
          <cell r="I41">
            <v>5016.61333333333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U41">
            <v>0</v>
          </cell>
          <cell r="V41">
            <v>0</v>
          </cell>
        </row>
        <row r="42">
          <cell r="A42" t="str">
            <v>S413201</v>
          </cell>
          <cell r="B42" t="str">
            <v>清河县沁园汽车零部件有限公司</v>
          </cell>
          <cell r="C42" t="str">
            <v>座椅/金属件</v>
          </cell>
          <cell r="D42" t="str">
            <v>正常供货</v>
          </cell>
          <cell r="E42" t="str">
            <v>零部件</v>
          </cell>
          <cell r="F42" t="str">
            <v>正常货款类</v>
          </cell>
          <cell r="G42">
            <v>25422.191666666698</v>
          </cell>
          <cell r="H42">
            <v>0.8</v>
          </cell>
          <cell r="I42">
            <v>20337.753333333301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90000</v>
          </cell>
          <cell r="T42">
            <v>84000</v>
          </cell>
          <cell r="U42">
            <v>174000</v>
          </cell>
          <cell r="V42">
            <v>8.5555172760806393</v>
          </cell>
        </row>
        <row r="43">
          <cell r="A43" t="str">
            <v>S413174</v>
          </cell>
          <cell r="B43" t="str">
            <v>沧州美凯精冲产品有限公司</v>
          </cell>
          <cell r="C43" t="str">
            <v>金属件</v>
          </cell>
          <cell r="D43" t="str">
            <v>正常供货</v>
          </cell>
          <cell r="E43" t="str">
            <v>零部件</v>
          </cell>
          <cell r="F43" t="str">
            <v>正常货款类</v>
          </cell>
          <cell r="G43">
            <v>1237.856</v>
          </cell>
          <cell r="H43">
            <v>0.8</v>
          </cell>
          <cell r="I43">
            <v>990.28480000000002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20000</v>
          </cell>
          <cell r="U43">
            <v>20000</v>
          </cell>
          <cell r="V43">
            <v>20.196210221544298</v>
          </cell>
        </row>
        <row r="44">
          <cell r="A44" t="str">
            <v>S413184</v>
          </cell>
          <cell r="B44" t="str">
            <v>黄骅市宏达五金厂</v>
          </cell>
          <cell r="C44" t="str">
            <v>金属件</v>
          </cell>
          <cell r="D44" t="str">
            <v>正常供货</v>
          </cell>
          <cell r="E44" t="str">
            <v>零部件</v>
          </cell>
          <cell r="F44" t="str">
            <v>正常货款类</v>
          </cell>
          <cell r="G44">
            <v>0</v>
          </cell>
          <cell r="H44">
            <v>0.8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20000</v>
          </cell>
          <cell r="U44">
            <v>20000</v>
          </cell>
          <cell r="V44" t="str">
            <v>100%</v>
          </cell>
        </row>
        <row r="45">
          <cell r="A45" t="str">
            <v>S413186</v>
          </cell>
          <cell r="B45" t="str">
            <v>黄骅市富邑金属制品有限公司</v>
          </cell>
          <cell r="C45" t="str">
            <v>金属件</v>
          </cell>
          <cell r="D45" t="str">
            <v>正常供货</v>
          </cell>
          <cell r="E45" t="str">
            <v>零部件</v>
          </cell>
          <cell r="F45" t="str">
            <v>正常货款类</v>
          </cell>
          <cell r="G45">
            <v>5472.8986666666697</v>
          </cell>
          <cell r="H45">
            <v>0.8</v>
          </cell>
          <cell r="I45">
            <v>4378.3189333333303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10000</v>
          </cell>
          <cell r="U45">
            <v>10000</v>
          </cell>
          <cell r="V45">
            <v>2.2839816267991102</v>
          </cell>
        </row>
        <row r="46">
          <cell r="A46" t="str">
            <v>S432042</v>
          </cell>
          <cell r="B46" t="str">
            <v>江苏凌派通信科技有限公司</v>
          </cell>
          <cell r="C46" t="str">
            <v>座椅/金属件</v>
          </cell>
          <cell r="D46" t="str">
            <v>正常供货</v>
          </cell>
          <cell r="E46" t="str">
            <v>零部件</v>
          </cell>
          <cell r="F46" t="str">
            <v>正常货款类</v>
          </cell>
          <cell r="G46">
            <v>34352.466666666704</v>
          </cell>
          <cell r="H46">
            <v>0.8</v>
          </cell>
          <cell r="I46">
            <v>27481.973333333299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U46">
            <v>0</v>
          </cell>
          <cell r="V46">
            <v>0</v>
          </cell>
        </row>
        <row r="47">
          <cell r="A47" t="str">
            <v>S432003</v>
          </cell>
          <cell r="B47" t="str">
            <v>无锡市汇源机械科技有限公司</v>
          </cell>
          <cell r="C47" t="str">
            <v>金属件/座椅/后视镜</v>
          </cell>
          <cell r="D47" t="str">
            <v>正常供货</v>
          </cell>
          <cell r="E47" t="str">
            <v>零部件</v>
          </cell>
          <cell r="F47" t="str">
            <v>正常货款类</v>
          </cell>
          <cell r="G47">
            <v>45998.766666666699</v>
          </cell>
          <cell r="H47">
            <v>0.8</v>
          </cell>
          <cell r="I47">
            <v>36799.0133333333</v>
          </cell>
          <cell r="P47">
            <v>20000</v>
          </cell>
          <cell r="U47">
            <v>20000</v>
          </cell>
          <cell r="V47">
            <v>0.54349283277884997</v>
          </cell>
        </row>
        <row r="48">
          <cell r="A48" t="str">
            <v>S513222</v>
          </cell>
          <cell r="B48" t="str">
            <v>沧州君泰包装制品有限公司</v>
          </cell>
          <cell r="C48" t="str">
            <v>座椅</v>
          </cell>
          <cell r="D48" t="str">
            <v>正常供货</v>
          </cell>
          <cell r="E48" t="str">
            <v>零部件</v>
          </cell>
          <cell r="F48" t="str">
            <v>正常货款类</v>
          </cell>
          <cell r="G48">
            <v>21514.54</v>
          </cell>
          <cell r="H48">
            <v>0.8</v>
          </cell>
          <cell r="I48">
            <v>17211.632000000001</v>
          </cell>
          <cell r="R48">
            <v>54448.77</v>
          </cell>
          <cell r="S48">
            <v>50000</v>
          </cell>
          <cell r="U48">
            <v>104448.77</v>
          </cell>
          <cell r="V48">
            <v>6.0684989081802296</v>
          </cell>
        </row>
        <row r="49">
          <cell r="A49" t="str">
            <v>S413108</v>
          </cell>
          <cell r="B49" t="str">
            <v>黄骅市泰行汽车配件有限公司</v>
          </cell>
          <cell r="C49" t="str">
            <v>座椅</v>
          </cell>
          <cell r="D49" t="str">
            <v>正常供货</v>
          </cell>
          <cell r="E49" t="str">
            <v>零部件</v>
          </cell>
          <cell r="F49" t="str">
            <v>正常货款类</v>
          </cell>
          <cell r="G49">
            <v>815762.12</v>
          </cell>
          <cell r="H49">
            <v>0.8</v>
          </cell>
          <cell r="I49">
            <v>652609.696</v>
          </cell>
          <cell r="N49">
            <v>200000</v>
          </cell>
          <cell r="R49">
            <v>100000</v>
          </cell>
          <cell r="T49">
            <v>50000</v>
          </cell>
          <cell r="U49">
            <v>350000</v>
          </cell>
          <cell r="V49">
            <v>0.53630830517112005</v>
          </cell>
        </row>
        <row r="50">
          <cell r="A50" t="str">
            <v>S413053</v>
          </cell>
          <cell r="B50" t="str">
            <v>黄骅市益海五金制造有限公司</v>
          </cell>
          <cell r="C50" t="str">
            <v>座椅</v>
          </cell>
          <cell r="D50" t="str">
            <v>正常供货</v>
          </cell>
          <cell r="E50" t="str">
            <v>零部件</v>
          </cell>
          <cell r="F50" t="str">
            <v>正常货款类</v>
          </cell>
          <cell r="G50">
            <v>89065.656000000003</v>
          </cell>
          <cell r="H50">
            <v>0.8</v>
          </cell>
          <cell r="I50">
            <v>71252.524799999999</v>
          </cell>
          <cell r="N50">
            <v>30000</v>
          </cell>
          <cell r="R50">
            <v>40000</v>
          </cell>
          <cell r="S50">
            <v>30000</v>
          </cell>
          <cell r="U50">
            <v>100000</v>
          </cell>
          <cell r="V50">
            <v>1.40345903925077</v>
          </cell>
        </row>
        <row r="51">
          <cell r="A51" t="str">
            <v>S422005</v>
          </cell>
          <cell r="B51" t="str">
            <v>吉林省德邦汽车电子有限公司</v>
          </cell>
          <cell r="C51" t="str">
            <v>座椅</v>
          </cell>
          <cell r="D51" t="str">
            <v>正常供货</v>
          </cell>
          <cell r="E51" t="str">
            <v>零部件</v>
          </cell>
          <cell r="F51" t="str">
            <v>正常货款类</v>
          </cell>
          <cell r="G51">
            <v>860256.92133333301</v>
          </cell>
          <cell r="H51">
            <v>0.8</v>
          </cell>
          <cell r="I51">
            <v>688205.53706666699</v>
          </cell>
          <cell r="Q51">
            <v>100000</v>
          </cell>
          <cell r="R51">
            <v>100000</v>
          </cell>
          <cell r="S51">
            <v>100000</v>
          </cell>
          <cell r="T51">
            <v>84000</v>
          </cell>
          <cell r="U51">
            <v>384000</v>
          </cell>
          <cell r="V51">
            <v>0.55797284287586602</v>
          </cell>
        </row>
        <row r="52">
          <cell r="A52" t="str">
            <v>S413035</v>
          </cell>
          <cell r="B52" t="str">
            <v>黄骅市建昌塑料制品有限公司</v>
          </cell>
          <cell r="C52" t="str">
            <v>座椅</v>
          </cell>
          <cell r="D52" t="str">
            <v>正常供货</v>
          </cell>
          <cell r="E52" t="str">
            <v>零部件</v>
          </cell>
          <cell r="F52" t="str">
            <v>正常货款类</v>
          </cell>
          <cell r="G52">
            <v>344639.516</v>
          </cell>
          <cell r="H52">
            <v>0.8</v>
          </cell>
          <cell r="I52">
            <v>275711.6128</v>
          </cell>
          <cell r="N52">
            <v>90000</v>
          </cell>
          <cell r="R52">
            <v>50000</v>
          </cell>
          <cell r="S52">
            <v>50000</v>
          </cell>
          <cell r="U52">
            <v>190000</v>
          </cell>
          <cell r="V52">
            <v>0.68912585172038099</v>
          </cell>
        </row>
        <row r="53">
          <cell r="A53" t="str">
            <v>S435003</v>
          </cell>
          <cell r="B53" t="str">
            <v>泉州市福兴塑料五金有限公司</v>
          </cell>
          <cell r="C53" t="str">
            <v>座椅</v>
          </cell>
          <cell r="D53" t="str">
            <v>正常供货</v>
          </cell>
          <cell r="E53" t="str">
            <v>零部件</v>
          </cell>
          <cell r="F53" t="str">
            <v>正常货款类</v>
          </cell>
          <cell r="G53">
            <v>0</v>
          </cell>
          <cell r="H53">
            <v>0.8</v>
          </cell>
          <cell r="I53">
            <v>0</v>
          </cell>
          <cell r="R53">
            <v>198654</v>
          </cell>
          <cell r="U53">
            <v>198654</v>
          </cell>
          <cell r="V53" t="str">
            <v>100%</v>
          </cell>
        </row>
        <row r="54">
          <cell r="A54" t="str">
            <v>S437016</v>
          </cell>
          <cell r="B54" t="str">
            <v>曲阜陆航座椅辅料有限公司</v>
          </cell>
          <cell r="C54" t="str">
            <v>座椅</v>
          </cell>
          <cell r="D54" t="str">
            <v>正常供货</v>
          </cell>
          <cell r="E54" t="str">
            <v>零部件</v>
          </cell>
          <cell r="F54" t="str">
            <v>正常货款类</v>
          </cell>
          <cell r="G54">
            <v>45680.138666666702</v>
          </cell>
          <cell r="H54">
            <v>0.8</v>
          </cell>
          <cell r="I54">
            <v>36544.110933333301</v>
          </cell>
          <cell r="R54">
            <v>50000</v>
          </cell>
          <cell r="U54">
            <v>50000</v>
          </cell>
          <cell r="V54">
            <v>1.36820950689467</v>
          </cell>
        </row>
        <row r="55">
          <cell r="A55" t="str">
            <v>S444002</v>
          </cell>
          <cell r="B55" t="str">
            <v>广东盟力纺织科技有限公司</v>
          </cell>
          <cell r="C55" t="str">
            <v>座椅</v>
          </cell>
          <cell r="D55" t="str">
            <v>正常供货</v>
          </cell>
          <cell r="E55" t="str">
            <v>零部件</v>
          </cell>
          <cell r="F55" t="str">
            <v>正常货款类</v>
          </cell>
          <cell r="G55">
            <v>2709.04</v>
          </cell>
          <cell r="H55">
            <v>0.8</v>
          </cell>
          <cell r="I55">
            <v>2167.232</v>
          </cell>
          <cell r="R55">
            <v>13991</v>
          </cell>
          <cell r="U55">
            <v>13991</v>
          </cell>
          <cell r="V55">
            <v>6.4557001742314597</v>
          </cell>
        </row>
        <row r="56">
          <cell r="A56" t="str">
            <v>S437015</v>
          </cell>
          <cell r="B56" t="str">
            <v>山东金达汽车部件制造股份有限公司</v>
          </cell>
          <cell r="C56" t="str">
            <v>座椅</v>
          </cell>
          <cell r="D56" t="str">
            <v>正常供货</v>
          </cell>
          <cell r="E56" t="str">
            <v>零部件</v>
          </cell>
          <cell r="F56" t="str">
            <v>正常货款类</v>
          </cell>
          <cell r="G56">
            <v>730346.14399999997</v>
          </cell>
          <cell r="H56">
            <v>0.8</v>
          </cell>
          <cell r="I56">
            <v>584276.91520000005</v>
          </cell>
          <cell r="R56">
            <v>290000</v>
          </cell>
          <cell r="S56">
            <v>150000</v>
          </cell>
          <cell r="U56">
            <v>440000</v>
          </cell>
          <cell r="V56">
            <v>0.75306757558509096</v>
          </cell>
        </row>
        <row r="57">
          <cell r="A57" t="str">
            <v>S432011</v>
          </cell>
          <cell r="B57" t="str">
            <v>旷达汽车饰件系统有限公司</v>
          </cell>
          <cell r="C57" t="str">
            <v>座椅</v>
          </cell>
          <cell r="D57" t="str">
            <v>正常供货</v>
          </cell>
          <cell r="E57" t="str">
            <v>零部件</v>
          </cell>
          <cell r="F57" t="str">
            <v>正常货款类</v>
          </cell>
          <cell r="G57">
            <v>318695.92666666699</v>
          </cell>
          <cell r="H57">
            <v>0.8</v>
          </cell>
          <cell r="I57">
            <v>254956.74133333299</v>
          </cell>
          <cell r="N57">
            <v>50000</v>
          </cell>
          <cell r="Q57">
            <v>100000</v>
          </cell>
          <cell r="R57">
            <v>100000</v>
          </cell>
          <cell r="S57">
            <v>100000</v>
          </cell>
          <cell r="T57">
            <v>100000</v>
          </cell>
          <cell r="U57">
            <v>450000</v>
          </cell>
          <cell r="V57">
            <v>1.7650053010822899</v>
          </cell>
        </row>
        <row r="58">
          <cell r="A58" t="str">
            <v>S411046</v>
          </cell>
          <cell r="B58" t="str">
            <v>北京宇喆科技有限公司</v>
          </cell>
          <cell r="C58" t="str">
            <v>座椅</v>
          </cell>
          <cell r="D58" t="str">
            <v>正常供货</v>
          </cell>
          <cell r="E58" t="str">
            <v>零部件</v>
          </cell>
          <cell r="F58" t="str">
            <v>正常货款类</v>
          </cell>
          <cell r="G58">
            <v>79868.784</v>
          </cell>
          <cell r="H58">
            <v>0.8</v>
          </cell>
          <cell r="I58">
            <v>63895.027199999997</v>
          </cell>
          <cell r="N58">
            <v>250000</v>
          </cell>
          <cell r="R58">
            <v>200000</v>
          </cell>
          <cell r="S58">
            <v>200000</v>
          </cell>
          <cell r="U58">
            <v>650000</v>
          </cell>
          <cell r="V58">
            <v>10.172935649051601</v>
          </cell>
        </row>
        <row r="59">
          <cell r="A59" t="str">
            <v>S412020</v>
          </cell>
          <cell r="B59" t="str">
            <v>天津市鹏升汽车部件有限公司</v>
          </cell>
          <cell r="C59" t="str">
            <v>座椅</v>
          </cell>
          <cell r="D59" t="str">
            <v>正常供货</v>
          </cell>
          <cell r="E59" t="str">
            <v>零部件</v>
          </cell>
          <cell r="F59" t="str">
            <v>正常货款类</v>
          </cell>
          <cell r="G59">
            <v>1233276.2093333299</v>
          </cell>
          <cell r="H59">
            <v>0.8</v>
          </cell>
          <cell r="I59">
            <v>986620.96746666695</v>
          </cell>
          <cell r="N59">
            <v>450000</v>
          </cell>
          <cell r="S59">
            <v>100000</v>
          </cell>
          <cell r="U59">
            <v>550000</v>
          </cell>
          <cell r="V59">
            <v>0.55745825209069599</v>
          </cell>
        </row>
        <row r="60">
          <cell r="A60" t="str">
            <v>S413064</v>
          </cell>
          <cell r="B60" t="str">
            <v>黄骅市恒伟五金制品有限公司</v>
          </cell>
          <cell r="C60" t="str">
            <v>座椅/后视镜</v>
          </cell>
          <cell r="D60" t="str">
            <v>正常供货</v>
          </cell>
          <cell r="E60" t="str">
            <v>零部件</v>
          </cell>
          <cell r="F60" t="str">
            <v>正常货款类</v>
          </cell>
          <cell r="G60">
            <v>559699.65333333297</v>
          </cell>
          <cell r="H60">
            <v>0.8</v>
          </cell>
          <cell r="I60">
            <v>447759.72266666702</v>
          </cell>
          <cell r="S60">
            <v>30000</v>
          </cell>
          <cell r="U60">
            <v>30000</v>
          </cell>
          <cell r="V60">
            <v>6.7000220165701299E-2</v>
          </cell>
        </row>
        <row r="61">
          <cell r="A61" t="str">
            <v>S413055</v>
          </cell>
          <cell r="B61" t="str">
            <v>黄骅市广亿汽车部件有限公司</v>
          </cell>
          <cell r="C61" t="str">
            <v>座椅</v>
          </cell>
          <cell r="D61" t="str">
            <v>正常供货</v>
          </cell>
          <cell r="E61" t="str">
            <v>零部件</v>
          </cell>
          <cell r="F61" t="str">
            <v>正常货款类</v>
          </cell>
          <cell r="G61">
            <v>444541.76533333299</v>
          </cell>
          <cell r="H61">
            <v>0.8</v>
          </cell>
          <cell r="I61">
            <v>355633.412266667</v>
          </cell>
          <cell r="N61">
            <v>100000</v>
          </cell>
          <cell r="Q61">
            <v>110000</v>
          </cell>
          <cell r="S61">
            <v>60000</v>
          </cell>
          <cell r="U61">
            <v>270000</v>
          </cell>
          <cell r="V61">
            <v>0.75920875454060099</v>
          </cell>
        </row>
        <row r="62">
          <cell r="A62" t="str">
            <v>S443004</v>
          </cell>
          <cell r="B62" t="str">
            <v>湘乡简美新材料科技有限公司</v>
          </cell>
          <cell r="C62" t="str">
            <v>座椅</v>
          </cell>
          <cell r="D62" t="str">
            <v>正常供货</v>
          </cell>
          <cell r="E62" t="str">
            <v>零部件</v>
          </cell>
          <cell r="F62" t="str">
            <v>正常货款类</v>
          </cell>
          <cell r="G62">
            <v>1328000.55333333</v>
          </cell>
          <cell r="H62">
            <v>0.8</v>
          </cell>
          <cell r="I62">
            <v>1062400.4426666701</v>
          </cell>
          <cell r="N62">
            <v>100000</v>
          </cell>
          <cell r="Q62">
            <v>100000</v>
          </cell>
          <cell r="S62">
            <v>150000</v>
          </cell>
          <cell r="U62">
            <v>350000</v>
          </cell>
          <cell r="V62">
            <v>0.32944263381657302</v>
          </cell>
        </row>
        <row r="63">
          <cell r="A63" t="str">
            <v>S433003</v>
          </cell>
          <cell r="B63" t="str">
            <v>浙江松原汽车安全系统股份有限公司</v>
          </cell>
          <cell r="C63" t="str">
            <v>座椅</v>
          </cell>
          <cell r="D63" t="str">
            <v>正常供货</v>
          </cell>
          <cell r="E63" t="str">
            <v>零部件</v>
          </cell>
          <cell r="F63" t="str">
            <v>正常货款类</v>
          </cell>
          <cell r="G63">
            <v>946378.48166666704</v>
          </cell>
          <cell r="H63">
            <v>1</v>
          </cell>
          <cell r="I63">
            <v>946378.48166666704</v>
          </cell>
          <cell r="U63">
            <v>0</v>
          </cell>
          <cell r="V63">
            <v>0</v>
          </cell>
        </row>
        <row r="64">
          <cell r="A64" t="str">
            <v>S413051</v>
          </cell>
          <cell r="B64" t="str">
            <v>黄骅市京港机电设备有限公司</v>
          </cell>
          <cell r="C64" t="str">
            <v>座椅/后视镜</v>
          </cell>
          <cell r="D64" t="str">
            <v>正常供货</v>
          </cell>
          <cell r="E64" t="str">
            <v>零部件</v>
          </cell>
          <cell r="F64" t="str">
            <v>正常货款类</v>
          </cell>
          <cell r="G64">
            <v>16170.9773333333</v>
          </cell>
          <cell r="H64">
            <v>0.8</v>
          </cell>
          <cell r="I64">
            <v>12936.781866666701</v>
          </cell>
          <cell r="U64">
            <v>0</v>
          </cell>
          <cell r="V64">
            <v>0</v>
          </cell>
        </row>
        <row r="65">
          <cell r="A65" t="str">
            <v>S412012</v>
          </cell>
          <cell r="B65" t="str">
            <v>天津琪安科技有限公司</v>
          </cell>
          <cell r="C65" t="str">
            <v>座椅</v>
          </cell>
          <cell r="D65" t="str">
            <v>正常供货</v>
          </cell>
          <cell r="E65" t="str">
            <v>零部件</v>
          </cell>
          <cell r="F65" t="str">
            <v>正常货款类</v>
          </cell>
          <cell r="G65">
            <v>191396.32666666701</v>
          </cell>
          <cell r="H65">
            <v>0.8</v>
          </cell>
          <cell r="I65">
            <v>153117.061333333</v>
          </cell>
          <cell r="N65">
            <v>50000</v>
          </cell>
          <cell r="U65">
            <v>50000</v>
          </cell>
          <cell r="V65">
            <v>0.32654754189117302</v>
          </cell>
        </row>
        <row r="66">
          <cell r="A66" t="str">
            <v>S413168</v>
          </cell>
          <cell r="B66" t="str">
            <v>黄骅市旗锐塑料制品有限公司</v>
          </cell>
          <cell r="C66" t="str">
            <v>座椅/后视镜</v>
          </cell>
          <cell r="D66" t="str">
            <v>正常供货</v>
          </cell>
          <cell r="E66" t="str">
            <v>零部件</v>
          </cell>
          <cell r="F66" t="str">
            <v>正常货款类</v>
          </cell>
          <cell r="G66">
            <v>57194.6</v>
          </cell>
          <cell r="H66">
            <v>0.8</v>
          </cell>
          <cell r="I66">
            <v>45755.68</v>
          </cell>
          <cell r="S66">
            <v>20000</v>
          </cell>
          <cell r="U66">
            <v>20000</v>
          </cell>
          <cell r="V66">
            <v>0.43710420214495799</v>
          </cell>
        </row>
        <row r="67">
          <cell r="A67" t="str">
            <v>S413067</v>
          </cell>
          <cell r="B67" t="str">
            <v>沧州庆方汽车部件有限公司</v>
          </cell>
          <cell r="C67" t="str">
            <v>座椅</v>
          </cell>
          <cell r="D67" t="str">
            <v>正常供货</v>
          </cell>
          <cell r="E67" t="str">
            <v>零部件</v>
          </cell>
          <cell r="F67" t="str">
            <v>正常货款类</v>
          </cell>
          <cell r="G67">
            <v>90405.618666666705</v>
          </cell>
          <cell r="H67">
            <v>0.8</v>
          </cell>
          <cell r="I67">
            <v>72324.494933333306</v>
          </cell>
          <cell r="N67">
            <v>30000</v>
          </cell>
          <cell r="U67">
            <v>30000</v>
          </cell>
          <cell r="V67">
            <v>0.414797227794721</v>
          </cell>
        </row>
        <row r="68">
          <cell r="A68" t="str">
            <v>S413001</v>
          </cell>
          <cell r="B68" t="str">
            <v>北京吉信气弹簧制品有限公司</v>
          </cell>
          <cell r="C68" t="str">
            <v>座椅</v>
          </cell>
          <cell r="D68" t="str">
            <v>正常供货</v>
          </cell>
          <cell r="E68" t="str">
            <v>零部件</v>
          </cell>
          <cell r="F68" t="str">
            <v>正常货款类</v>
          </cell>
          <cell r="G68">
            <v>210443.976</v>
          </cell>
          <cell r="H68">
            <v>0.8</v>
          </cell>
          <cell r="I68">
            <v>168355.1808</v>
          </cell>
          <cell r="U68">
            <v>0</v>
          </cell>
          <cell r="V68">
            <v>0</v>
          </cell>
        </row>
        <row r="69">
          <cell r="A69" t="str">
            <v>S437031</v>
          </cell>
          <cell r="B69" t="str">
            <v>山东万澳汽车附件科技有限公司</v>
          </cell>
          <cell r="C69" t="str">
            <v>座椅</v>
          </cell>
          <cell r="D69" t="str">
            <v>正常供货</v>
          </cell>
          <cell r="E69" t="str">
            <v>零部件</v>
          </cell>
          <cell r="F69" t="str">
            <v>正常货款类</v>
          </cell>
          <cell r="G69">
            <v>26342.0746666667</v>
          </cell>
          <cell r="H69">
            <v>0.8</v>
          </cell>
          <cell r="I69">
            <v>21073.659733333301</v>
          </cell>
          <cell r="N69">
            <v>40000</v>
          </cell>
          <cell r="U69">
            <v>40000</v>
          </cell>
          <cell r="V69">
            <v>1.8981041027596099</v>
          </cell>
        </row>
        <row r="70">
          <cell r="A70" t="str">
            <v>S413031</v>
          </cell>
          <cell r="B70" t="str">
            <v>黄骅市致远摩托车配件有限公司</v>
          </cell>
          <cell r="C70" t="str">
            <v>座椅/金属件</v>
          </cell>
          <cell r="D70" t="str">
            <v>正常供货</v>
          </cell>
          <cell r="E70" t="str">
            <v>零部件</v>
          </cell>
          <cell r="F70" t="str">
            <v>正常货款类</v>
          </cell>
          <cell r="G70">
            <v>40725.781333333303</v>
          </cell>
          <cell r="H70">
            <v>0.8</v>
          </cell>
          <cell r="I70">
            <v>32580.6250666667</v>
          </cell>
          <cell r="T70">
            <v>26022</v>
          </cell>
          <cell r="U70">
            <v>26022</v>
          </cell>
          <cell r="V70">
            <v>0.79869554211294702</v>
          </cell>
        </row>
        <row r="71">
          <cell r="A71" t="str">
            <v>S433021</v>
          </cell>
          <cell r="B71" t="str">
            <v>慈溪市维克多自控元件有限公司</v>
          </cell>
          <cell r="C71" t="str">
            <v>座椅</v>
          </cell>
          <cell r="D71" t="str">
            <v>正常供货</v>
          </cell>
          <cell r="E71" t="str">
            <v>零部件</v>
          </cell>
          <cell r="F71" t="str">
            <v>正常货款类</v>
          </cell>
          <cell r="G71">
            <v>253262.57866666699</v>
          </cell>
          <cell r="H71">
            <v>0.8</v>
          </cell>
          <cell r="I71">
            <v>202610.06293333301</v>
          </cell>
          <cell r="U71">
            <v>0</v>
          </cell>
          <cell r="V71">
            <v>0</v>
          </cell>
        </row>
        <row r="72">
          <cell r="A72" t="str">
            <v>S431004</v>
          </cell>
          <cell r="B72" t="str">
            <v>新梦顶（上海）贸易有限公司</v>
          </cell>
          <cell r="C72" t="str">
            <v>座椅</v>
          </cell>
          <cell r="D72" t="str">
            <v>正常供货</v>
          </cell>
          <cell r="E72" t="str">
            <v>零部件</v>
          </cell>
          <cell r="F72" t="str">
            <v>正常货款类</v>
          </cell>
          <cell r="G72">
            <v>40798.526666666701</v>
          </cell>
          <cell r="H72">
            <v>0.8</v>
          </cell>
          <cell r="I72">
            <v>32638.821333333301</v>
          </cell>
          <cell r="U72">
            <v>0</v>
          </cell>
          <cell r="V72">
            <v>0</v>
          </cell>
        </row>
        <row r="73">
          <cell r="A73" t="str">
            <v>S413009</v>
          </cell>
          <cell r="B73" t="str">
            <v>高碑店京华橡胶制品有限责任公司</v>
          </cell>
          <cell r="C73" t="str">
            <v>座椅</v>
          </cell>
          <cell r="D73" t="str">
            <v>正常供货</v>
          </cell>
          <cell r="E73" t="str">
            <v>零部件</v>
          </cell>
          <cell r="F73" t="str">
            <v>正常货款类</v>
          </cell>
          <cell r="G73">
            <v>8471.1253333333298</v>
          </cell>
          <cell r="H73">
            <v>0.8</v>
          </cell>
          <cell r="I73">
            <v>6776.9002666666702</v>
          </cell>
          <cell r="N73">
            <v>5000</v>
          </cell>
          <cell r="U73">
            <v>5000</v>
          </cell>
          <cell r="V73">
            <v>0.73780044020912405</v>
          </cell>
        </row>
        <row r="74">
          <cell r="A74" t="str">
            <v>S431010</v>
          </cell>
          <cell r="B74" t="str">
            <v>上海绽奇汽车部件有限公司</v>
          </cell>
          <cell r="C74" t="str">
            <v>座椅</v>
          </cell>
          <cell r="D74" t="str">
            <v>正常供货</v>
          </cell>
          <cell r="E74" t="str">
            <v>零部件</v>
          </cell>
          <cell r="F74" t="str">
            <v>正常货款类</v>
          </cell>
          <cell r="G74">
            <v>295645.69199999998</v>
          </cell>
          <cell r="H74">
            <v>0.8</v>
          </cell>
          <cell r="I74">
            <v>236516.55360000001</v>
          </cell>
          <cell r="N74">
            <v>80000</v>
          </cell>
          <cell r="Q74">
            <v>30000</v>
          </cell>
          <cell r="S74">
            <v>50000</v>
          </cell>
          <cell r="U74">
            <v>160000</v>
          </cell>
          <cell r="V74">
            <v>0.67648541958121899</v>
          </cell>
        </row>
        <row r="75">
          <cell r="A75" t="str">
            <v>S413018</v>
          </cell>
          <cell r="B75" t="str">
            <v>沧州崇文晟源机械制造有限公司</v>
          </cell>
          <cell r="C75" t="str">
            <v>座椅</v>
          </cell>
          <cell r="D75" t="str">
            <v>正常供货</v>
          </cell>
          <cell r="E75" t="str">
            <v>零部件</v>
          </cell>
          <cell r="F75" t="str">
            <v>正常货款类</v>
          </cell>
          <cell r="G75">
            <v>5464.7986666666702</v>
          </cell>
          <cell r="H75">
            <v>0.8</v>
          </cell>
          <cell r="I75">
            <v>4371.8389333333298</v>
          </cell>
          <cell r="U75">
            <v>0</v>
          </cell>
          <cell r="V75">
            <v>0</v>
          </cell>
        </row>
        <row r="76">
          <cell r="A76" t="str">
            <v>S437008</v>
          </cell>
          <cell r="B76" t="str">
            <v>烟台青沪纸业有限公司</v>
          </cell>
          <cell r="C76" t="str">
            <v>座椅</v>
          </cell>
          <cell r="D76" t="str">
            <v>正常供货</v>
          </cell>
          <cell r="E76" t="str">
            <v>零部件</v>
          </cell>
          <cell r="F76" t="str">
            <v>正常货款类</v>
          </cell>
          <cell r="G76">
            <v>7349.2373333333298</v>
          </cell>
          <cell r="H76">
            <v>0.8</v>
          </cell>
          <cell r="I76">
            <v>5879.3898666666701</v>
          </cell>
          <cell r="U76">
            <v>0</v>
          </cell>
          <cell r="V76">
            <v>0</v>
          </cell>
        </row>
        <row r="77">
          <cell r="A77" t="str">
            <v>S411020</v>
          </cell>
          <cell r="B77" t="str">
            <v>北京和昌明汽车内饰件有限公司</v>
          </cell>
          <cell r="C77" t="str">
            <v>座椅</v>
          </cell>
          <cell r="D77" t="str">
            <v>正常供货</v>
          </cell>
          <cell r="E77" t="str">
            <v>零部件</v>
          </cell>
          <cell r="F77" t="str">
            <v>正常货款类</v>
          </cell>
          <cell r="G77">
            <v>397.76</v>
          </cell>
          <cell r="H77">
            <v>0.8</v>
          </cell>
          <cell r="I77">
            <v>318.20800000000003</v>
          </cell>
          <cell r="U77">
            <v>0</v>
          </cell>
          <cell r="V77">
            <v>0</v>
          </cell>
        </row>
        <row r="78">
          <cell r="A78" t="str">
            <v>S432008</v>
          </cell>
          <cell r="B78" t="str">
            <v>徐州华夏电子有限公司</v>
          </cell>
          <cell r="C78" t="str">
            <v>座椅/后视镜</v>
          </cell>
          <cell r="D78" t="str">
            <v>正常供货</v>
          </cell>
          <cell r="E78" t="str">
            <v>零部件</v>
          </cell>
          <cell r="F78" t="str">
            <v>正常货款类</v>
          </cell>
          <cell r="G78">
            <v>231412.04800000001</v>
          </cell>
          <cell r="H78">
            <v>0.8</v>
          </cell>
          <cell r="I78">
            <v>185129.6384</v>
          </cell>
          <cell r="U78">
            <v>0</v>
          </cell>
          <cell r="V78">
            <v>0</v>
          </cell>
        </row>
        <row r="79">
          <cell r="A79" t="str">
            <v>S433019</v>
          </cell>
          <cell r="B79" t="str">
            <v>杭州阳晨聚氨酯制品有限公司</v>
          </cell>
          <cell r="C79" t="str">
            <v>座椅</v>
          </cell>
          <cell r="D79" t="str">
            <v>正常供货</v>
          </cell>
          <cell r="E79" t="str">
            <v>零部件</v>
          </cell>
          <cell r="F79" t="str">
            <v>正常货款类</v>
          </cell>
          <cell r="G79">
            <v>109369.089333333</v>
          </cell>
          <cell r="H79">
            <v>0.8</v>
          </cell>
          <cell r="I79">
            <v>87495.271466666702</v>
          </cell>
          <cell r="U79">
            <v>0</v>
          </cell>
          <cell r="V79">
            <v>0</v>
          </cell>
        </row>
        <row r="80">
          <cell r="A80" t="str">
            <v>S411036</v>
          </cell>
          <cell r="B80" t="str">
            <v>北京美好生活家居用品有限公司</v>
          </cell>
          <cell r="C80" t="str">
            <v>座椅</v>
          </cell>
          <cell r="D80" t="str">
            <v>正常供货</v>
          </cell>
          <cell r="E80" t="str">
            <v>零部件</v>
          </cell>
          <cell r="F80" t="str">
            <v>正常货款类</v>
          </cell>
          <cell r="G80">
            <v>919473.56266666704</v>
          </cell>
          <cell r="H80">
            <v>0.8</v>
          </cell>
          <cell r="I80">
            <v>735578.85013333301</v>
          </cell>
          <cell r="N80">
            <v>50000</v>
          </cell>
          <cell r="U80">
            <v>50000</v>
          </cell>
          <cell r="V80">
            <v>6.7973678132448798E-2</v>
          </cell>
        </row>
        <row r="81">
          <cell r="A81" t="str">
            <v>S413145</v>
          </cell>
          <cell r="B81" t="str">
            <v>霸州市霸州镇鑫创五金塑料厂</v>
          </cell>
          <cell r="C81" t="str">
            <v>座椅</v>
          </cell>
          <cell r="D81" t="str">
            <v>正常供货</v>
          </cell>
          <cell r="E81" t="str">
            <v>零部件</v>
          </cell>
          <cell r="F81" t="str">
            <v>正常货款类</v>
          </cell>
          <cell r="G81">
            <v>70204.42</v>
          </cell>
          <cell r="H81">
            <v>0.8</v>
          </cell>
          <cell r="I81">
            <v>56163.536</v>
          </cell>
          <cell r="U81">
            <v>0</v>
          </cell>
          <cell r="V81">
            <v>0</v>
          </cell>
        </row>
        <row r="82">
          <cell r="A82" t="str">
            <v>S432001</v>
          </cell>
          <cell r="B82" t="str">
            <v>南京奥托立夫汽车安全系统有限公司</v>
          </cell>
          <cell r="C82" t="str">
            <v>座椅</v>
          </cell>
          <cell r="D82" t="str">
            <v>正常供货</v>
          </cell>
          <cell r="E82" t="str">
            <v>零部件</v>
          </cell>
          <cell r="F82" t="str">
            <v>正常货款类</v>
          </cell>
          <cell r="G82">
            <v>480872.09499999997</v>
          </cell>
          <cell r="H82">
            <v>1</v>
          </cell>
          <cell r="I82">
            <v>480872.09499999997</v>
          </cell>
          <cell r="U82">
            <v>0</v>
          </cell>
          <cell r="V82">
            <v>0</v>
          </cell>
        </row>
        <row r="83">
          <cell r="A83" t="str">
            <v>S413076</v>
          </cell>
          <cell r="B83" t="str">
            <v>埃意(廊坊)电子工程有限公司</v>
          </cell>
          <cell r="C83" t="str">
            <v>座椅</v>
          </cell>
          <cell r="D83" t="str">
            <v>正常供货</v>
          </cell>
          <cell r="E83" t="str">
            <v>零部件</v>
          </cell>
          <cell r="F83" t="str">
            <v>正常货款类</v>
          </cell>
          <cell r="G83">
            <v>8574.0516666666699</v>
          </cell>
          <cell r="H83">
            <v>1</v>
          </cell>
          <cell r="I83">
            <v>8574.0516666666699</v>
          </cell>
          <cell r="N83">
            <v>64000</v>
          </cell>
          <cell r="U83">
            <v>64000</v>
          </cell>
          <cell r="V83">
            <v>7.4643823583210702</v>
          </cell>
        </row>
        <row r="84">
          <cell r="A84" t="str">
            <v>S413156</v>
          </cell>
          <cell r="B84" t="str">
            <v>黄骅市天硕汽车部件有限公司</v>
          </cell>
          <cell r="C84" t="str">
            <v>座椅</v>
          </cell>
          <cell r="D84" t="str">
            <v>正常供货</v>
          </cell>
          <cell r="E84" t="str">
            <v>零部件</v>
          </cell>
          <cell r="F84" t="str">
            <v>正常货款类</v>
          </cell>
          <cell r="G84">
            <v>21460.8426666667</v>
          </cell>
          <cell r="H84">
            <v>0.8</v>
          </cell>
          <cell r="I84">
            <v>17168.674133333301</v>
          </cell>
          <cell r="Q84">
            <v>10000</v>
          </cell>
          <cell r="S84">
            <v>30000</v>
          </cell>
          <cell r="U84">
            <v>40000</v>
          </cell>
          <cell r="V84">
            <v>2.32982463813785</v>
          </cell>
        </row>
        <row r="85">
          <cell r="A85" t="str">
            <v>S413175</v>
          </cell>
          <cell r="B85" t="str">
            <v>河北莫特美橡塑科技有限公司</v>
          </cell>
          <cell r="C85" t="str">
            <v>座椅/后视镜</v>
          </cell>
          <cell r="D85" t="str">
            <v>正常供货</v>
          </cell>
          <cell r="E85" t="str">
            <v>零部件</v>
          </cell>
          <cell r="F85" t="str">
            <v>正常货款类</v>
          </cell>
          <cell r="G85">
            <v>194703.856</v>
          </cell>
          <cell r="H85">
            <v>0.8</v>
          </cell>
          <cell r="I85">
            <v>155763.08480000001</v>
          </cell>
          <cell r="N85">
            <v>50000</v>
          </cell>
          <cell r="S85">
            <v>60000</v>
          </cell>
          <cell r="U85">
            <v>110000</v>
          </cell>
          <cell r="V85">
            <v>0.70620070308212102</v>
          </cell>
        </row>
        <row r="86">
          <cell r="A86" t="str">
            <v>S412044</v>
          </cell>
          <cell r="B86" t="str">
            <v>天津沛衡五金弹簧有限公司</v>
          </cell>
          <cell r="C86" t="str">
            <v>座椅</v>
          </cell>
          <cell r="D86" t="str">
            <v>正常供货</v>
          </cell>
          <cell r="E86" t="str">
            <v>零部件</v>
          </cell>
          <cell r="F86" t="str">
            <v>正常货款类</v>
          </cell>
          <cell r="G86">
            <v>42811.28</v>
          </cell>
          <cell r="H86">
            <v>0.8</v>
          </cell>
          <cell r="I86">
            <v>34249.023999999998</v>
          </cell>
          <cell r="U86">
            <v>0</v>
          </cell>
          <cell r="V86">
            <v>0</v>
          </cell>
        </row>
        <row r="87">
          <cell r="A87" t="str">
            <v>S413011</v>
          </cell>
          <cell r="B87" t="str">
            <v>沧州梦依恋商贸有限公司</v>
          </cell>
          <cell r="C87" t="str">
            <v>座椅</v>
          </cell>
          <cell r="D87" t="str">
            <v>正常供货</v>
          </cell>
          <cell r="E87" t="str">
            <v>零部件</v>
          </cell>
          <cell r="F87" t="str">
            <v>正常货款类</v>
          </cell>
          <cell r="G87">
            <v>0</v>
          </cell>
          <cell r="H87">
            <v>0.8</v>
          </cell>
          <cell r="I87">
            <v>0</v>
          </cell>
          <cell r="Q87">
            <v>325</v>
          </cell>
          <cell r="S87">
            <v>2996.5</v>
          </cell>
          <cell r="U87">
            <v>3321.5</v>
          </cell>
          <cell r="V87" t="str">
            <v>100%</v>
          </cell>
        </row>
        <row r="88">
          <cell r="A88" t="str">
            <v>S433028</v>
          </cell>
          <cell r="B88" t="str">
            <v>温州鑫锐电器有限公司</v>
          </cell>
          <cell r="C88" t="str">
            <v>座椅</v>
          </cell>
          <cell r="D88" t="str">
            <v>正常供货</v>
          </cell>
          <cell r="E88" t="str">
            <v>零部件</v>
          </cell>
          <cell r="F88" t="str">
            <v>正常货款类</v>
          </cell>
          <cell r="G88">
            <v>30017.4093333333</v>
          </cell>
          <cell r="H88">
            <v>0.8</v>
          </cell>
          <cell r="I88">
            <v>24013.927466666701</v>
          </cell>
          <cell r="N88">
            <v>20000</v>
          </cell>
          <cell r="U88">
            <v>20000</v>
          </cell>
          <cell r="V88">
            <v>0.83285002121213503</v>
          </cell>
        </row>
        <row r="89">
          <cell r="A89" t="str">
            <v>S411048</v>
          </cell>
          <cell r="B89" t="str">
            <v>致冠沧州汽车部件有限公司</v>
          </cell>
          <cell r="C89" t="str">
            <v>座椅</v>
          </cell>
          <cell r="D89" t="str">
            <v>正常供货</v>
          </cell>
          <cell r="E89" t="str">
            <v>零部件</v>
          </cell>
          <cell r="F89" t="str">
            <v>正常货款类</v>
          </cell>
          <cell r="G89">
            <v>321038.48666666698</v>
          </cell>
          <cell r="H89">
            <v>1</v>
          </cell>
          <cell r="I89">
            <v>321038.48666666698</v>
          </cell>
          <cell r="N89">
            <v>100000</v>
          </cell>
          <cell r="S89">
            <v>50000</v>
          </cell>
          <cell r="U89">
            <v>150000</v>
          </cell>
          <cell r="V89">
            <v>0.46723370010071302</v>
          </cell>
        </row>
        <row r="90">
          <cell r="A90" t="str">
            <v>S444016</v>
          </cell>
          <cell r="B90" t="str">
            <v>东莞市元将五金有限公司</v>
          </cell>
          <cell r="C90" t="str">
            <v>座椅</v>
          </cell>
          <cell r="D90" t="str">
            <v>正常供货</v>
          </cell>
          <cell r="E90" t="str">
            <v>零部件</v>
          </cell>
          <cell r="F90" t="str">
            <v>正常货款类</v>
          </cell>
          <cell r="G90">
            <v>57697.8</v>
          </cell>
          <cell r="H90">
            <v>0.8</v>
          </cell>
          <cell r="I90">
            <v>46158.239999999998</v>
          </cell>
          <cell r="U90">
            <v>0</v>
          </cell>
          <cell r="V90">
            <v>0</v>
          </cell>
        </row>
        <row r="91">
          <cell r="A91" t="str">
            <v>S433029</v>
          </cell>
          <cell r="B91" t="str">
            <v>温州华创汽车电器有限公司</v>
          </cell>
          <cell r="C91" t="str">
            <v>座椅</v>
          </cell>
          <cell r="D91" t="str">
            <v>正常供货</v>
          </cell>
          <cell r="E91" t="str">
            <v>零部件</v>
          </cell>
          <cell r="F91" t="str">
            <v>正常货款类</v>
          </cell>
          <cell r="G91">
            <v>0</v>
          </cell>
          <cell r="H91">
            <v>1</v>
          </cell>
          <cell r="I91">
            <v>0</v>
          </cell>
          <cell r="Q91">
            <v>39360</v>
          </cell>
          <cell r="U91">
            <v>39360</v>
          </cell>
          <cell r="V91" t="str">
            <v>100%</v>
          </cell>
        </row>
        <row r="92">
          <cell r="A92" t="str">
            <v>S432045</v>
          </cell>
          <cell r="B92" t="str">
            <v>苏州宏逸汽车零部件有限公司</v>
          </cell>
          <cell r="C92" t="str">
            <v>座椅</v>
          </cell>
          <cell r="D92" t="str">
            <v>正常供货</v>
          </cell>
          <cell r="E92" t="str">
            <v>零部件</v>
          </cell>
          <cell r="F92" t="str">
            <v>正常货款类</v>
          </cell>
          <cell r="G92">
            <v>33160</v>
          </cell>
          <cell r="H92">
            <v>1</v>
          </cell>
          <cell r="I92">
            <v>33160</v>
          </cell>
          <cell r="U92">
            <v>0</v>
          </cell>
          <cell r="V92">
            <v>0</v>
          </cell>
        </row>
        <row r="93">
          <cell r="A93" t="str">
            <v>S437060</v>
          </cell>
          <cell r="B93" t="str">
            <v>日照联成汽车部件有限公司</v>
          </cell>
          <cell r="C93" t="str">
            <v>座椅</v>
          </cell>
          <cell r="D93" t="str">
            <v>正常供货</v>
          </cell>
          <cell r="E93" t="str">
            <v>零部件</v>
          </cell>
          <cell r="F93" t="str">
            <v>正常货款类</v>
          </cell>
          <cell r="G93">
            <v>386428.44799999997</v>
          </cell>
          <cell r="H93">
            <v>0.8</v>
          </cell>
          <cell r="I93">
            <v>309142.75839999999</v>
          </cell>
          <cell r="S93">
            <v>100000</v>
          </cell>
          <cell r="U93">
            <v>100000</v>
          </cell>
          <cell r="V93">
            <v>0.32347514953143403</v>
          </cell>
        </row>
        <row r="94">
          <cell r="A94" t="str">
            <v>S412022</v>
          </cell>
          <cell r="B94" t="str">
            <v>天津市宝坻区维华五金厂</v>
          </cell>
          <cell r="C94" t="str">
            <v>金属件</v>
          </cell>
          <cell r="D94" t="str">
            <v>正常供货</v>
          </cell>
          <cell r="E94" t="str">
            <v>零部件</v>
          </cell>
          <cell r="F94" t="str">
            <v>正常货款类</v>
          </cell>
          <cell r="G94">
            <v>40270.080000000002</v>
          </cell>
          <cell r="H94">
            <v>0.8</v>
          </cell>
          <cell r="I94">
            <v>32216.063999999998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30000</v>
          </cell>
          <cell r="S94">
            <v>10000</v>
          </cell>
          <cell r="U94">
            <v>40000</v>
          </cell>
          <cell r="V94">
            <v>1.24161660468517</v>
          </cell>
        </row>
        <row r="95">
          <cell r="A95" t="str">
            <v>S437051</v>
          </cell>
          <cell r="B95" t="str">
            <v>诸城恒信新材料科技有限公司</v>
          </cell>
          <cell r="D95" t="str">
            <v>正常供货</v>
          </cell>
          <cell r="E95" t="str">
            <v>零部件</v>
          </cell>
          <cell r="F95" t="str">
            <v>正常货款类</v>
          </cell>
          <cell r="G95">
            <v>11892.403333333301</v>
          </cell>
          <cell r="H95">
            <v>0.8</v>
          </cell>
          <cell r="I95">
            <v>9513.9226666666691</v>
          </cell>
          <cell r="U95">
            <v>0</v>
          </cell>
          <cell r="V95">
            <v>0</v>
          </cell>
        </row>
        <row r="96">
          <cell r="A96" t="str">
            <v>S413215</v>
          </cell>
          <cell r="B96" t="str">
            <v>北京吉信气弹簧制品有限公司廊坊分公司</v>
          </cell>
          <cell r="C96" t="str">
            <v>座椅</v>
          </cell>
          <cell r="D96" t="str">
            <v>正常供货</v>
          </cell>
          <cell r="E96" t="str">
            <v>零部件</v>
          </cell>
          <cell r="F96" t="str">
            <v>正常货款类</v>
          </cell>
          <cell r="G96">
            <v>6407.8533333333298</v>
          </cell>
          <cell r="H96">
            <v>0.8</v>
          </cell>
          <cell r="I96">
            <v>5126.2826666666697</v>
          </cell>
          <cell r="U96">
            <v>0</v>
          </cell>
          <cell r="V96">
            <v>0</v>
          </cell>
        </row>
        <row r="97">
          <cell r="G97">
            <v>24982246.5783333</v>
          </cell>
          <cell r="H97">
            <v>75.599999999999895</v>
          </cell>
          <cell r="I97">
            <v>20343801.885666698</v>
          </cell>
          <cell r="J97">
            <v>400000</v>
          </cell>
          <cell r="K97">
            <v>150000</v>
          </cell>
          <cell r="L97">
            <v>70000</v>
          </cell>
          <cell r="M97">
            <v>690000</v>
          </cell>
          <cell r="N97">
            <v>3176832.4753333302</v>
          </cell>
          <cell r="O97">
            <v>0</v>
          </cell>
          <cell r="P97">
            <v>740000</v>
          </cell>
          <cell r="Q97">
            <v>1200632.92</v>
          </cell>
          <cell r="R97">
            <v>1823777.63</v>
          </cell>
          <cell r="S97">
            <v>2668543.5</v>
          </cell>
          <cell r="T97">
            <v>384022</v>
          </cell>
          <cell r="U97">
            <v>11013808.5253333</v>
          </cell>
          <cell r="V97">
            <v>106.74665582490501</v>
          </cell>
        </row>
        <row r="98">
          <cell r="A98" t="str">
            <v>按洽谈方案</v>
          </cell>
        </row>
        <row r="99">
          <cell r="A99" t="str">
            <v>供应商代码</v>
          </cell>
          <cell r="B99" t="str">
            <v>供应商名称</v>
          </cell>
          <cell r="C99" t="str">
            <v>模块</v>
          </cell>
          <cell r="D99" t="str">
            <v>供货状态</v>
          </cell>
          <cell r="E99" t="str">
            <v>类别</v>
          </cell>
          <cell r="F99" t="str">
            <v>资金类别区分</v>
          </cell>
          <cell r="G99" t="str">
            <v>2024年1-4月</v>
          </cell>
          <cell r="J99" t="str">
            <v>1月</v>
          </cell>
          <cell r="O99" t="str">
            <v>2月</v>
          </cell>
          <cell r="R99" t="str">
            <v>3月</v>
          </cell>
          <cell r="S99" t="str">
            <v>4月</v>
          </cell>
          <cell r="U99" t="str">
            <v>2024年1-4月</v>
          </cell>
        </row>
        <row r="100">
          <cell r="G100" t="str">
            <v>按半年平均数应付</v>
          </cell>
          <cell r="H100" t="str">
            <v>付款原则比例</v>
          </cell>
          <cell r="I100" t="str">
            <v>按原则应付</v>
          </cell>
          <cell r="J100" t="str">
            <v>1.24支付</v>
          </cell>
          <cell r="K100" t="str">
            <v>1.29支付</v>
          </cell>
          <cell r="L100" t="str">
            <v>1.31支付</v>
          </cell>
          <cell r="M100" t="str">
            <v>2.1支付</v>
          </cell>
          <cell r="N100" t="str">
            <v>2.6支付</v>
          </cell>
          <cell r="O100" t="str">
            <v>2.21支付</v>
          </cell>
          <cell r="P100" t="str">
            <v>2.29支付</v>
          </cell>
          <cell r="Q100" t="str">
            <v>3.1支付</v>
          </cell>
          <cell r="R100" t="str">
            <v>3.14支付</v>
          </cell>
          <cell r="S100" t="str">
            <v>4.27支付</v>
          </cell>
          <cell r="T100" t="str">
            <v>5.23前支付</v>
          </cell>
          <cell r="U100" t="str">
            <v>合计支付</v>
          </cell>
          <cell r="V100" t="str">
            <v>支付比例</v>
          </cell>
        </row>
        <row r="101">
          <cell r="A101" t="str">
            <v>S432014</v>
          </cell>
          <cell r="B101" t="str">
            <v>江苏万金汽车零部件制造有限公司</v>
          </cell>
          <cell r="C101" t="str">
            <v>金属件</v>
          </cell>
          <cell r="D101" t="str">
            <v>正常供货</v>
          </cell>
          <cell r="E101" t="str">
            <v>零部件</v>
          </cell>
          <cell r="F101" t="str">
            <v>洽谈方案类</v>
          </cell>
          <cell r="G101">
            <v>238860.92133333301</v>
          </cell>
          <cell r="H101">
            <v>1</v>
          </cell>
          <cell r="I101">
            <v>238860.92133333301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Q101">
            <v>100000</v>
          </cell>
          <cell r="R101">
            <v>100000</v>
          </cell>
          <cell r="S101">
            <v>90000</v>
          </cell>
          <cell r="U101">
            <v>290000</v>
          </cell>
          <cell r="V101">
            <v>1.21409562678234</v>
          </cell>
        </row>
        <row r="102">
          <cell r="A102" t="str">
            <v>S413161</v>
          </cell>
          <cell r="B102" t="str">
            <v>河北利达金属制品集团有限公司</v>
          </cell>
          <cell r="C102" t="str">
            <v>金属件</v>
          </cell>
          <cell r="D102" t="str">
            <v>正常供货</v>
          </cell>
          <cell r="E102" t="str">
            <v>零部件</v>
          </cell>
          <cell r="F102" t="str">
            <v>洽谈方案类</v>
          </cell>
          <cell r="G102">
            <v>1923349.5360000001</v>
          </cell>
          <cell r="H102">
            <v>0.8</v>
          </cell>
          <cell r="I102">
            <v>1538679.6288000001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250000</v>
          </cell>
          <cell r="P102">
            <v>150000</v>
          </cell>
          <cell r="R102">
            <v>150000</v>
          </cell>
          <cell r="S102">
            <v>50000</v>
          </cell>
          <cell r="U102">
            <v>600000</v>
          </cell>
          <cell r="V102">
            <v>0.38994472193534802</v>
          </cell>
        </row>
        <row r="103">
          <cell r="A103" t="str">
            <v>S432020</v>
          </cell>
          <cell r="B103" t="str">
            <v>恺博（常熟）座椅机械部件有限公司</v>
          </cell>
          <cell r="C103" t="str">
            <v>座椅</v>
          </cell>
          <cell r="D103" t="str">
            <v>正常供货</v>
          </cell>
          <cell r="E103" t="str">
            <v>零部件</v>
          </cell>
          <cell r="F103" t="str">
            <v>洽谈方案类</v>
          </cell>
          <cell r="G103">
            <v>235654.72</v>
          </cell>
          <cell r="H103">
            <v>1</v>
          </cell>
          <cell r="I103">
            <v>235654.72</v>
          </cell>
          <cell r="U103">
            <v>0</v>
          </cell>
          <cell r="V103">
            <v>0</v>
          </cell>
        </row>
        <row r="104">
          <cell r="A104" t="str">
            <v>S422002</v>
          </cell>
          <cell r="B104" t="str">
            <v>长春市天利得科技有限公司</v>
          </cell>
          <cell r="C104" t="str">
            <v>座椅</v>
          </cell>
          <cell r="D104" t="str">
            <v>正常供货</v>
          </cell>
          <cell r="E104" t="str">
            <v>零部件</v>
          </cell>
          <cell r="F104" t="str">
            <v>洽谈方案类</v>
          </cell>
          <cell r="G104">
            <v>559513.57466666703</v>
          </cell>
          <cell r="H104">
            <v>0.8</v>
          </cell>
          <cell r="I104">
            <v>447610.859733333</v>
          </cell>
          <cell r="N104">
            <v>240000</v>
          </cell>
          <cell r="S104">
            <v>80000</v>
          </cell>
          <cell r="U104">
            <v>320000</v>
          </cell>
          <cell r="V104">
            <v>0.714906694155369</v>
          </cell>
        </row>
        <row r="105">
          <cell r="A105" t="str">
            <v>S432009</v>
          </cell>
          <cell r="B105" t="str">
            <v>江苏力乐汽车部件股份有限公司</v>
          </cell>
          <cell r="C105" t="str">
            <v>金属件/座椅</v>
          </cell>
          <cell r="D105" t="str">
            <v>正常供货</v>
          </cell>
          <cell r="E105" t="str">
            <v>零部件</v>
          </cell>
          <cell r="F105" t="str">
            <v>洽谈方案类</v>
          </cell>
          <cell r="G105">
            <v>2003392.5866666699</v>
          </cell>
          <cell r="H105">
            <v>0.8</v>
          </cell>
          <cell r="I105">
            <v>1602714.06933333</v>
          </cell>
          <cell r="S105">
            <v>300000</v>
          </cell>
          <cell r="U105">
            <v>300000</v>
          </cell>
          <cell r="V105">
            <v>0.18718248360095099</v>
          </cell>
        </row>
        <row r="106">
          <cell r="A106" t="str">
            <v>S413052</v>
          </cell>
          <cell r="B106" t="str">
            <v>黄骅市鑫昌五金制品厂</v>
          </cell>
          <cell r="C106" t="str">
            <v>金属件/后视镜</v>
          </cell>
          <cell r="D106" t="str">
            <v>正常供货</v>
          </cell>
          <cell r="E106" t="str">
            <v>零部件</v>
          </cell>
          <cell r="F106" t="str">
            <v>洽谈方案类</v>
          </cell>
          <cell r="G106">
            <v>2032519.34</v>
          </cell>
          <cell r="H106">
            <v>1</v>
          </cell>
          <cell r="I106">
            <v>2032519.34</v>
          </cell>
          <cell r="J106">
            <v>300000</v>
          </cell>
          <cell r="K106">
            <v>0</v>
          </cell>
          <cell r="L106">
            <v>300000</v>
          </cell>
          <cell r="M106">
            <v>0</v>
          </cell>
          <cell r="N106">
            <v>180000</v>
          </cell>
          <cell r="P106">
            <v>200000</v>
          </cell>
          <cell r="Q106">
            <v>150000</v>
          </cell>
          <cell r="R106">
            <v>100000</v>
          </cell>
          <cell r="S106">
            <v>120000</v>
          </cell>
          <cell r="T106">
            <v>40000</v>
          </cell>
          <cell r="U106">
            <v>1390000</v>
          </cell>
          <cell r="V106">
            <v>0.683880331490474</v>
          </cell>
        </row>
        <row r="107">
          <cell r="A107" t="str">
            <v>S413029</v>
          </cell>
          <cell r="B107" t="str">
            <v>黄骅市成卓汽车部件厂</v>
          </cell>
          <cell r="C107" t="str">
            <v>金属件</v>
          </cell>
          <cell r="D107" t="str">
            <v>正常供货</v>
          </cell>
          <cell r="E107" t="str">
            <v>零部件</v>
          </cell>
          <cell r="F107" t="str">
            <v>洽谈方案类</v>
          </cell>
          <cell r="G107">
            <v>2001392.28533333</v>
          </cell>
          <cell r="H107">
            <v>1</v>
          </cell>
          <cell r="I107">
            <v>2001392.28533333</v>
          </cell>
          <cell r="J107">
            <v>300000</v>
          </cell>
          <cell r="K107">
            <v>0</v>
          </cell>
          <cell r="L107">
            <v>300000</v>
          </cell>
          <cell r="M107">
            <v>0</v>
          </cell>
          <cell r="N107">
            <v>160000</v>
          </cell>
          <cell r="P107">
            <v>200000</v>
          </cell>
          <cell r="Q107">
            <v>150000</v>
          </cell>
          <cell r="R107">
            <v>100000</v>
          </cell>
          <cell r="S107">
            <v>120000</v>
          </cell>
          <cell r="U107">
            <v>1330000</v>
          </cell>
          <cell r="V107">
            <v>0.66453738717119504</v>
          </cell>
        </row>
        <row r="108">
          <cell r="A108" t="str">
            <v>S413132</v>
          </cell>
          <cell r="B108" t="str">
            <v>霸州市政锦五金制品有限公司</v>
          </cell>
          <cell r="C108" t="str">
            <v>金属件</v>
          </cell>
          <cell r="D108" t="str">
            <v>正常供货</v>
          </cell>
          <cell r="E108" t="str">
            <v>零部件</v>
          </cell>
          <cell r="F108" t="str">
            <v>洽谈方案类</v>
          </cell>
          <cell r="G108">
            <v>567587.25466666697</v>
          </cell>
          <cell r="H108">
            <v>0.8</v>
          </cell>
          <cell r="I108">
            <v>454069.80373333301</v>
          </cell>
          <cell r="J108">
            <v>150000</v>
          </cell>
          <cell r="K108">
            <v>0</v>
          </cell>
          <cell r="L108">
            <v>0</v>
          </cell>
          <cell r="M108">
            <v>0</v>
          </cell>
          <cell r="N108">
            <v>30000</v>
          </cell>
          <cell r="Q108">
            <v>100000</v>
          </cell>
          <cell r="R108">
            <v>100000</v>
          </cell>
          <cell r="S108">
            <v>120000</v>
          </cell>
          <cell r="U108">
            <v>500000</v>
          </cell>
          <cell r="V108">
            <v>1.1011522807485401</v>
          </cell>
        </row>
        <row r="109">
          <cell r="A109" t="str">
            <v>S435004</v>
          </cell>
          <cell r="B109" t="str">
            <v>厦门市鑫荣飞工贸有限公司</v>
          </cell>
          <cell r="C109" t="str">
            <v>金属件</v>
          </cell>
          <cell r="D109" t="str">
            <v>正常供货</v>
          </cell>
          <cell r="E109" t="str">
            <v>零部件</v>
          </cell>
          <cell r="F109" t="str">
            <v>洽谈方案类</v>
          </cell>
          <cell r="G109">
            <v>304006.80266666698</v>
          </cell>
          <cell r="H109">
            <v>0.8</v>
          </cell>
          <cell r="I109">
            <v>243205.44213333301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U109">
            <v>0</v>
          </cell>
          <cell r="V109">
            <v>0</v>
          </cell>
        </row>
        <row r="110">
          <cell r="A110" t="str">
            <v>S431008</v>
          </cell>
          <cell r="B110" t="str">
            <v>上海努辰金属制品有限公司</v>
          </cell>
          <cell r="C110" t="str">
            <v>金属件</v>
          </cell>
          <cell r="D110" t="str">
            <v>正常供货</v>
          </cell>
          <cell r="E110" t="str">
            <v>零部件</v>
          </cell>
          <cell r="F110" t="str">
            <v>洽谈方案类</v>
          </cell>
          <cell r="G110">
            <v>306917.924</v>
          </cell>
          <cell r="H110">
            <v>0.8</v>
          </cell>
          <cell r="I110">
            <v>245534.33919999999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200000</v>
          </cell>
          <cell r="U110">
            <v>200000</v>
          </cell>
          <cell r="V110">
            <v>0.81455001630989798</v>
          </cell>
        </row>
        <row r="111">
          <cell r="A111" t="str">
            <v>S413130</v>
          </cell>
          <cell r="B111" t="str">
            <v>泊头市捷润五金制品有限公司</v>
          </cell>
          <cell r="C111" t="str">
            <v>金属件/座椅</v>
          </cell>
          <cell r="D111" t="str">
            <v>正常供货</v>
          </cell>
          <cell r="E111" t="str">
            <v>零部件</v>
          </cell>
          <cell r="F111" t="str">
            <v>洽谈方案类</v>
          </cell>
          <cell r="G111">
            <v>320283.96833333297</v>
          </cell>
          <cell r="H111">
            <v>1</v>
          </cell>
          <cell r="I111">
            <v>320283.96833333297</v>
          </cell>
          <cell r="J111">
            <v>100000</v>
          </cell>
          <cell r="K111">
            <v>0</v>
          </cell>
          <cell r="L111">
            <v>0</v>
          </cell>
          <cell r="M111">
            <v>0</v>
          </cell>
          <cell r="P111">
            <v>33000</v>
          </cell>
          <cell r="Q111">
            <v>50000</v>
          </cell>
          <cell r="R111">
            <v>100000</v>
          </cell>
          <cell r="S111">
            <v>85000</v>
          </cell>
          <cell r="U111">
            <v>368000</v>
          </cell>
          <cell r="V111">
            <v>1.1489803936018601</v>
          </cell>
        </row>
        <row r="112">
          <cell r="A112" t="str">
            <v>S412001</v>
          </cell>
          <cell r="B112" t="str">
            <v>天津生隆纤维材料股份有限公司</v>
          </cell>
          <cell r="C112" t="str">
            <v>座椅</v>
          </cell>
          <cell r="D112" t="str">
            <v>正常供货</v>
          </cell>
          <cell r="E112" t="str">
            <v>零部件</v>
          </cell>
          <cell r="F112" t="str">
            <v>洽谈方案类</v>
          </cell>
          <cell r="G112">
            <v>595175.436666667</v>
          </cell>
          <cell r="H112">
            <v>1</v>
          </cell>
          <cell r="I112">
            <v>595175.436666667</v>
          </cell>
          <cell r="N112">
            <v>100000</v>
          </cell>
          <cell r="U112">
            <v>100000</v>
          </cell>
          <cell r="V112">
            <v>0.168017686617007</v>
          </cell>
        </row>
        <row r="113">
          <cell r="A113" t="str">
            <v>S411047</v>
          </cell>
          <cell r="B113" t="str">
            <v>大连吉田拉链有限公司北京分公司</v>
          </cell>
          <cell r="C113" t="str">
            <v>座椅</v>
          </cell>
          <cell r="D113" t="str">
            <v>正常供货</v>
          </cell>
          <cell r="E113" t="str">
            <v>零部件</v>
          </cell>
          <cell r="F113" t="str">
            <v>洽谈方案类</v>
          </cell>
          <cell r="G113">
            <v>24329.35</v>
          </cell>
          <cell r="H113">
            <v>1</v>
          </cell>
          <cell r="I113">
            <v>24329.35</v>
          </cell>
          <cell r="S113">
            <v>20000</v>
          </cell>
          <cell r="U113">
            <v>20000</v>
          </cell>
          <cell r="V113">
            <v>0.82205237706720502</v>
          </cell>
        </row>
        <row r="114">
          <cell r="A114" t="str">
            <v>S433009</v>
          </cell>
          <cell r="B114" t="str">
            <v>浙江路得坦摩汽车部件股份有限公司</v>
          </cell>
          <cell r="C114" t="str">
            <v>金属件</v>
          </cell>
          <cell r="D114" t="str">
            <v>正常供货</v>
          </cell>
          <cell r="E114" t="str">
            <v>零部件</v>
          </cell>
          <cell r="F114" t="str">
            <v>洽谈方案类</v>
          </cell>
          <cell r="G114">
            <v>1092399.2826666699</v>
          </cell>
          <cell r="H114">
            <v>0.8</v>
          </cell>
          <cell r="I114">
            <v>873919.42613333301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400000</v>
          </cell>
          <cell r="R114">
            <v>200000</v>
          </cell>
          <cell r="S114">
            <v>1000000</v>
          </cell>
          <cell r="U114">
            <v>1600000</v>
          </cell>
          <cell r="V114">
            <v>1.8308323995945699</v>
          </cell>
        </row>
        <row r="115">
          <cell r="A115" t="str">
            <v>S413077</v>
          </cell>
          <cell r="B115" t="str">
            <v>文安县万达汽车配件制造有限公司</v>
          </cell>
          <cell r="C115" t="str">
            <v>金属件</v>
          </cell>
          <cell r="D115" t="str">
            <v>正常供货</v>
          </cell>
          <cell r="E115" t="str">
            <v>零部件</v>
          </cell>
          <cell r="F115" t="str">
            <v>洽谈方案类</v>
          </cell>
          <cell r="G115">
            <v>559631.16533333296</v>
          </cell>
          <cell r="H115">
            <v>0.8</v>
          </cell>
          <cell r="I115">
            <v>447704.93226666702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130000</v>
          </cell>
          <cell r="S115">
            <v>50000</v>
          </cell>
          <cell r="U115">
            <v>180000</v>
          </cell>
          <cell r="V115">
            <v>0.402050518158657</v>
          </cell>
        </row>
        <row r="116">
          <cell r="A116" t="str">
            <v>S437004</v>
          </cell>
          <cell r="B116" t="str">
            <v>青岛福基纺织有限公司</v>
          </cell>
          <cell r="C116" t="str">
            <v>座椅</v>
          </cell>
          <cell r="D116" t="str">
            <v>正常供货</v>
          </cell>
          <cell r="E116" t="str">
            <v>零部件</v>
          </cell>
          <cell r="F116" t="str">
            <v>洽谈方案类</v>
          </cell>
          <cell r="G116">
            <v>1185353.47833333</v>
          </cell>
          <cell r="H116">
            <v>1</v>
          </cell>
          <cell r="I116">
            <v>1185353.47833333</v>
          </cell>
          <cell r="T116">
            <v>835000</v>
          </cell>
          <cell r="U116">
            <v>835000</v>
          </cell>
          <cell r="V116">
            <v>0.704431222637531</v>
          </cell>
        </row>
        <row r="117">
          <cell r="A117" t="str">
            <v>S432036</v>
          </cell>
          <cell r="B117" t="str">
            <v>常州立天汽车零部件有限公司</v>
          </cell>
          <cell r="C117" t="str">
            <v>座椅</v>
          </cell>
          <cell r="D117" t="str">
            <v>正常供货</v>
          </cell>
          <cell r="E117" t="str">
            <v>零部件</v>
          </cell>
          <cell r="F117" t="str">
            <v>洽谈方案类</v>
          </cell>
          <cell r="G117">
            <v>75040.364000000001</v>
          </cell>
          <cell r="H117">
            <v>1</v>
          </cell>
          <cell r="I117">
            <v>75040.364000000001</v>
          </cell>
          <cell r="N117">
            <v>100000</v>
          </cell>
          <cell r="S117">
            <v>70000</v>
          </cell>
          <cell r="U117">
            <v>170000</v>
          </cell>
          <cell r="V117">
            <v>2.2654474330641601</v>
          </cell>
        </row>
        <row r="118">
          <cell r="A118" t="str">
            <v>S413004</v>
          </cell>
          <cell r="B118" t="str">
            <v>保定兆龙通用电器塑业有限公司</v>
          </cell>
          <cell r="C118" t="str">
            <v>金属件/座椅</v>
          </cell>
          <cell r="D118" t="str">
            <v>正常供货</v>
          </cell>
          <cell r="E118" t="str">
            <v>零部件</v>
          </cell>
          <cell r="F118" t="str">
            <v>洽谈方案类</v>
          </cell>
          <cell r="G118">
            <v>18099.573333333301</v>
          </cell>
          <cell r="H118">
            <v>1</v>
          </cell>
          <cell r="I118">
            <v>18099.573333333301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20000</v>
          </cell>
          <cell r="R118">
            <v>40000</v>
          </cell>
          <cell r="S118">
            <v>40000</v>
          </cell>
          <cell r="U118">
            <v>100000</v>
          </cell>
          <cell r="V118">
            <v>5.5249921176779102</v>
          </cell>
        </row>
        <row r="119">
          <cell r="A119" t="str">
            <v>S413121</v>
          </cell>
          <cell r="B119" t="str">
            <v>河北佳铸金属制品有限公司</v>
          </cell>
          <cell r="C119" t="str">
            <v>金属件</v>
          </cell>
          <cell r="D119" t="str">
            <v>预付</v>
          </cell>
          <cell r="E119" t="str">
            <v>零部件</v>
          </cell>
          <cell r="F119" t="str">
            <v>洽谈方案类</v>
          </cell>
          <cell r="G119">
            <v>0</v>
          </cell>
          <cell r="H119">
            <v>1</v>
          </cell>
          <cell r="I119">
            <v>0</v>
          </cell>
          <cell r="U119">
            <v>0</v>
          </cell>
          <cell r="V119" t="str">
            <v>100%</v>
          </cell>
        </row>
        <row r="120">
          <cell r="A120" t="str">
            <v>S432039</v>
          </cell>
          <cell r="B120" t="str">
            <v>吴江市拓研电子材料有限公司</v>
          </cell>
          <cell r="C120" t="str">
            <v>金属件/座椅</v>
          </cell>
          <cell r="D120" t="str">
            <v>预付</v>
          </cell>
          <cell r="E120" t="str">
            <v>零部件</v>
          </cell>
          <cell r="F120" t="str">
            <v>洽谈方案类</v>
          </cell>
          <cell r="G120">
            <v>1.6666666666666701E-2</v>
          </cell>
          <cell r="H120">
            <v>1</v>
          </cell>
          <cell r="I120">
            <v>1.6666666666666701E-2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2080</v>
          </cell>
          <cell r="T120">
            <v>980</v>
          </cell>
          <cell r="U120">
            <v>3060</v>
          </cell>
          <cell r="V120">
            <v>183600</v>
          </cell>
        </row>
        <row r="121">
          <cell r="A121" t="str">
            <v>S461001</v>
          </cell>
          <cell r="B121" t="str">
            <v>西安海容塑料制品有限责任公司</v>
          </cell>
          <cell r="C121" t="str">
            <v>金属件/座椅</v>
          </cell>
          <cell r="D121" t="str">
            <v>预付</v>
          </cell>
          <cell r="E121" t="str">
            <v>零部件</v>
          </cell>
          <cell r="F121" t="str">
            <v>洽谈方案类</v>
          </cell>
          <cell r="G121">
            <v>0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8113</v>
          </cell>
          <cell r="S121">
            <v>9000</v>
          </cell>
          <cell r="U121">
            <v>17113</v>
          </cell>
          <cell r="V121" t="str">
            <v>100%</v>
          </cell>
        </row>
        <row r="122">
          <cell r="A122" t="str">
            <v>S413179</v>
          </cell>
          <cell r="B122" t="str">
            <v>文安县海智五金制品有限公司</v>
          </cell>
          <cell r="C122" t="str">
            <v>金属件</v>
          </cell>
          <cell r="D122" t="str">
            <v>预付</v>
          </cell>
          <cell r="E122" t="str">
            <v>零部件</v>
          </cell>
          <cell r="F122" t="str">
            <v>洽谈方案类</v>
          </cell>
          <cell r="G122">
            <v>0</v>
          </cell>
          <cell r="H122">
            <v>1</v>
          </cell>
          <cell r="I122">
            <v>0</v>
          </cell>
          <cell r="J122">
            <v>45200</v>
          </cell>
          <cell r="K122">
            <v>0</v>
          </cell>
          <cell r="L122">
            <v>0</v>
          </cell>
          <cell r="M122">
            <v>0</v>
          </cell>
          <cell r="Q122">
            <v>25200</v>
          </cell>
          <cell r="U122">
            <v>70400</v>
          </cell>
          <cell r="V122" t="str">
            <v>100%</v>
          </cell>
        </row>
        <row r="123">
          <cell r="A123" t="str">
            <v>S432051</v>
          </cell>
          <cell r="B123" t="str">
            <v>无锡万谦工品智造科技有限公司</v>
          </cell>
          <cell r="C123" t="str">
            <v>金属件</v>
          </cell>
          <cell r="D123" t="str">
            <v>预付</v>
          </cell>
          <cell r="E123" t="str">
            <v>零部件</v>
          </cell>
          <cell r="F123" t="str">
            <v>洽谈方案类</v>
          </cell>
          <cell r="G123">
            <v>0</v>
          </cell>
          <cell r="H123">
            <v>1</v>
          </cell>
          <cell r="I123">
            <v>0</v>
          </cell>
          <cell r="U123">
            <v>0</v>
          </cell>
          <cell r="V123" t="str">
            <v>100%</v>
          </cell>
        </row>
        <row r="124">
          <cell r="A124" t="str">
            <v>S432044</v>
          </cell>
          <cell r="B124" t="str">
            <v>常州市鹏逸汽车附件有限公司</v>
          </cell>
          <cell r="C124" t="str">
            <v>金属件</v>
          </cell>
          <cell r="D124" t="str">
            <v>正常供货</v>
          </cell>
          <cell r="E124" t="str">
            <v>零部件</v>
          </cell>
          <cell r="F124" t="str">
            <v>洽谈方案类</v>
          </cell>
          <cell r="G124">
            <v>1935.125</v>
          </cell>
          <cell r="H124">
            <v>1</v>
          </cell>
          <cell r="I124">
            <v>1935.125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23000</v>
          </cell>
          <cell r="U124">
            <v>23000</v>
          </cell>
          <cell r="V124">
            <v>11.885537110005799</v>
          </cell>
        </row>
        <row r="125">
          <cell r="A125" t="str">
            <v>S412018</v>
          </cell>
          <cell r="B125" t="str">
            <v>穆勒纺织品（天津）有限公司</v>
          </cell>
          <cell r="C125" t="str">
            <v>座椅</v>
          </cell>
          <cell r="D125" t="str">
            <v>正常供货</v>
          </cell>
          <cell r="E125" t="str">
            <v>零部件</v>
          </cell>
          <cell r="F125" t="str">
            <v>洽谈方案类</v>
          </cell>
          <cell r="G125">
            <v>0</v>
          </cell>
          <cell r="H125">
            <v>1</v>
          </cell>
          <cell r="I125">
            <v>0</v>
          </cell>
          <cell r="Q125">
            <v>93780</v>
          </cell>
          <cell r="U125">
            <v>93780</v>
          </cell>
          <cell r="V125" t="str">
            <v>100%</v>
          </cell>
        </row>
        <row r="126">
          <cell r="A126" t="str">
            <v>S434002</v>
          </cell>
          <cell r="B126" t="str">
            <v>芜湖星火软轴控制索制造有限公司</v>
          </cell>
          <cell r="C126" t="str">
            <v>金属件/座椅</v>
          </cell>
          <cell r="D126" t="str">
            <v>正常供货</v>
          </cell>
          <cell r="E126" t="str">
            <v>零部件</v>
          </cell>
          <cell r="F126" t="str">
            <v>洽谈方案类</v>
          </cell>
          <cell r="G126">
            <v>58217.1933333333</v>
          </cell>
          <cell r="H126">
            <v>1</v>
          </cell>
          <cell r="I126">
            <v>58217.1933333333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30000</v>
          </cell>
          <cell r="U126">
            <v>30000</v>
          </cell>
          <cell r="V126">
            <v>0.51531168512761205</v>
          </cell>
        </row>
        <row r="127">
          <cell r="A127" t="str">
            <v>S413213</v>
          </cell>
          <cell r="B127" t="str">
            <v>沧县大河精密铸造厂</v>
          </cell>
          <cell r="C127" t="str">
            <v>座椅</v>
          </cell>
          <cell r="D127" t="str">
            <v>预付</v>
          </cell>
          <cell r="E127" t="str">
            <v>零部件</v>
          </cell>
          <cell r="F127" t="str">
            <v>洽谈方案类</v>
          </cell>
          <cell r="G127">
            <v>0</v>
          </cell>
          <cell r="H127">
            <v>1</v>
          </cell>
          <cell r="I127">
            <v>0</v>
          </cell>
          <cell r="O127">
            <v>24290.85</v>
          </cell>
          <cell r="S127">
            <v>10000</v>
          </cell>
          <cell r="U127">
            <v>34290.85</v>
          </cell>
          <cell r="V127" t="str">
            <v>100%</v>
          </cell>
        </row>
        <row r="128">
          <cell r="A128" t="str">
            <v>S431002</v>
          </cell>
          <cell r="B128" t="str">
            <v>易格斯（上海）拖链系统有限公司</v>
          </cell>
          <cell r="C128" t="str">
            <v>金属件</v>
          </cell>
          <cell r="D128" t="str">
            <v>正常供货</v>
          </cell>
          <cell r="E128" t="str">
            <v>零部件</v>
          </cell>
          <cell r="F128" t="str">
            <v>洽谈方案类</v>
          </cell>
          <cell r="G128">
            <v>153302.21666666699</v>
          </cell>
          <cell r="H128">
            <v>1</v>
          </cell>
          <cell r="I128">
            <v>153302.21666666699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70000</v>
          </cell>
          <cell r="U128">
            <v>70000</v>
          </cell>
          <cell r="V128">
            <v>0.45661440207485599</v>
          </cell>
        </row>
        <row r="129">
          <cell r="A129" t="str">
            <v>S432034</v>
          </cell>
          <cell r="B129" t="str">
            <v>上锐（常州）供应链管理有限公司</v>
          </cell>
          <cell r="C129" t="str">
            <v>金属件/座椅/后视镜</v>
          </cell>
          <cell r="D129" t="str">
            <v>正常供货</v>
          </cell>
          <cell r="E129" t="str">
            <v>零部件</v>
          </cell>
          <cell r="F129" t="str">
            <v>洽谈方案类</v>
          </cell>
          <cell r="G129">
            <v>48218.996666666702</v>
          </cell>
          <cell r="H129">
            <v>1</v>
          </cell>
          <cell r="I129">
            <v>48218.996666666702</v>
          </cell>
          <cell r="J129">
            <v>0</v>
          </cell>
          <cell r="K129">
            <v>80341.05</v>
          </cell>
          <cell r="L129">
            <v>0</v>
          </cell>
          <cell r="M129">
            <v>0</v>
          </cell>
          <cell r="P129">
            <v>68707.92</v>
          </cell>
          <cell r="R129">
            <v>100000</v>
          </cell>
          <cell r="U129">
            <v>249048.97</v>
          </cell>
          <cell r="V129">
            <v>5.1649554577348802</v>
          </cell>
        </row>
        <row r="130">
          <cell r="A130" t="str">
            <v>S413129</v>
          </cell>
          <cell r="B130" t="str">
            <v>文安县恒德汽车座椅制造有限公司</v>
          </cell>
          <cell r="C130" t="str">
            <v>金属件/座椅</v>
          </cell>
          <cell r="D130" t="str">
            <v>正常供货</v>
          </cell>
          <cell r="E130" t="str">
            <v>零部件</v>
          </cell>
          <cell r="F130" t="str">
            <v>洽谈方案类</v>
          </cell>
          <cell r="G130">
            <v>142043.338666667</v>
          </cell>
          <cell r="H130">
            <v>0.8</v>
          </cell>
          <cell r="I130">
            <v>113634.67093333301</v>
          </cell>
          <cell r="J130">
            <v>0</v>
          </cell>
          <cell r="K130">
            <v>100000</v>
          </cell>
          <cell r="L130">
            <v>0</v>
          </cell>
          <cell r="M130">
            <v>0</v>
          </cell>
          <cell r="R130">
            <v>49000</v>
          </cell>
          <cell r="S130">
            <v>50000</v>
          </cell>
          <cell r="U130">
            <v>199000</v>
          </cell>
          <cell r="V130">
            <v>1.75122608589018</v>
          </cell>
        </row>
        <row r="131">
          <cell r="A131" t="str">
            <v>S437056</v>
          </cell>
          <cell r="B131" t="str">
            <v>日照兴伟橡塑有限公司</v>
          </cell>
          <cell r="C131" t="str">
            <v>座椅/金属件</v>
          </cell>
          <cell r="D131" t="str">
            <v>正常供货</v>
          </cell>
          <cell r="E131" t="str">
            <v>零部件</v>
          </cell>
          <cell r="F131" t="str">
            <v>洽谈方案类</v>
          </cell>
          <cell r="G131">
            <v>0</v>
          </cell>
          <cell r="H131">
            <v>1</v>
          </cell>
          <cell r="I131">
            <v>0</v>
          </cell>
          <cell r="Q131">
            <v>5600</v>
          </cell>
          <cell r="U131">
            <v>5600</v>
          </cell>
          <cell r="V131" t="str">
            <v>100%</v>
          </cell>
        </row>
        <row r="132">
          <cell r="A132" t="str">
            <v>S413178</v>
          </cell>
          <cell r="B132" t="str">
            <v>廊坊市东平汽车零配件有限公司</v>
          </cell>
          <cell r="C132" t="str">
            <v>座椅</v>
          </cell>
          <cell r="D132" t="str">
            <v>正常供货</v>
          </cell>
          <cell r="E132" t="str">
            <v>零部件</v>
          </cell>
          <cell r="F132" t="str">
            <v>洽谈方案类</v>
          </cell>
          <cell r="G132">
            <v>107194.523333333</v>
          </cell>
          <cell r="H132">
            <v>1</v>
          </cell>
          <cell r="I132">
            <v>107194.523333333</v>
          </cell>
          <cell r="U132">
            <v>0</v>
          </cell>
          <cell r="V132">
            <v>0</v>
          </cell>
        </row>
        <row r="133">
          <cell r="A133" t="str">
            <v>S413204</v>
          </cell>
          <cell r="B133" t="str">
            <v>永清永泰汽车部件有限公司</v>
          </cell>
          <cell r="C133" t="str">
            <v>金属件</v>
          </cell>
          <cell r="D133" t="str">
            <v>正常供货</v>
          </cell>
          <cell r="E133" t="str">
            <v>零部件</v>
          </cell>
          <cell r="F133" t="str">
            <v>洽谈方案类</v>
          </cell>
          <cell r="G133">
            <v>18753.243999999999</v>
          </cell>
          <cell r="H133">
            <v>0.8</v>
          </cell>
          <cell r="I133">
            <v>15002.5952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66551.240000000005</v>
          </cell>
          <cell r="S133">
            <v>15000</v>
          </cell>
          <cell r="U133">
            <v>81551.240000000005</v>
          </cell>
          <cell r="V133">
            <v>5.4358088659220796</v>
          </cell>
        </row>
        <row r="134">
          <cell r="A134" t="str">
            <v>S421001</v>
          </cell>
          <cell r="B134" t="str">
            <v>沈阳金杯锦恒汽车安全系统有限公司</v>
          </cell>
          <cell r="C134" t="str">
            <v>座椅</v>
          </cell>
          <cell r="D134" t="str">
            <v>正常供货</v>
          </cell>
          <cell r="E134" t="str">
            <v>零部件</v>
          </cell>
          <cell r="F134" t="str">
            <v>洽谈方案类</v>
          </cell>
          <cell r="G134">
            <v>8014.38533333333</v>
          </cell>
          <cell r="H134">
            <v>0.8</v>
          </cell>
          <cell r="I134">
            <v>6411.5082666666704</v>
          </cell>
          <cell r="U134">
            <v>0</v>
          </cell>
          <cell r="V134">
            <v>0</v>
          </cell>
        </row>
        <row r="135">
          <cell r="A135" t="str">
            <v>S444014</v>
          </cell>
          <cell r="B135" t="str">
            <v>深圳市毅荣川电子科技有限公司</v>
          </cell>
          <cell r="C135" t="str">
            <v>座椅</v>
          </cell>
          <cell r="D135" t="str">
            <v>正常供货</v>
          </cell>
          <cell r="E135" t="str">
            <v>零部件</v>
          </cell>
          <cell r="F135" t="str">
            <v>洽谈方案类</v>
          </cell>
          <cell r="G135">
            <v>101070.233333333</v>
          </cell>
          <cell r="H135">
            <v>1</v>
          </cell>
          <cell r="I135">
            <v>101070.233333333</v>
          </cell>
          <cell r="U135">
            <v>0</v>
          </cell>
          <cell r="V135">
            <v>0</v>
          </cell>
        </row>
        <row r="136">
          <cell r="A136" t="str">
            <v>S432002</v>
          </cell>
          <cell r="B136" t="str">
            <v>江苏全盛座舱技术股份有限公司</v>
          </cell>
          <cell r="C136" t="str">
            <v>金属件</v>
          </cell>
          <cell r="D136" t="str">
            <v>正常供货</v>
          </cell>
          <cell r="E136" t="str">
            <v>零部件</v>
          </cell>
          <cell r="F136" t="str">
            <v>正常货款类</v>
          </cell>
          <cell r="G136">
            <v>624800.27500000002</v>
          </cell>
          <cell r="H136">
            <v>0.8</v>
          </cell>
          <cell r="I136">
            <v>499840.22</v>
          </cell>
          <cell r="M136">
            <v>110000</v>
          </cell>
          <cell r="S136">
            <v>180000</v>
          </cell>
          <cell r="U136">
            <v>290000</v>
          </cell>
          <cell r="V136">
            <v>0.58018540404771801</v>
          </cell>
        </row>
        <row r="137">
          <cell r="A137" t="str">
            <v>S432032</v>
          </cell>
          <cell r="B137" t="str">
            <v>明阳科技（苏州）股份有限公司</v>
          </cell>
          <cell r="C137" t="str">
            <v>座椅</v>
          </cell>
          <cell r="D137" t="str">
            <v>预付</v>
          </cell>
          <cell r="E137" t="str">
            <v>零部件</v>
          </cell>
          <cell r="F137" t="str">
            <v>洽谈方案类</v>
          </cell>
          <cell r="G137">
            <v>0</v>
          </cell>
          <cell r="H137">
            <v>1</v>
          </cell>
          <cell r="I137">
            <v>0</v>
          </cell>
          <cell r="U137">
            <v>0</v>
          </cell>
          <cell r="V137" t="str">
            <v>100%</v>
          </cell>
        </row>
        <row r="138">
          <cell r="G138">
            <v>15307057.112</v>
          </cell>
          <cell r="I138">
            <v>13684975.238066699</v>
          </cell>
          <cell r="J138">
            <v>895200</v>
          </cell>
          <cell r="K138">
            <v>180341.05</v>
          </cell>
          <cell r="L138">
            <v>600000</v>
          </cell>
          <cell r="M138">
            <v>110000</v>
          </cell>
          <cell r="N138">
            <v>1569551.24</v>
          </cell>
          <cell r="O138">
            <v>34483.85</v>
          </cell>
          <cell r="P138">
            <v>1051707.92</v>
          </cell>
          <cell r="Q138">
            <v>674580</v>
          </cell>
          <cell r="R138">
            <v>1039000</v>
          </cell>
          <cell r="S138">
            <v>2439000</v>
          </cell>
          <cell r="T138">
            <v>875980</v>
          </cell>
          <cell r="U138">
            <v>9469844.0600000005</v>
          </cell>
          <cell r="V138">
            <v>183644.426692701</v>
          </cell>
        </row>
        <row r="140">
          <cell r="A140" t="str">
            <v>涉诉类</v>
          </cell>
        </row>
        <row r="141">
          <cell r="A141" t="str">
            <v>供应商代码</v>
          </cell>
          <cell r="B141" t="str">
            <v>供应商名称</v>
          </cell>
          <cell r="C141" t="str">
            <v>模块</v>
          </cell>
          <cell r="D141" t="str">
            <v>供货状态</v>
          </cell>
          <cell r="E141" t="str">
            <v>类别</v>
          </cell>
          <cell r="F141" t="str">
            <v>资金类别区分</v>
          </cell>
          <cell r="G141" t="str">
            <v>2024年1-4月</v>
          </cell>
          <cell r="J141" t="str">
            <v>1月</v>
          </cell>
          <cell r="O141" t="str">
            <v>2月</v>
          </cell>
          <cell r="R141" t="str">
            <v>3月</v>
          </cell>
          <cell r="S141" t="str">
            <v>4月</v>
          </cell>
          <cell r="U141" t="str">
            <v>2024年1-4月</v>
          </cell>
        </row>
        <row r="142">
          <cell r="G142" t="str">
            <v>按半年平均数应付</v>
          </cell>
          <cell r="H142" t="str">
            <v>付款原则比例</v>
          </cell>
          <cell r="I142" t="str">
            <v>按原则应付</v>
          </cell>
          <cell r="J142" t="str">
            <v>1.24支付</v>
          </cell>
          <cell r="K142" t="str">
            <v>1.29支付</v>
          </cell>
          <cell r="L142" t="str">
            <v>1.31支付</v>
          </cell>
          <cell r="M142" t="str">
            <v>2.1支付</v>
          </cell>
          <cell r="N142" t="str">
            <v>2.6支付</v>
          </cell>
          <cell r="O142" t="str">
            <v>2.21支付</v>
          </cell>
          <cell r="P142" t="str">
            <v>2.29支付</v>
          </cell>
          <cell r="Q142" t="str">
            <v>3.1支付</v>
          </cell>
          <cell r="R142" t="str">
            <v>3.14支付</v>
          </cell>
          <cell r="S142" t="str">
            <v>4.27支付</v>
          </cell>
          <cell r="T142" t="str">
            <v>5.23前支付</v>
          </cell>
          <cell r="U142" t="str">
            <v>合计支付</v>
          </cell>
          <cell r="V142" t="str">
            <v>支付比例</v>
          </cell>
        </row>
        <row r="143">
          <cell r="A143" t="str">
            <v>S413082</v>
          </cell>
          <cell r="B143" t="str">
            <v>深州市卓伦橡塑磨具有限公司</v>
          </cell>
          <cell r="C143" t="str">
            <v>金属件</v>
          </cell>
          <cell r="D143" t="str">
            <v>涉诉</v>
          </cell>
          <cell r="E143" t="str">
            <v>零部件</v>
          </cell>
          <cell r="F143" t="str">
            <v>涉诉类</v>
          </cell>
          <cell r="G143">
            <v>712043.26933333301</v>
          </cell>
          <cell r="H143">
            <v>0.8</v>
          </cell>
          <cell r="I143">
            <v>569634.61546666699</v>
          </cell>
          <cell r="J143">
            <v>200000</v>
          </cell>
          <cell r="K143">
            <v>0</v>
          </cell>
          <cell r="L143">
            <v>300000</v>
          </cell>
          <cell r="M143">
            <v>0</v>
          </cell>
          <cell r="R143">
            <v>100000</v>
          </cell>
          <cell r="U143">
            <v>600000</v>
          </cell>
          <cell r="V143">
            <v>1.0533067754466701</v>
          </cell>
        </row>
        <row r="144">
          <cell r="A144" t="str">
            <v>S432010</v>
          </cell>
          <cell r="B144" t="str">
            <v>常州华阳万联汽车附件有限公司</v>
          </cell>
          <cell r="C144" t="str">
            <v>金属件</v>
          </cell>
          <cell r="D144" t="str">
            <v>诉讼</v>
          </cell>
          <cell r="E144" t="str">
            <v>零部件</v>
          </cell>
          <cell r="F144" t="str">
            <v>涉诉类</v>
          </cell>
          <cell r="G144">
            <v>0</v>
          </cell>
          <cell r="H144">
            <v>0.8</v>
          </cell>
          <cell r="I144">
            <v>0</v>
          </cell>
          <cell r="U144">
            <v>0</v>
          </cell>
          <cell r="V144" t="str">
            <v>100%</v>
          </cell>
        </row>
        <row r="145">
          <cell r="A145" t="str">
            <v>S437023</v>
          </cell>
          <cell r="B145" t="str">
            <v>高唐强盛机械有限公司</v>
          </cell>
          <cell r="C145" t="str">
            <v>金属件</v>
          </cell>
          <cell r="D145" t="str">
            <v>涉诉</v>
          </cell>
          <cell r="E145" t="str">
            <v>零部件</v>
          </cell>
          <cell r="F145" t="str">
            <v>涉诉类</v>
          </cell>
          <cell r="G145">
            <v>9003.4853333333303</v>
          </cell>
          <cell r="H145">
            <v>0.8</v>
          </cell>
          <cell r="I145">
            <v>7202.7882666666701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30000</v>
          </cell>
          <cell r="S145">
            <v>40000</v>
          </cell>
          <cell r="U145">
            <v>70000</v>
          </cell>
          <cell r="V145">
            <v>9.7184586591207491</v>
          </cell>
        </row>
        <row r="146">
          <cell r="A146" t="str">
            <v>S433027</v>
          </cell>
          <cell r="B146" t="str">
            <v>浙江泰极信汽车部件有限公司</v>
          </cell>
          <cell r="C146" t="str">
            <v>金属件</v>
          </cell>
          <cell r="D146" t="str">
            <v>涉诉</v>
          </cell>
          <cell r="E146" t="str">
            <v>零部件</v>
          </cell>
          <cell r="F146" t="str">
            <v>涉诉类</v>
          </cell>
          <cell r="G146">
            <v>0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20000</v>
          </cell>
          <cell r="U146">
            <v>20000</v>
          </cell>
          <cell r="V146" t="str">
            <v>100%</v>
          </cell>
        </row>
        <row r="147">
          <cell r="A147" t="str">
            <v>S432021</v>
          </cell>
          <cell r="B147" t="str">
            <v>江苏艾文德悦达汽车内饰有限责任公司</v>
          </cell>
          <cell r="C147" t="str">
            <v>座椅</v>
          </cell>
          <cell r="D147" t="str">
            <v>诉讼</v>
          </cell>
          <cell r="E147" t="str">
            <v>零部件</v>
          </cell>
          <cell r="F147" t="str">
            <v>涉诉类</v>
          </cell>
          <cell r="G147">
            <v>0</v>
          </cell>
          <cell r="H147">
            <v>0.8</v>
          </cell>
          <cell r="I147">
            <v>0</v>
          </cell>
          <cell r="U147">
            <v>0</v>
          </cell>
          <cell r="V147" t="str">
            <v>100%</v>
          </cell>
        </row>
        <row r="148">
          <cell r="A148" t="str">
            <v>S511032</v>
          </cell>
          <cell r="B148" t="str">
            <v>中机科（北京）车辆检测工程研究院有限公司</v>
          </cell>
          <cell r="C148" t="str">
            <v>座椅</v>
          </cell>
          <cell r="D148" t="str">
            <v>老账</v>
          </cell>
          <cell r="E148" t="str">
            <v>实验费</v>
          </cell>
          <cell r="F148" t="str">
            <v>涉诉类</v>
          </cell>
          <cell r="G148">
            <v>277949.40000000002</v>
          </cell>
          <cell r="H148">
            <v>0.8</v>
          </cell>
          <cell r="I148">
            <v>222359.52</v>
          </cell>
          <cell r="S148">
            <v>30000</v>
          </cell>
          <cell r="U148">
            <v>30000</v>
          </cell>
          <cell r="V148">
            <v>0.134916643101226</v>
          </cell>
        </row>
        <row r="149">
          <cell r="A149" t="str">
            <v>S412017</v>
          </cell>
          <cell r="B149" t="str">
            <v>天津博容包装制品有限公司</v>
          </cell>
          <cell r="C149" t="str">
            <v>座椅</v>
          </cell>
          <cell r="D149" t="str">
            <v>诉讼</v>
          </cell>
          <cell r="E149" t="str">
            <v>零部件</v>
          </cell>
          <cell r="F149" t="str">
            <v>涉诉类</v>
          </cell>
          <cell r="G149">
            <v>0</v>
          </cell>
          <cell r="H149">
            <v>0.8</v>
          </cell>
          <cell r="I149">
            <v>0</v>
          </cell>
          <cell r="U149">
            <v>0</v>
          </cell>
          <cell r="V149" t="str">
            <v>100%</v>
          </cell>
        </row>
        <row r="150">
          <cell r="G150">
            <v>998996.15466666699</v>
          </cell>
          <cell r="I150">
            <v>799196.92373333301</v>
          </cell>
          <cell r="J150">
            <v>200000</v>
          </cell>
          <cell r="K150">
            <v>0</v>
          </cell>
          <cell r="L150">
            <v>300000</v>
          </cell>
          <cell r="M150">
            <v>0</v>
          </cell>
          <cell r="N150">
            <v>30000</v>
          </cell>
          <cell r="O150">
            <v>0</v>
          </cell>
          <cell r="P150">
            <v>0</v>
          </cell>
          <cell r="Q150">
            <v>0</v>
          </cell>
          <cell r="R150">
            <v>100000</v>
          </cell>
          <cell r="S150">
            <v>90000</v>
          </cell>
          <cell r="T150">
            <v>0</v>
          </cell>
          <cell r="U150">
            <v>720000</v>
          </cell>
          <cell r="V150">
            <v>10.9066820776686</v>
          </cell>
        </row>
        <row r="153">
          <cell r="A153" t="str">
            <v>原材料</v>
          </cell>
        </row>
        <row r="154">
          <cell r="A154" t="str">
            <v>供应商代码</v>
          </cell>
          <cell r="B154" t="str">
            <v>供应商名称</v>
          </cell>
          <cell r="C154" t="str">
            <v>模块</v>
          </cell>
          <cell r="D154" t="str">
            <v>供货状态</v>
          </cell>
          <cell r="E154" t="str">
            <v>类别</v>
          </cell>
          <cell r="F154" t="str">
            <v>资金类别区分</v>
          </cell>
          <cell r="G154" t="str">
            <v>2024年1-4月</v>
          </cell>
          <cell r="J154" t="str">
            <v>1月</v>
          </cell>
          <cell r="O154" t="str">
            <v>2月</v>
          </cell>
          <cell r="R154" t="str">
            <v>3月</v>
          </cell>
          <cell r="S154" t="str">
            <v>4月</v>
          </cell>
          <cell r="U154" t="str">
            <v>2024年1-4月</v>
          </cell>
        </row>
        <row r="155">
          <cell r="G155" t="str">
            <v>按半年平均数应付</v>
          </cell>
          <cell r="H155" t="str">
            <v>付款原则比例</v>
          </cell>
          <cell r="I155" t="str">
            <v>按原则应付</v>
          </cell>
          <cell r="J155" t="str">
            <v>1.24支付</v>
          </cell>
          <cell r="K155" t="str">
            <v>1.29支付</v>
          </cell>
          <cell r="L155" t="str">
            <v>1.31支付</v>
          </cell>
          <cell r="M155" t="str">
            <v>2.1支付</v>
          </cell>
          <cell r="N155" t="str">
            <v>2.6支付</v>
          </cell>
          <cell r="O155" t="str">
            <v>2.21支付</v>
          </cell>
          <cell r="P155" t="str">
            <v>2.29支付</v>
          </cell>
          <cell r="Q155" t="str">
            <v>3.1支付</v>
          </cell>
          <cell r="R155" t="str">
            <v>3.14支付</v>
          </cell>
          <cell r="S155" t="str">
            <v>4.27支付</v>
          </cell>
          <cell r="T155" t="str">
            <v>5.23前支付</v>
          </cell>
          <cell r="U155" t="str">
            <v>合计支付</v>
          </cell>
          <cell r="V155" t="str">
            <v>支付比例</v>
          </cell>
        </row>
        <row r="156">
          <cell r="A156" t="str">
            <v>S412009</v>
          </cell>
          <cell r="B156" t="str">
            <v>天津市元辉昌钢铁贸易有限公司</v>
          </cell>
          <cell r="C156" t="str">
            <v>金属件</v>
          </cell>
          <cell r="D156" t="str">
            <v>大宗物料</v>
          </cell>
          <cell r="E156" t="str">
            <v>原材料</v>
          </cell>
          <cell r="F156" t="str">
            <v>原材料</v>
          </cell>
          <cell r="G156">
            <v>12565.7033333333</v>
          </cell>
          <cell r="H156">
            <v>1</v>
          </cell>
          <cell r="I156">
            <v>12565.7033333333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70000</v>
          </cell>
          <cell r="T156">
            <v>170782.89</v>
          </cell>
          <cell r="U156">
            <v>240782.89</v>
          </cell>
          <cell r="V156">
            <v>19.161911085491699</v>
          </cell>
        </row>
        <row r="157">
          <cell r="A157" t="str">
            <v>S413065</v>
          </cell>
          <cell r="B157" t="str">
            <v>河北锦泽丰泰国际贸易有限公司</v>
          </cell>
          <cell r="C157" t="str">
            <v>金属件</v>
          </cell>
          <cell r="D157" t="str">
            <v>大宗物料</v>
          </cell>
          <cell r="E157" t="str">
            <v>原材料</v>
          </cell>
          <cell r="F157" t="str">
            <v>原材料</v>
          </cell>
          <cell r="G157">
            <v>87330.416666666701</v>
          </cell>
          <cell r="H157">
            <v>1</v>
          </cell>
          <cell r="I157">
            <v>87330.416666666701</v>
          </cell>
          <cell r="J157">
            <v>0</v>
          </cell>
          <cell r="K157">
            <v>0</v>
          </cell>
          <cell r="L157">
            <v>540000</v>
          </cell>
          <cell r="M157">
            <v>0</v>
          </cell>
          <cell r="P157">
            <v>600000</v>
          </cell>
          <cell r="R157">
            <v>600000</v>
          </cell>
          <cell r="S157">
            <v>500000</v>
          </cell>
          <cell r="U157">
            <v>2240000</v>
          </cell>
          <cell r="V157">
            <v>25.649711583879199</v>
          </cell>
        </row>
        <row r="158">
          <cell r="A158" t="str">
            <v>S413042</v>
          </cell>
          <cell r="B158" t="str">
            <v>黄骅市祯祥金属制品有限责任公司</v>
          </cell>
          <cell r="C158" t="str">
            <v>金属件</v>
          </cell>
          <cell r="D158" t="str">
            <v>大宗物料</v>
          </cell>
          <cell r="E158" t="str">
            <v>原材料</v>
          </cell>
          <cell r="F158" t="str">
            <v>原材料</v>
          </cell>
          <cell r="G158">
            <v>4162.2733333333299</v>
          </cell>
          <cell r="H158">
            <v>1</v>
          </cell>
          <cell r="I158">
            <v>4162.2733333333299</v>
          </cell>
          <cell r="J158">
            <v>300000</v>
          </cell>
          <cell r="K158">
            <v>0</v>
          </cell>
          <cell r="L158">
            <v>0</v>
          </cell>
          <cell r="M158">
            <v>0</v>
          </cell>
          <cell r="P158">
            <v>300000</v>
          </cell>
          <cell r="S158">
            <v>300000</v>
          </cell>
          <cell r="U158">
            <v>900000</v>
          </cell>
          <cell r="V158">
            <v>216.22799079349301</v>
          </cell>
        </row>
        <row r="159">
          <cell r="A159" t="str">
            <v>S413014</v>
          </cell>
          <cell r="B159" t="str">
            <v>沧州市奥睿机械设备有限公司</v>
          </cell>
          <cell r="C159" t="str">
            <v>金属件</v>
          </cell>
          <cell r="D159" t="str">
            <v>大宗物料</v>
          </cell>
          <cell r="E159" t="str">
            <v>原材料</v>
          </cell>
          <cell r="F159" t="str">
            <v>原材料</v>
          </cell>
          <cell r="G159">
            <v>2856</v>
          </cell>
          <cell r="H159">
            <v>1</v>
          </cell>
          <cell r="I159">
            <v>2856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T159">
            <v>42068</v>
          </cell>
          <cell r="U159">
            <v>42068</v>
          </cell>
          <cell r="V159">
            <v>14.729691876750699</v>
          </cell>
        </row>
        <row r="160">
          <cell r="A160" t="str">
            <v>S413110</v>
          </cell>
          <cell r="B160" t="str">
            <v>黄骅市金宝成钢材经销有限公司</v>
          </cell>
          <cell r="C160" t="str">
            <v>金属件</v>
          </cell>
          <cell r="D160" t="str">
            <v>大宗物料</v>
          </cell>
          <cell r="E160" t="str">
            <v>原材料</v>
          </cell>
          <cell r="F160" t="str">
            <v>原材料</v>
          </cell>
          <cell r="G160">
            <v>6567.1666666666697</v>
          </cell>
          <cell r="H160">
            <v>1</v>
          </cell>
          <cell r="I160">
            <v>6567.1666666666697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17275.2</v>
          </cell>
          <cell r="U160">
            <v>17275.2</v>
          </cell>
          <cell r="V160">
            <v>2.6305408217648401</v>
          </cell>
        </row>
        <row r="161">
          <cell r="A161" t="str">
            <v>S513004</v>
          </cell>
          <cell r="B161" t="str">
            <v>任丘市焊材厂</v>
          </cell>
          <cell r="C161" t="str">
            <v>金属件</v>
          </cell>
          <cell r="D161" t="str">
            <v>大宗物料</v>
          </cell>
          <cell r="E161" t="str">
            <v>原材料</v>
          </cell>
          <cell r="F161" t="str">
            <v>原材料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39000</v>
          </cell>
          <cell r="U161">
            <v>39000</v>
          </cell>
          <cell r="V161" t="str">
            <v>100%</v>
          </cell>
        </row>
        <row r="162">
          <cell r="A162" t="str">
            <v>S412030</v>
          </cell>
          <cell r="B162" t="str">
            <v>天津市丰鑫科技发展有限公司</v>
          </cell>
          <cell r="C162" t="str">
            <v>金属件</v>
          </cell>
          <cell r="D162" t="str">
            <v>大宗物料</v>
          </cell>
          <cell r="E162" t="str">
            <v>原材料</v>
          </cell>
          <cell r="F162" t="str">
            <v>原材料</v>
          </cell>
          <cell r="G162">
            <v>0</v>
          </cell>
          <cell r="H162">
            <v>1</v>
          </cell>
          <cell r="I162">
            <v>0</v>
          </cell>
          <cell r="U162">
            <v>0</v>
          </cell>
          <cell r="V162" t="str">
            <v>100%</v>
          </cell>
        </row>
        <row r="163">
          <cell r="A163" t="str">
            <v>S413002</v>
          </cell>
          <cell r="B163" t="str">
            <v>唐山市丰润区报喜坨扁钢厂</v>
          </cell>
          <cell r="C163" t="str">
            <v>金属件</v>
          </cell>
          <cell r="D163" t="str">
            <v>大宗物料</v>
          </cell>
          <cell r="E163" t="str">
            <v>原材料</v>
          </cell>
          <cell r="F163" t="str">
            <v>原材料</v>
          </cell>
          <cell r="G163">
            <v>0</v>
          </cell>
          <cell r="H163">
            <v>1</v>
          </cell>
          <cell r="I163">
            <v>0</v>
          </cell>
          <cell r="U163">
            <v>0</v>
          </cell>
          <cell r="V163" t="str">
            <v>100%</v>
          </cell>
        </row>
        <row r="164">
          <cell r="A164" t="str">
            <v>S413164</v>
          </cell>
          <cell r="B164" t="str">
            <v>黄骅市国贸物资有限公司</v>
          </cell>
          <cell r="C164" t="str">
            <v>金属件</v>
          </cell>
          <cell r="D164" t="str">
            <v>大宗物料</v>
          </cell>
          <cell r="E164" t="str">
            <v>原材料</v>
          </cell>
          <cell r="F164" t="str">
            <v>原材料</v>
          </cell>
          <cell r="G164">
            <v>0</v>
          </cell>
          <cell r="H164">
            <v>1</v>
          </cell>
          <cell r="I164">
            <v>0</v>
          </cell>
          <cell r="U164">
            <v>0</v>
          </cell>
          <cell r="V164" t="str">
            <v>100%</v>
          </cell>
        </row>
        <row r="165">
          <cell r="A165" t="str">
            <v>S413166</v>
          </cell>
          <cell r="B165" t="str">
            <v>盐山县大华五金销售有限公司</v>
          </cell>
          <cell r="C165" t="str">
            <v>金属件</v>
          </cell>
          <cell r="D165" t="str">
            <v>大宗物料</v>
          </cell>
          <cell r="E165" t="str">
            <v>原材料</v>
          </cell>
          <cell r="F165" t="str">
            <v>原材料</v>
          </cell>
          <cell r="G165">
            <v>0</v>
          </cell>
          <cell r="H165">
            <v>1</v>
          </cell>
          <cell r="I165">
            <v>0</v>
          </cell>
          <cell r="U165">
            <v>0</v>
          </cell>
          <cell r="V165" t="str">
            <v>100%</v>
          </cell>
        </row>
        <row r="166">
          <cell r="A166" t="str">
            <v>S412035</v>
          </cell>
          <cell r="B166" t="str">
            <v>天津海纳钢铁有限公司</v>
          </cell>
          <cell r="C166" t="str">
            <v>金属件</v>
          </cell>
          <cell r="D166" t="str">
            <v>大宗物料</v>
          </cell>
          <cell r="E166" t="str">
            <v>原材料</v>
          </cell>
          <cell r="F166" t="str">
            <v>原材料</v>
          </cell>
          <cell r="G166">
            <v>0</v>
          </cell>
          <cell r="H166">
            <v>1</v>
          </cell>
          <cell r="I166">
            <v>0</v>
          </cell>
          <cell r="U166">
            <v>0</v>
          </cell>
          <cell r="V166" t="str">
            <v>100%</v>
          </cell>
        </row>
        <row r="167">
          <cell r="A167" t="str">
            <v>S412034</v>
          </cell>
          <cell r="B167" t="str">
            <v>天津市鑫晟亨通商贸有限公司</v>
          </cell>
          <cell r="C167" t="str">
            <v>金属件</v>
          </cell>
          <cell r="D167" t="str">
            <v>大宗物料</v>
          </cell>
          <cell r="E167" t="str">
            <v>原材料</v>
          </cell>
          <cell r="F167" t="str">
            <v>原材料</v>
          </cell>
          <cell r="G167">
            <v>0</v>
          </cell>
          <cell r="H167">
            <v>1</v>
          </cell>
          <cell r="I167">
            <v>0</v>
          </cell>
          <cell r="U167">
            <v>0</v>
          </cell>
          <cell r="V167" t="str">
            <v>100%</v>
          </cell>
        </row>
        <row r="168">
          <cell r="A168" t="str">
            <v>S413176</v>
          </cell>
          <cell r="B168" t="str">
            <v>黄骅市华盛五金机电有限公司</v>
          </cell>
          <cell r="C168" t="str">
            <v>金属件</v>
          </cell>
          <cell r="D168" t="str">
            <v>大宗物料</v>
          </cell>
          <cell r="E168" t="str">
            <v>原材料</v>
          </cell>
          <cell r="F168" t="str">
            <v>原材料</v>
          </cell>
          <cell r="G168">
            <v>0</v>
          </cell>
          <cell r="H168">
            <v>1</v>
          </cell>
          <cell r="I168">
            <v>0</v>
          </cell>
          <cell r="U168">
            <v>0</v>
          </cell>
          <cell r="V168" t="str">
            <v>100%</v>
          </cell>
        </row>
        <row r="169">
          <cell r="A169" t="str">
            <v>S431032</v>
          </cell>
          <cell r="B169" t="str">
            <v>上海商发金属材料有限公司</v>
          </cell>
          <cell r="C169" t="str">
            <v>金属件</v>
          </cell>
          <cell r="D169" t="str">
            <v>大宗物料</v>
          </cell>
          <cell r="E169" t="str">
            <v>原材料</v>
          </cell>
          <cell r="F169" t="str">
            <v>原材料</v>
          </cell>
          <cell r="G169">
            <v>0</v>
          </cell>
          <cell r="H169">
            <v>1</v>
          </cell>
          <cell r="I169">
            <v>0</v>
          </cell>
          <cell r="U169">
            <v>0</v>
          </cell>
          <cell r="V169" t="str">
            <v>100%</v>
          </cell>
        </row>
        <row r="170">
          <cell r="A170" t="str">
            <v>S512030</v>
          </cell>
          <cell r="B170" t="str">
            <v>天津德润达金属材料销售有限公司</v>
          </cell>
          <cell r="C170" t="str">
            <v>金属件</v>
          </cell>
          <cell r="D170" t="str">
            <v>大宗物料</v>
          </cell>
          <cell r="E170" t="str">
            <v>原材料</v>
          </cell>
          <cell r="F170" t="str">
            <v>原材料</v>
          </cell>
          <cell r="G170">
            <v>112726.566666667</v>
          </cell>
          <cell r="H170">
            <v>1</v>
          </cell>
          <cell r="I170">
            <v>112726.566666667</v>
          </cell>
          <cell r="J170">
            <v>150000</v>
          </cell>
          <cell r="K170">
            <v>0</v>
          </cell>
          <cell r="L170">
            <v>0</v>
          </cell>
          <cell r="M170">
            <v>150000</v>
          </cell>
          <cell r="P170">
            <v>150000</v>
          </cell>
          <cell r="Q170">
            <v>200000</v>
          </cell>
          <cell r="S170">
            <v>100000</v>
          </cell>
          <cell r="U170">
            <v>750000</v>
          </cell>
          <cell r="V170">
            <v>6.6532674787989903</v>
          </cell>
        </row>
        <row r="171">
          <cell r="A171" t="str">
            <v>S413048</v>
          </cell>
          <cell r="B171" t="str">
            <v>黄骅市聚兴制管有限公司</v>
          </cell>
          <cell r="C171" t="str">
            <v>金属件</v>
          </cell>
          <cell r="D171" t="str">
            <v>大宗物料</v>
          </cell>
          <cell r="E171" t="str">
            <v>原材料</v>
          </cell>
          <cell r="F171" t="str">
            <v>原材料</v>
          </cell>
          <cell r="G171">
            <v>0</v>
          </cell>
          <cell r="H171">
            <v>1</v>
          </cell>
          <cell r="I171">
            <v>0</v>
          </cell>
          <cell r="O171">
            <v>51500</v>
          </cell>
          <cell r="U171">
            <v>51500</v>
          </cell>
          <cell r="V171" t="str">
            <v>100%</v>
          </cell>
        </row>
        <row r="172">
          <cell r="A172" t="str">
            <v>S421002</v>
          </cell>
          <cell r="B172" t="str">
            <v>大连浩煜新材料科技有限公司</v>
          </cell>
          <cell r="C172" t="str">
            <v>座椅</v>
          </cell>
          <cell r="D172" t="str">
            <v>大宗物料</v>
          </cell>
          <cell r="E172" t="str">
            <v>原材料</v>
          </cell>
          <cell r="F172" t="str">
            <v>原材料</v>
          </cell>
          <cell r="G172">
            <v>1637873.2133333299</v>
          </cell>
          <cell r="H172">
            <v>1</v>
          </cell>
          <cell r="I172">
            <v>1637873.2133333299</v>
          </cell>
          <cell r="O172">
            <v>200000</v>
          </cell>
          <cell r="R172">
            <v>500000</v>
          </cell>
          <cell r="S172">
            <v>500000</v>
          </cell>
          <cell r="T172">
            <v>320000</v>
          </cell>
          <cell r="U172">
            <v>1520000</v>
          </cell>
          <cell r="V172">
            <v>0.92803276079383301</v>
          </cell>
        </row>
        <row r="173">
          <cell r="A173" t="str">
            <v>S412003</v>
          </cell>
          <cell r="B173" t="str">
            <v>天津市远丰化工产品贸易有限公司</v>
          </cell>
          <cell r="C173" t="str">
            <v>座椅</v>
          </cell>
          <cell r="D173" t="str">
            <v>大宗物料</v>
          </cell>
          <cell r="E173" t="str">
            <v>原材料</v>
          </cell>
          <cell r="F173" t="str">
            <v>原材料</v>
          </cell>
          <cell r="G173">
            <v>14057.5083333333</v>
          </cell>
          <cell r="H173">
            <v>1</v>
          </cell>
          <cell r="I173">
            <v>14057.5083333333</v>
          </cell>
          <cell r="S173">
            <v>500000</v>
          </cell>
          <cell r="U173">
            <v>500000</v>
          </cell>
          <cell r="V173">
            <v>35.568180942450098</v>
          </cell>
        </row>
        <row r="174">
          <cell r="A174" t="str">
            <v>S435001</v>
          </cell>
          <cell r="B174" t="str">
            <v>厦门凯平化工有限公司</v>
          </cell>
          <cell r="C174" t="str">
            <v>座椅</v>
          </cell>
          <cell r="D174" t="str">
            <v>大宗物料</v>
          </cell>
          <cell r="E174" t="str">
            <v>原材料</v>
          </cell>
          <cell r="F174" t="str">
            <v>原材料</v>
          </cell>
          <cell r="G174">
            <v>365200.8</v>
          </cell>
          <cell r="H174">
            <v>1</v>
          </cell>
          <cell r="I174">
            <v>365200.8</v>
          </cell>
          <cell r="N174">
            <v>300000</v>
          </cell>
          <cell r="U174">
            <v>300000</v>
          </cell>
          <cell r="V174">
            <v>0.82146588945040599</v>
          </cell>
        </row>
        <row r="175">
          <cell r="A175" t="str">
            <v>S411006</v>
          </cell>
          <cell r="B175" t="str">
            <v>北京中万盛贸易有限责任公司</v>
          </cell>
          <cell r="C175" t="str">
            <v>座椅</v>
          </cell>
          <cell r="D175" t="str">
            <v>大宗物料</v>
          </cell>
          <cell r="E175" t="str">
            <v>原材料</v>
          </cell>
          <cell r="F175" t="str">
            <v>原材料</v>
          </cell>
          <cell r="G175">
            <v>95891.895000000004</v>
          </cell>
          <cell r="H175">
            <v>1</v>
          </cell>
          <cell r="I175">
            <v>95891.895000000004</v>
          </cell>
          <cell r="T175">
            <v>100000</v>
          </cell>
          <cell r="U175">
            <v>100000</v>
          </cell>
          <cell r="V175">
            <v>1.0428410034028399</v>
          </cell>
        </row>
        <row r="176">
          <cell r="A176" t="str">
            <v>S437039</v>
          </cell>
          <cell r="B176" t="str">
            <v>山东慧源精细化工有限公司</v>
          </cell>
          <cell r="C176" t="str">
            <v>金属件</v>
          </cell>
          <cell r="D176" t="str">
            <v>正常供货</v>
          </cell>
          <cell r="E176" t="str">
            <v>原材料</v>
          </cell>
          <cell r="F176" t="str">
            <v>原材料</v>
          </cell>
          <cell r="G176">
            <v>2137.96266666667</v>
          </cell>
          <cell r="H176">
            <v>0.8</v>
          </cell>
          <cell r="I176">
            <v>1710.3701333333299</v>
          </cell>
          <cell r="U176">
            <v>0</v>
          </cell>
          <cell r="V176">
            <v>0</v>
          </cell>
        </row>
        <row r="177">
          <cell r="A177" t="str">
            <v>S432052</v>
          </cell>
          <cell r="B177" t="str">
            <v>昆山圣精特金属制品有限公司</v>
          </cell>
          <cell r="C177" t="str">
            <v>金属件</v>
          </cell>
          <cell r="D177" t="str">
            <v>正常供货</v>
          </cell>
          <cell r="E177" t="str">
            <v>零部件</v>
          </cell>
          <cell r="F177" t="str">
            <v>原材料</v>
          </cell>
          <cell r="G177">
            <v>0</v>
          </cell>
          <cell r="H177">
            <v>1</v>
          </cell>
          <cell r="I177">
            <v>0</v>
          </cell>
          <cell r="U177">
            <v>0</v>
          </cell>
          <cell r="V177" t="str">
            <v>100%</v>
          </cell>
        </row>
        <row r="178">
          <cell r="A178" t="str">
            <v>S413061</v>
          </cell>
          <cell r="B178" t="str">
            <v>黄骅市氦普气体销售有限公司</v>
          </cell>
          <cell r="C178" t="str">
            <v>金属件</v>
          </cell>
          <cell r="D178" t="str">
            <v>正常供货</v>
          </cell>
          <cell r="E178" t="str">
            <v>原材料</v>
          </cell>
          <cell r="F178" t="str">
            <v>原材料</v>
          </cell>
          <cell r="G178">
            <v>248733.89199999999</v>
          </cell>
          <cell r="H178">
            <v>0.8</v>
          </cell>
          <cell r="I178">
            <v>198987.11360000001</v>
          </cell>
          <cell r="J178">
            <v>50000</v>
          </cell>
          <cell r="K178">
            <v>0</v>
          </cell>
          <cell r="L178">
            <v>0</v>
          </cell>
          <cell r="M178">
            <v>0</v>
          </cell>
          <cell r="N178">
            <v>50000</v>
          </cell>
          <cell r="P178">
            <v>50000</v>
          </cell>
          <cell r="R178">
            <v>50000</v>
          </cell>
          <cell r="T178">
            <v>80000</v>
          </cell>
          <cell r="U178">
            <v>280000</v>
          </cell>
          <cell r="V178">
            <v>1.4071262954386601</v>
          </cell>
        </row>
        <row r="179">
          <cell r="A179" t="str">
            <v>S431024</v>
          </cell>
          <cell r="B179" t="str">
            <v>上海霏济科技有限公司</v>
          </cell>
          <cell r="C179" t="str">
            <v>金属件</v>
          </cell>
          <cell r="D179" t="str">
            <v>电泳漆</v>
          </cell>
          <cell r="E179" t="str">
            <v>原材料</v>
          </cell>
          <cell r="F179" t="str">
            <v>原材料</v>
          </cell>
          <cell r="G179">
            <v>48850.3066666667</v>
          </cell>
          <cell r="H179">
            <v>0.8</v>
          </cell>
          <cell r="I179">
            <v>39080.245333333303</v>
          </cell>
          <cell r="U179">
            <v>0</v>
          </cell>
          <cell r="V179">
            <v>0</v>
          </cell>
        </row>
        <row r="180">
          <cell r="G180">
            <v>2638953.7046666699</v>
          </cell>
          <cell r="H180">
            <v>23.4</v>
          </cell>
          <cell r="I180">
            <v>2579009.2724000001</v>
          </cell>
          <cell r="J180">
            <v>500000</v>
          </cell>
          <cell r="K180">
            <v>0</v>
          </cell>
          <cell r="L180">
            <v>540000</v>
          </cell>
          <cell r="M180">
            <v>150000</v>
          </cell>
          <cell r="N180">
            <v>420000</v>
          </cell>
          <cell r="O180">
            <v>268775.2</v>
          </cell>
          <cell r="P180">
            <v>1100000</v>
          </cell>
          <cell r="Q180">
            <v>200000</v>
          </cell>
          <cell r="R180">
            <v>1150000</v>
          </cell>
          <cell r="S180">
            <v>1939000</v>
          </cell>
          <cell r="T180">
            <v>712850.89</v>
          </cell>
          <cell r="U180">
            <v>6980626.0899999999</v>
          </cell>
          <cell r="V180">
            <v>324.82076053171397</v>
          </cell>
        </row>
        <row r="184">
          <cell r="A184" t="str">
            <v>临采类</v>
          </cell>
        </row>
        <row r="185">
          <cell r="A185" t="str">
            <v>供应商代码</v>
          </cell>
          <cell r="B185" t="str">
            <v>供应商名称</v>
          </cell>
          <cell r="C185" t="str">
            <v>模块</v>
          </cell>
          <cell r="D185" t="str">
            <v>供货状态</v>
          </cell>
          <cell r="E185" t="str">
            <v>类别</v>
          </cell>
          <cell r="F185" t="str">
            <v>资金类别区分</v>
          </cell>
          <cell r="G185" t="str">
            <v>2024年1-4月</v>
          </cell>
          <cell r="J185" t="str">
            <v>1月</v>
          </cell>
          <cell r="O185" t="str">
            <v>2月</v>
          </cell>
          <cell r="R185" t="str">
            <v>3月</v>
          </cell>
          <cell r="S185" t="str">
            <v>4月</v>
          </cell>
          <cell r="U185" t="str">
            <v>2024年1-4月</v>
          </cell>
        </row>
        <row r="186">
          <cell r="G186" t="str">
            <v>按半年平均数应付</v>
          </cell>
          <cell r="H186" t="str">
            <v>付款原则比例</v>
          </cell>
          <cell r="I186" t="str">
            <v>按原则应付</v>
          </cell>
          <cell r="J186" t="str">
            <v>1.24支付</v>
          </cell>
          <cell r="K186" t="str">
            <v>1.29支付</v>
          </cell>
          <cell r="L186" t="str">
            <v>1.31支付</v>
          </cell>
          <cell r="M186" t="str">
            <v>2.1支付</v>
          </cell>
          <cell r="N186" t="str">
            <v>2.6支付</v>
          </cell>
          <cell r="O186" t="str">
            <v>2.21支付</v>
          </cell>
          <cell r="P186" t="str">
            <v>2.29支付</v>
          </cell>
          <cell r="Q186" t="str">
            <v>3.1支付</v>
          </cell>
          <cell r="R186" t="str">
            <v>3.14支付</v>
          </cell>
          <cell r="S186" t="str">
            <v>4.27支付</v>
          </cell>
          <cell r="T186" t="str">
            <v>5.23前支付</v>
          </cell>
          <cell r="U186" t="str">
            <v>合计支付</v>
          </cell>
          <cell r="V186" t="str">
            <v>支付比例</v>
          </cell>
        </row>
        <row r="187">
          <cell r="A187" t="str">
            <v>S513007</v>
          </cell>
          <cell r="B187" t="str">
            <v>人民电器集团黄骅销售有限公司</v>
          </cell>
          <cell r="C187" t="str">
            <v>金属件</v>
          </cell>
          <cell r="D187" t="str">
            <v>零采</v>
          </cell>
          <cell r="E187" t="str">
            <v>临采</v>
          </cell>
          <cell r="F187" t="str">
            <v>临采类</v>
          </cell>
          <cell r="G187">
            <v>12110.666666666701</v>
          </cell>
          <cell r="H187">
            <v>1</v>
          </cell>
          <cell r="I187">
            <v>12110.666666666701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U187">
            <v>0</v>
          </cell>
          <cell r="V187">
            <v>0</v>
          </cell>
        </row>
        <row r="188">
          <cell r="A188" t="str">
            <v>S513005</v>
          </cell>
          <cell r="B188" t="str">
            <v>黄骅市通乐贸易有限公司</v>
          </cell>
          <cell r="C188" t="str">
            <v>金属件/座椅/后视镜</v>
          </cell>
          <cell r="D188" t="str">
            <v>零采</v>
          </cell>
          <cell r="E188" t="str">
            <v>临采</v>
          </cell>
          <cell r="F188" t="str">
            <v>临采类</v>
          </cell>
          <cell r="G188">
            <v>24630.6</v>
          </cell>
          <cell r="H188">
            <v>1</v>
          </cell>
          <cell r="I188">
            <v>24630.6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T188">
            <v>30000</v>
          </cell>
          <cell r="U188">
            <v>30000</v>
          </cell>
          <cell r="V188">
            <v>1.2179971255267801</v>
          </cell>
        </row>
        <row r="189">
          <cell r="A189" t="str">
            <v>S513011</v>
          </cell>
          <cell r="B189" t="str">
            <v>黄骅市宏信五金机电经营部</v>
          </cell>
          <cell r="C189" t="str">
            <v>金属件</v>
          </cell>
          <cell r="D189" t="str">
            <v>零采</v>
          </cell>
          <cell r="E189" t="str">
            <v>临采</v>
          </cell>
          <cell r="F189" t="str">
            <v>临采类</v>
          </cell>
          <cell r="G189">
            <v>19983.3</v>
          </cell>
          <cell r="H189">
            <v>1</v>
          </cell>
          <cell r="I189">
            <v>19983.3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U189">
            <v>0</v>
          </cell>
          <cell r="V189">
            <v>0</v>
          </cell>
        </row>
        <row r="190">
          <cell r="A190" t="str">
            <v>S413169</v>
          </cell>
          <cell r="B190" t="str">
            <v>黄骅市鑫翔五金产品经销处</v>
          </cell>
          <cell r="C190" t="str">
            <v>金属件</v>
          </cell>
          <cell r="D190" t="str">
            <v>正常供货</v>
          </cell>
          <cell r="E190" t="str">
            <v>临采</v>
          </cell>
          <cell r="F190" t="str">
            <v>临采类</v>
          </cell>
          <cell r="G190">
            <v>2.6666666666666701</v>
          </cell>
          <cell r="H190">
            <v>1</v>
          </cell>
          <cell r="I190">
            <v>2.6666666666666701</v>
          </cell>
          <cell r="Q190">
            <v>5500</v>
          </cell>
          <cell r="U190">
            <v>5500</v>
          </cell>
          <cell r="V190">
            <v>2062.5</v>
          </cell>
        </row>
        <row r="191">
          <cell r="A191" t="str">
            <v>S513160</v>
          </cell>
          <cell r="B191" t="str">
            <v>黄骅市宏宸汽车配件有限公司</v>
          </cell>
          <cell r="C191" t="str">
            <v>金属件</v>
          </cell>
          <cell r="D191" t="str">
            <v>一单一议（委外加工）</v>
          </cell>
          <cell r="E191" t="str">
            <v>临采</v>
          </cell>
          <cell r="F191" t="str">
            <v>临采类</v>
          </cell>
          <cell r="G191">
            <v>2634.9066666666699</v>
          </cell>
          <cell r="H191">
            <v>1</v>
          </cell>
          <cell r="I191">
            <v>2634.9066666666699</v>
          </cell>
          <cell r="N191">
            <v>10000</v>
          </cell>
          <cell r="U191">
            <v>10000</v>
          </cell>
          <cell r="V191">
            <v>3.7952008420285601</v>
          </cell>
        </row>
        <row r="192">
          <cell r="A192" t="str">
            <v>S413012</v>
          </cell>
          <cell r="B192" t="str">
            <v>沧州市任沧机电有限公司</v>
          </cell>
          <cell r="C192" t="str">
            <v>金属件</v>
          </cell>
          <cell r="E192" t="str">
            <v>临采</v>
          </cell>
          <cell r="F192" t="str">
            <v>临采类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24922</v>
          </cell>
          <cell r="L192">
            <v>0</v>
          </cell>
          <cell r="M192">
            <v>0</v>
          </cell>
          <cell r="U192">
            <v>24922</v>
          </cell>
          <cell r="V192" t="str">
            <v>100%</v>
          </cell>
        </row>
        <row r="193">
          <cell r="A193" t="str">
            <v>S513008</v>
          </cell>
          <cell r="B193" t="str">
            <v>黄骅市三江商贸有限公司</v>
          </cell>
          <cell r="C193" t="str">
            <v>金属件</v>
          </cell>
          <cell r="D193" t="str">
            <v>零采</v>
          </cell>
          <cell r="E193" t="str">
            <v>临采</v>
          </cell>
          <cell r="F193" t="str">
            <v>临采类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U193">
            <v>0</v>
          </cell>
          <cell r="V193" t="str">
            <v>100%</v>
          </cell>
        </row>
        <row r="194">
          <cell r="A194" t="str">
            <v>S513013</v>
          </cell>
          <cell r="B194" t="str">
            <v>黄骅市龙腾五金机电门市部</v>
          </cell>
          <cell r="C194" t="str">
            <v>金属件</v>
          </cell>
          <cell r="D194" t="str">
            <v>零采</v>
          </cell>
          <cell r="E194" t="str">
            <v>临采</v>
          </cell>
          <cell r="F194" t="str">
            <v>临采类</v>
          </cell>
          <cell r="G194">
            <v>0</v>
          </cell>
          <cell r="H194">
            <v>1</v>
          </cell>
          <cell r="I194">
            <v>0</v>
          </cell>
          <cell r="U194">
            <v>0</v>
          </cell>
          <cell r="V194" t="str">
            <v>100%</v>
          </cell>
        </row>
        <row r="195">
          <cell r="A195" t="str">
            <v>S513146</v>
          </cell>
          <cell r="B195" t="str">
            <v>黄骅市腾双五金门市部</v>
          </cell>
          <cell r="C195" t="str">
            <v>金属件</v>
          </cell>
          <cell r="E195" t="str">
            <v>临采</v>
          </cell>
          <cell r="F195" t="str">
            <v>临采类</v>
          </cell>
          <cell r="G195">
            <v>0</v>
          </cell>
          <cell r="H195">
            <v>1</v>
          </cell>
          <cell r="I195">
            <v>0</v>
          </cell>
          <cell r="R195">
            <v>20000</v>
          </cell>
          <cell r="U195">
            <v>20000</v>
          </cell>
          <cell r="V195" t="str">
            <v>100%</v>
          </cell>
        </row>
        <row r="196">
          <cell r="A196" t="str">
            <v>S543001</v>
          </cell>
          <cell r="B196" t="str">
            <v>湖南精正设备制造有限公司</v>
          </cell>
          <cell r="C196" t="str">
            <v>座椅</v>
          </cell>
          <cell r="D196" t="str">
            <v>固定资产</v>
          </cell>
          <cell r="E196" t="str">
            <v>临采</v>
          </cell>
          <cell r="F196" t="str">
            <v>临采类</v>
          </cell>
          <cell r="G196">
            <v>0</v>
          </cell>
          <cell r="H196">
            <v>1</v>
          </cell>
          <cell r="I196">
            <v>0</v>
          </cell>
          <cell r="U196">
            <v>0</v>
          </cell>
          <cell r="V196" t="str">
            <v>100%</v>
          </cell>
        </row>
        <row r="197">
          <cell r="A197" t="str">
            <v>S413203</v>
          </cell>
          <cell r="B197" t="str">
            <v>黄骅市沃孚源包装制品有限公司</v>
          </cell>
          <cell r="C197" t="str">
            <v>金属件</v>
          </cell>
          <cell r="D197" t="str">
            <v>临采</v>
          </cell>
          <cell r="E197" t="str">
            <v>临采</v>
          </cell>
          <cell r="F197" t="str">
            <v>临采类</v>
          </cell>
          <cell r="G197">
            <v>16206.666666666701</v>
          </cell>
          <cell r="H197">
            <v>1</v>
          </cell>
          <cell r="I197">
            <v>16206.666666666701</v>
          </cell>
          <cell r="N197">
            <v>40000</v>
          </cell>
          <cell r="U197">
            <v>40000</v>
          </cell>
          <cell r="V197">
            <v>2.46812011517894</v>
          </cell>
        </row>
        <row r="198">
          <cell r="G198">
            <v>75568.8066666667</v>
          </cell>
          <cell r="I198">
            <v>75568.8066666667</v>
          </cell>
          <cell r="J198">
            <v>0</v>
          </cell>
          <cell r="K198">
            <v>24922</v>
          </cell>
          <cell r="L198">
            <v>0</v>
          </cell>
          <cell r="M198">
            <v>0</v>
          </cell>
          <cell r="N198">
            <v>50000</v>
          </cell>
          <cell r="O198">
            <v>0</v>
          </cell>
          <cell r="P198">
            <v>0</v>
          </cell>
          <cell r="Q198">
            <v>5500</v>
          </cell>
          <cell r="R198">
            <v>20000</v>
          </cell>
          <cell r="S198">
            <v>0</v>
          </cell>
          <cell r="T198">
            <v>30000</v>
          </cell>
          <cell r="U198">
            <v>130422</v>
          </cell>
          <cell r="V198">
            <v>2069.98131808273</v>
          </cell>
        </row>
        <row r="200">
          <cell r="A200" t="str">
            <v>销售</v>
          </cell>
        </row>
        <row r="201">
          <cell r="A201" t="str">
            <v>供应商代码</v>
          </cell>
          <cell r="B201" t="str">
            <v>供应商名称</v>
          </cell>
          <cell r="C201" t="str">
            <v>模块</v>
          </cell>
          <cell r="D201" t="str">
            <v>供货状态</v>
          </cell>
          <cell r="E201" t="str">
            <v>类别</v>
          </cell>
          <cell r="F201" t="str">
            <v>资金类别区分</v>
          </cell>
          <cell r="G201" t="str">
            <v>2024年1-4月</v>
          </cell>
          <cell r="J201" t="str">
            <v>1月</v>
          </cell>
          <cell r="O201" t="str">
            <v>2月</v>
          </cell>
          <cell r="R201" t="str">
            <v>3月</v>
          </cell>
          <cell r="S201" t="str">
            <v>4月</v>
          </cell>
          <cell r="U201" t="str">
            <v>2024年1-4月</v>
          </cell>
        </row>
        <row r="202">
          <cell r="G202" t="str">
            <v>按半年平均数应付</v>
          </cell>
          <cell r="H202" t="str">
            <v>付款原则比例</v>
          </cell>
          <cell r="I202" t="str">
            <v>按原则应付</v>
          </cell>
          <cell r="J202" t="str">
            <v>1.24支付</v>
          </cell>
          <cell r="K202" t="str">
            <v>1.29支付</v>
          </cell>
          <cell r="L202" t="str">
            <v>1.31支付</v>
          </cell>
          <cell r="M202" t="str">
            <v>2.1支付</v>
          </cell>
          <cell r="N202" t="str">
            <v>2.6支付</v>
          </cell>
          <cell r="O202" t="str">
            <v>2.21支付</v>
          </cell>
          <cell r="P202" t="str">
            <v>2.29支付</v>
          </cell>
          <cell r="Q202" t="str">
            <v>3.1支付</v>
          </cell>
          <cell r="R202" t="str">
            <v>3.14支付</v>
          </cell>
          <cell r="S202" t="str">
            <v>4.27支付</v>
          </cell>
          <cell r="T202" t="str">
            <v>5.23前支付</v>
          </cell>
          <cell r="U202" t="str">
            <v>合计支付</v>
          </cell>
          <cell r="V202" t="str">
            <v>支付比例</v>
          </cell>
        </row>
        <row r="203">
          <cell r="A203" t="str">
            <v>S513014</v>
          </cell>
          <cell r="B203" t="str">
            <v>邓景亮</v>
          </cell>
          <cell r="C203" t="str">
            <v>金属件/座椅/后视镜</v>
          </cell>
          <cell r="D203" t="str">
            <v>运输</v>
          </cell>
          <cell r="E203" t="str">
            <v>销售</v>
          </cell>
          <cell r="F203" t="str">
            <v>销售类</v>
          </cell>
          <cell r="G203">
            <v>1297826.5266666701</v>
          </cell>
          <cell r="H203">
            <v>1</v>
          </cell>
          <cell r="I203">
            <v>1297826.5266666701</v>
          </cell>
          <cell r="U203">
            <v>0</v>
          </cell>
          <cell r="V203">
            <v>0</v>
          </cell>
        </row>
        <row r="204">
          <cell r="A204" t="str">
            <v>S413107</v>
          </cell>
          <cell r="B204" t="str">
            <v>黄骅市赵福增运输队</v>
          </cell>
          <cell r="C204" t="str">
            <v>金属件/座椅/后视镜</v>
          </cell>
          <cell r="D204" t="str">
            <v>运输</v>
          </cell>
          <cell r="E204" t="str">
            <v>销售</v>
          </cell>
          <cell r="F204" t="str">
            <v>销售类</v>
          </cell>
          <cell r="G204">
            <v>895312.64800000004</v>
          </cell>
          <cell r="H204">
            <v>1</v>
          </cell>
          <cell r="I204">
            <v>895312.64800000004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200000</v>
          </cell>
          <cell r="S204">
            <v>350000</v>
          </cell>
          <cell r="U204">
            <v>550000</v>
          </cell>
          <cell r="V204">
            <v>0.61431054417540198</v>
          </cell>
        </row>
        <row r="205">
          <cell r="A205" t="str">
            <v>S537016</v>
          </cell>
          <cell r="B205" t="str">
            <v>山东新联大物流股份有限公司</v>
          </cell>
          <cell r="C205" t="str">
            <v>座椅</v>
          </cell>
          <cell r="D205" t="str">
            <v>销售（三方库）</v>
          </cell>
          <cell r="E205" t="str">
            <v>销售</v>
          </cell>
          <cell r="F205" t="str">
            <v>销售类</v>
          </cell>
          <cell r="G205">
            <v>0</v>
          </cell>
          <cell r="H205">
            <v>0.8</v>
          </cell>
          <cell r="I205">
            <v>0</v>
          </cell>
          <cell r="U205">
            <v>0</v>
          </cell>
          <cell r="V205" t="str">
            <v>100%</v>
          </cell>
        </row>
        <row r="206">
          <cell r="A206" t="str">
            <v>S513081</v>
          </cell>
          <cell r="B206" t="str">
            <v>石家庄跨越物流有限公司</v>
          </cell>
          <cell r="C206" t="str">
            <v>金属件/座椅/后视镜</v>
          </cell>
          <cell r="D206" t="str">
            <v>销售（运输）</v>
          </cell>
          <cell r="E206" t="str">
            <v>销售</v>
          </cell>
          <cell r="F206" t="str">
            <v>销售类</v>
          </cell>
          <cell r="G206">
            <v>0</v>
          </cell>
          <cell r="H206">
            <v>0.8</v>
          </cell>
          <cell r="I206">
            <v>0</v>
          </cell>
          <cell r="U206">
            <v>0</v>
          </cell>
          <cell r="V206" t="str">
            <v>100%</v>
          </cell>
        </row>
        <row r="207">
          <cell r="A207" t="str">
            <v>S537029</v>
          </cell>
          <cell r="B207" t="str">
            <v>青岛华瑞利工贸有限公司</v>
          </cell>
          <cell r="C207" t="str">
            <v>座椅</v>
          </cell>
          <cell r="D207" t="str">
            <v>销售（三方库）</v>
          </cell>
          <cell r="E207" t="str">
            <v>销售</v>
          </cell>
          <cell r="F207" t="str">
            <v>销售类</v>
          </cell>
          <cell r="G207">
            <v>37186.226666666698</v>
          </cell>
          <cell r="H207">
            <v>0.8</v>
          </cell>
          <cell r="I207">
            <v>29748.9813333333</v>
          </cell>
          <cell r="U207">
            <v>0</v>
          </cell>
          <cell r="V207">
            <v>0</v>
          </cell>
        </row>
        <row r="208">
          <cell r="A208" t="str">
            <v>S543006</v>
          </cell>
          <cell r="B208" t="str">
            <v>北京普田物流有限公司长沙分公司</v>
          </cell>
          <cell r="C208" t="str">
            <v>座椅</v>
          </cell>
          <cell r="D208" t="str">
            <v>销售（已支付）</v>
          </cell>
          <cell r="E208" t="str">
            <v>销售</v>
          </cell>
          <cell r="F208" t="str">
            <v>销售类</v>
          </cell>
          <cell r="G208">
            <v>0</v>
          </cell>
          <cell r="H208">
            <v>0.8</v>
          </cell>
          <cell r="I208">
            <v>0</v>
          </cell>
          <cell r="U208">
            <v>0</v>
          </cell>
          <cell r="V208" t="str">
            <v>100%</v>
          </cell>
        </row>
        <row r="209">
          <cell r="A209" t="str">
            <v>S537004</v>
          </cell>
          <cell r="B209" t="str">
            <v>诸城市仁德物流有限公司</v>
          </cell>
          <cell r="C209" t="str">
            <v>座椅</v>
          </cell>
          <cell r="D209" t="str">
            <v>销售（三方库）</v>
          </cell>
          <cell r="E209" t="str">
            <v>销售</v>
          </cell>
          <cell r="F209" t="str">
            <v>销售类</v>
          </cell>
          <cell r="G209">
            <v>0</v>
          </cell>
          <cell r="H209">
            <v>0.8</v>
          </cell>
          <cell r="I209">
            <v>0</v>
          </cell>
          <cell r="U209">
            <v>0</v>
          </cell>
          <cell r="V209" t="str">
            <v>100%</v>
          </cell>
        </row>
        <row r="210">
          <cell r="G210">
            <v>2230325.4013333302</v>
          </cell>
          <cell r="I210">
            <v>2222888.156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200000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350000</v>
          </cell>
          <cell r="T210">
            <v>0</v>
          </cell>
          <cell r="U210">
            <v>550000</v>
          </cell>
          <cell r="V210">
            <v>0.61431054417540198</v>
          </cell>
        </row>
        <row r="213">
          <cell r="A213" t="str">
            <v>固定资产</v>
          </cell>
        </row>
        <row r="214">
          <cell r="A214" t="str">
            <v>供应商代码</v>
          </cell>
          <cell r="B214" t="str">
            <v>供应商名称</v>
          </cell>
          <cell r="C214" t="str">
            <v>模块</v>
          </cell>
          <cell r="D214" t="str">
            <v>供货状态</v>
          </cell>
          <cell r="E214" t="str">
            <v>类别</v>
          </cell>
          <cell r="F214" t="str">
            <v>资金类别区分</v>
          </cell>
          <cell r="G214" t="str">
            <v>2024年1-4月</v>
          </cell>
          <cell r="J214" t="str">
            <v>1月</v>
          </cell>
          <cell r="O214" t="str">
            <v>2月</v>
          </cell>
          <cell r="R214" t="str">
            <v>3月</v>
          </cell>
          <cell r="S214" t="str">
            <v>4月</v>
          </cell>
          <cell r="U214" t="str">
            <v>2024年1-4月</v>
          </cell>
        </row>
        <row r="215">
          <cell r="G215" t="str">
            <v>按半年平均数应付</v>
          </cell>
          <cell r="H215" t="str">
            <v>付款原则比例</v>
          </cell>
          <cell r="I215" t="str">
            <v>按原则应付</v>
          </cell>
          <cell r="J215" t="str">
            <v>1.24支付</v>
          </cell>
          <cell r="K215" t="str">
            <v>1.29支付</v>
          </cell>
          <cell r="L215" t="str">
            <v>1.31支付</v>
          </cell>
          <cell r="M215" t="str">
            <v>2.1支付</v>
          </cell>
          <cell r="N215" t="str">
            <v>2.6支付</v>
          </cell>
          <cell r="O215" t="str">
            <v>2.21支付</v>
          </cell>
          <cell r="P215" t="str">
            <v>2.29支付</v>
          </cell>
          <cell r="Q215" t="str">
            <v>3.1支付</v>
          </cell>
          <cell r="R215" t="str">
            <v>3.14支付</v>
          </cell>
          <cell r="S215" t="str">
            <v>4.27支付</v>
          </cell>
          <cell r="T215" t="str">
            <v>5.23前支付</v>
          </cell>
          <cell r="U215" t="str">
            <v>合计支付</v>
          </cell>
          <cell r="V215" t="str">
            <v>支付比例</v>
          </cell>
        </row>
        <row r="216">
          <cell r="A216" t="str">
            <v>S411021</v>
          </cell>
          <cell r="B216" t="str">
            <v>北京鹏宇兴业精密模具制造有限公司</v>
          </cell>
          <cell r="C216" t="str">
            <v>座椅/金属件/后视镜</v>
          </cell>
          <cell r="D216" t="str">
            <v>固定资产-老账</v>
          </cell>
          <cell r="E216" t="str">
            <v>固定资产</v>
          </cell>
          <cell r="F216" t="str">
            <v>固定资产类</v>
          </cell>
          <cell r="G216">
            <v>21578.661333333301</v>
          </cell>
          <cell r="H216">
            <v>1</v>
          </cell>
          <cell r="I216">
            <v>21578.661333333301</v>
          </cell>
          <cell r="U216">
            <v>0</v>
          </cell>
          <cell r="V216">
            <v>0</v>
          </cell>
        </row>
        <row r="217">
          <cell r="A217" t="str">
            <v>S513148</v>
          </cell>
          <cell r="B217" t="str">
            <v>泊头市新峰模具有限公司</v>
          </cell>
          <cell r="C217" t="str">
            <v>金属件</v>
          </cell>
          <cell r="D217" t="str">
            <v>固定资产</v>
          </cell>
          <cell r="E217" t="str">
            <v>固定资产</v>
          </cell>
          <cell r="F217" t="str">
            <v>固定资产类</v>
          </cell>
          <cell r="G217">
            <v>0</v>
          </cell>
          <cell r="H217">
            <v>1</v>
          </cell>
          <cell r="I217">
            <v>0</v>
          </cell>
          <cell r="U217">
            <v>0</v>
          </cell>
          <cell r="V217" t="str">
            <v>100%</v>
          </cell>
        </row>
        <row r="218">
          <cell r="A218" t="str">
            <v>S412005</v>
          </cell>
          <cell r="B218" t="str">
            <v>天津市国际铁工焊接装备有限公司</v>
          </cell>
          <cell r="C218" t="str">
            <v>金属件</v>
          </cell>
          <cell r="D218" t="str">
            <v>固定资产-老账</v>
          </cell>
          <cell r="E218" t="str">
            <v>固定资产</v>
          </cell>
          <cell r="F218" t="str">
            <v>固定资产类</v>
          </cell>
          <cell r="G218">
            <v>0</v>
          </cell>
          <cell r="H218">
            <v>1</v>
          </cell>
          <cell r="I218">
            <v>0</v>
          </cell>
          <cell r="U218">
            <v>0</v>
          </cell>
          <cell r="V218" t="str">
            <v>100%</v>
          </cell>
        </row>
        <row r="219">
          <cell r="A219" t="str">
            <v>S512012</v>
          </cell>
          <cell r="B219" t="str">
            <v>天津市科特迪科技发展有限公司</v>
          </cell>
          <cell r="C219" t="str">
            <v>金属件</v>
          </cell>
          <cell r="D219" t="str">
            <v>固定资产</v>
          </cell>
          <cell r="E219" t="str">
            <v>固定资产</v>
          </cell>
          <cell r="F219" t="str">
            <v>固定资产类</v>
          </cell>
          <cell r="G219">
            <v>6000</v>
          </cell>
          <cell r="H219">
            <v>1</v>
          </cell>
          <cell r="I219">
            <v>6000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U219">
            <v>0</v>
          </cell>
          <cell r="V219">
            <v>0</v>
          </cell>
        </row>
        <row r="220">
          <cell r="A220" t="str">
            <v>S513149</v>
          </cell>
          <cell r="B220" t="str">
            <v>黄骅市旭鑫模具制造有限公司</v>
          </cell>
          <cell r="C220" t="str">
            <v>金属件</v>
          </cell>
          <cell r="D220" t="str">
            <v>固定资产</v>
          </cell>
          <cell r="E220" t="str">
            <v>固定资产</v>
          </cell>
          <cell r="F220" t="str">
            <v>固定资产类</v>
          </cell>
          <cell r="G220">
            <v>41280</v>
          </cell>
          <cell r="H220">
            <v>1</v>
          </cell>
          <cell r="I220">
            <v>41280</v>
          </cell>
          <cell r="U220">
            <v>0</v>
          </cell>
          <cell r="V220">
            <v>0</v>
          </cell>
        </row>
        <row r="221">
          <cell r="A221" t="str">
            <v>S411013</v>
          </cell>
          <cell r="B221" t="str">
            <v>北京瑞隆祥模具有限公司</v>
          </cell>
          <cell r="C221" t="str">
            <v>金属件/座椅/后视镜</v>
          </cell>
          <cell r="D221" t="str">
            <v>正常供货</v>
          </cell>
          <cell r="E221" t="str">
            <v>固定资产</v>
          </cell>
          <cell r="F221" t="str">
            <v>固定资产类</v>
          </cell>
          <cell r="G221">
            <v>200372.968333333</v>
          </cell>
          <cell r="H221">
            <v>1</v>
          </cell>
          <cell r="I221">
            <v>200372.968333333</v>
          </cell>
          <cell r="U221">
            <v>0</v>
          </cell>
          <cell r="V221">
            <v>0</v>
          </cell>
        </row>
        <row r="222">
          <cell r="A222" t="str">
            <v>S413136</v>
          </cell>
          <cell r="B222" t="str">
            <v>黄骅市鼎祥五金制品有限公司</v>
          </cell>
          <cell r="C222" t="str">
            <v>金属件/座椅</v>
          </cell>
          <cell r="D222" t="str">
            <v>固定资产-老账</v>
          </cell>
          <cell r="E222" t="str">
            <v>固定资产</v>
          </cell>
          <cell r="F222" t="str">
            <v>固定资产类</v>
          </cell>
          <cell r="G222">
            <v>0</v>
          </cell>
          <cell r="H222">
            <v>1</v>
          </cell>
          <cell r="I222">
            <v>0</v>
          </cell>
          <cell r="U222">
            <v>0</v>
          </cell>
          <cell r="V222" t="str">
            <v>100%</v>
          </cell>
        </row>
        <row r="223">
          <cell r="A223" t="str">
            <v>S512004</v>
          </cell>
          <cell r="B223" t="str">
            <v>天津优普达特科技有限公司</v>
          </cell>
          <cell r="C223" t="str">
            <v>金属件/座椅/后视镜</v>
          </cell>
          <cell r="D223" t="str">
            <v>固定资产-老账</v>
          </cell>
          <cell r="E223" t="str">
            <v>固定资产</v>
          </cell>
          <cell r="F223" t="str">
            <v>固定资产类</v>
          </cell>
          <cell r="G223">
            <v>10446.666666666701</v>
          </cell>
          <cell r="H223">
            <v>1</v>
          </cell>
          <cell r="I223">
            <v>10446.666666666701</v>
          </cell>
          <cell r="U223">
            <v>0</v>
          </cell>
          <cell r="V223">
            <v>0</v>
          </cell>
        </row>
        <row r="224">
          <cell r="A224" t="str">
            <v>S432017</v>
          </cell>
          <cell r="B224" t="str">
            <v>苏州市荣威模具有限公司</v>
          </cell>
          <cell r="C224" t="str">
            <v>金属件</v>
          </cell>
          <cell r="D224" t="str">
            <v>固定资产</v>
          </cell>
          <cell r="E224" t="str">
            <v>固定资产</v>
          </cell>
          <cell r="F224" t="str">
            <v>固定资产类</v>
          </cell>
          <cell r="G224">
            <v>1108113.33333333</v>
          </cell>
          <cell r="H224">
            <v>1</v>
          </cell>
          <cell r="I224">
            <v>1108113.33333333</v>
          </cell>
          <cell r="N224">
            <v>60000</v>
          </cell>
          <cell r="U224">
            <v>60000</v>
          </cell>
          <cell r="V224">
            <v>5.41460861404068E-2</v>
          </cell>
        </row>
        <row r="225">
          <cell r="A225" t="str">
            <v>S444003</v>
          </cell>
          <cell r="B225" t="str">
            <v>广州熙锐自动化设备有限公司</v>
          </cell>
          <cell r="C225" t="str">
            <v>金属件</v>
          </cell>
          <cell r="E225" t="str">
            <v>固定资产</v>
          </cell>
          <cell r="F225" t="str">
            <v>固定资产类</v>
          </cell>
          <cell r="G225">
            <v>0</v>
          </cell>
          <cell r="H225">
            <v>1</v>
          </cell>
          <cell r="I225">
            <v>0</v>
          </cell>
          <cell r="U225">
            <v>0</v>
          </cell>
          <cell r="V225" t="str">
            <v>100%</v>
          </cell>
        </row>
        <row r="226">
          <cell r="A226" t="str">
            <v>S412004</v>
          </cell>
          <cell r="B226" t="str">
            <v>天津市朗力机械设备有限公司</v>
          </cell>
          <cell r="C226" t="str">
            <v>金属件</v>
          </cell>
          <cell r="E226" t="str">
            <v>固定资产</v>
          </cell>
          <cell r="F226" t="str">
            <v>固定资产类</v>
          </cell>
          <cell r="G226">
            <v>0</v>
          </cell>
          <cell r="H226">
            <v>1</v>
          </cell>
          <cell r="I226">
            <v>0</v>
          </cell>
          <cell r="S226">
            <v>20000</v>
          </cell>
          <cell r="U226">
            <v>20000</v>
          </cell>
          <cell r="V226" t="str">
            <v>100%</v>
          </cell>
        </row>
        <row r="227">
          <cell r="A227" t="str">
            <v>S432018</v>
          </cell>
          <cell r="B227" t="str">
            <v>苏州安嘉自动化设备有限公司</v>
          </cell>
          <cell r="C227" t="str">
            <v>金属件</v>
          </cell>
          <cell r="E227" t="str">
            <v>固定资产</v>
          </cell>
          <cell r="F227" t="str">
            <v>固定资产类</v>
          </cell>
          <cell r="G227">
            <v>0</v>
          </cell>
          <cell r="H227">
            <v>1</v>
          </cell>
          <cell r="I227">
            <v>0</v>
          </cell>
          <cell r="U227">
            <v>0</v>
          </cell>
          <cell r="V227" t="str">
            <v>100%</v>
          </cell>
        </row>
        <row r="228">
          <cell r="A228" t="str">
            <v>S434007</v>
          </cell>
          <cell r="B228" t="str">
            <v>滁州岳众汽车零部件有限公司</v>
          </cell>
          <cell r="C228" t="str">
            <v>金属件</v>
          </cell>
          <cell r="E228" t="str">
            <v>固定资产</v>
          </cell>
          <cell r="F228" t="str">
            <v>固定资产类</v>
          </cell>
          <cell r="G228">
            <v>0</v>
          </cell>
          <cell r="H228">
            <v>1</v>
          </cell>
          <cell r="I228">
            <v>0</v>
          </cell>
          <cell r="U228">
            <v>0</v>
          </cell>
          <cell r="V228" t="str">
            <v>100%</v>
          </cell>
        </row>
        <row r="229">
          <cell r="A229" t="str">
            <v>S513152</v>
          </cell>
          <cell r="B229" t="str">
            <v>黄骅市源宏模具厂</v>
          </cell>
          <cell r="C229" t="str">
            <v>金属件</v>
          </cell>
          <cell r="D229" t="str">
            <v>固定资产</v>
          </cell>
          <cell r="E229" t="str">
            <v>固定资产</v>
          </cell>
          <cell r="F229" t="str">
            <v>固定资产类</v>
          </cell>
          <cell r="G229">
            <v>0</v>
          </cell>
          <cell r="H229">
            <v>1</v>
          </cell>
          <cell r="I229">
            <v>0</v>
          </cell>
          <cell r="U229">
            <v>0</v>
          </cell>
          <cell r="V229" t="str">
            <v>100%</v>
          </cell>
        </row>
        <row r="230">
          <cell r="A230" t="str">
            <v>S431040</v>
          </cell>
          <cell r="B230" t="str">
            <v>上海通实机器人制造有限公司</v>
          </cell>
          <cell r="C230" t="str">
            <v>金属件</v>
          </cell>
          <cell r="D230" t="str">
            <v>固定资产</v>
          </cell>
          <cell r="E230" t="str">
            <v>固定资产</v>
          </cell>
          <cell r="F230" t="str">
            <v>固定资产类</v>
          </cell>
          <cell r="G230">
            <v>0</v>
          </cell>
          <cell r="H230">
            <v>1</v>
          </cell>
          <cell r="I230">
            <v>0</v>
          </cell>
          <cell r="U230">
            <v>0</v>
          </cell>
          <cell r="V230" t="str">
            <v>100%</v>
          </cell>
        </row>
        <row r="231">
          <cell r="A231" t="str">
            <v>S423001</v>
          </cell>
          <cell r="B231" t="str">
            <v>哈尔滨三迪工控工程有限公司</v>
          </cell>
          <cell r="C231" t="str">
            <v>座椅</v>
          </cell>
          <cell r="D231" t="str">
            <v>固定资产-老账</v>
          </cell>
          <cell r="E231" t="str">
            <v>固定资产</v>
          </cell>
          <cell r="F231" t="str">
            <v>固定资产类</v>
          </cell>
          <cell r="G231">
            <v>0</v>
          </cell>
          <cell r="H231">
            <v>1</v>
          </cell>
          <cell r="I231">
            <v>0</v>
          </cell>
          <cell r="U231">
            <v>0</v>
          </cell>
          <cell r="V231" t="str">
            <v>100%</v>
          </cell>
        </row>
        <row r="232">
          <cell r="A232" t="str">
            <v>S432006</v>
          </cell>
          <cell r="B232" t="str">
            <v>江阴长青工艺品有限公司</v>
          </cell>
          <cell r="C232" t="str">
            <v>座椅</v>
          </cell>
          <cell r="D232" t="str">
            <v>固定资产-老账</v>
          </cell>
          <cell r="E232" t="str">
            <v>固定资产</v>
          </cell>
          <cell r="F232" t="str">
            <v>固定资产类</v>
          </cell>
          <cell r="G232">
            <v>85833.333333333299</v>
          </cell>
          <cell r="H232">
            <v>1</v>
          </cell>
          <cell r="I232">
            <v>85833.333333333299</v>
          </cell>
          <cell r="U232">
            <v>0</v>
          </cell>
          <cell r="V232">
            <v>0</v>
          </cell>
        </row>
        <row r="233">
          <cell r="A233" t="str">
            <v>S535001</v>
          </cell>
          <cell r="B233" t="str">
            <v>厦门市三友和机械有限公司</v>
          </cell>
          <cell r="C233" t="str">
            <v>座椅</v>
          </cell>
          <cell r="D233" t="str">
            <v>固定资产-老账</v>
          </cell>
          <cell r="E233" t="str">
            <v>固定资产</v>
          </cell>
          <cell r="F233" t="str">
            <v>固定资产类</v>
          </cell>
          <cell r="G233">
            <v>0</v>
          </cell>
          <cell r="H233">
            <v>1</v>
          </cell>
          <cell r="I233">
            <v>0</v>
          </cell>
          <cell r="S233">
            <v>20000</v>
          </cell>
          <cell r="U233">
            <v>20000</v>
          </cell>
          <cell r="V233" t="str">
            <v>100%</v>
          </cell>
        </row>
        <row r="234">
          <cell r="A234" t="str">
            <v>S432007</v>
          </cell>
          <cell r="B234" t="str">
            <v>江阴市信佳科贸有限公司</v>
          </cell>
          <cell r="C234" t="str">
            <v>座椅</v>
          </cell>
          <cell r="D234" t="str">
            <v>诉讼-7月底付清货款</v>
          </cell>
          <cell r="E234" t="str">
            <v>固定资产</v>
          </cell>
          <cell r="F234" t="str">
            <v>固定资产类</v>
          </cell>
          <cell r="G234">
            <v>0</v>
          </cell>
          <cell r="H234">
            <v>1</v>
          </cell>
          <cell r="I234">
            <v>0</v>
          </cell>
          <cell r="U234">
            <v>0</v>
          </cell>
          <cell r="V234" t="str">
            <v>100%</v>
          </cell>
        </row>
        <row r="235">
          <cell r="A235" t="str">
            <v>S431017</v>
          </cell>
          <cell r="B235" t="str">
            <v>上海典亚模具有限公司</v>
          </cell>
          <cell r="C235" t="str">
            <v>座椅</v>
          </cell>
          <cell r="D235" t="str">
            <v>老账</v>
          </cell>
          <cell r="E235" t="str">
            <v>固定资产</v>
          </cell>
          <cell r="F235" t="str">
            <v>固定资产类</v>
          </cell>
          <cell r="G235">
            <v>17600</v>
          </cell>
          <cell r="H235">
            <v>1</v>
          </cell>
          <cell r="I235">
            <v>17600</v>
          </cell>
          <cell r="U235">
            <v>0</v>
          </cell>
          <cell r="V235">
            <v>0</v>
          </cell>
        </row>
        <row r="236">
          <cell r="A236" t="str">
            <v>S431007</v>
          </cell>
          <cell r="B236" t="str">
            <v>上海庆利机械设备有限公司</v>
          </cell>
          <cell r="C236" t="str">
            <v>座椅</v>
          </cell>
          <cell r="D236" t="str">
            <v>固定资产-老账</v>
          </cell>
          <cell r="E236" t="str">
            <v>固定资产</v>
          </cell>
          <cell r="F236" t="str">
            <v>固定资产类</v>
          </cell>
          <cell r="G236">
            <v>0</v>
          </cell>
          <cell r="H236">
            <v>1</v>
          </cell>
          <cell r="I236">
            <v>0</v>
          </cell>
          <cell r="U236">
            <v>0</v>
          </cell>
          <cell r="V236" t="str">
            <v>100%</v>
          </cell>
        </row>
        <row r="237">
          <cell r="A237" t="str">
            <v>S412027</v>
          </cell>
          <cell r="B237" t="str">
            <v>天津信嘉机械设备租赁有限公司</v>
          </cell>
          <cell r="C237" t="str">
            <v>座椅/后视镜</v>
          </cell>
          <cell r="D237" t="str">
            <v>叉车租赁</v>
          </cell>
          <cell r="E237" t="str">
            <v>固定资产</v>
          </cell>
          <cell r="F237" t="str">
            <v>固定资产类</v>
          </cell>
          <cell r="G237">
            <v>13680</v>
          </cell>
          <cell r="H237">
            <v>1</v>
          </cell>
          <cell r="I237">
            <v>13680</v>
          </cell>
          <cell r="U237">
            <v>0</v>
          </cell>
          <cell r="V237">
            <v>0</v>
          </cell>
        </row>
        <row r="238">
          <cell r="A238" t="str">
            <v>S513019</v>
          </cell>
          <cell r="B238" t="str">
            <v>沧州其源盛环保设备有限公司</v>
          </cell>
          <cell r="C238" t="str">
            <v>座椅</v>
          </cell>
          <cell r="D238" t="str">
            <v>固定资产-老账</v>
          </cell>
          <cell r="E238" t="str">
            <v>固定资产</v>
          </cell>
          <cell r="F238" t="str">
            <v>固定资产类</v>
          </cell>
          <cell r="G238">
            <v>0</v>
          </cell>
          <cell r="H238">
            <v>1</v>
          </cell>
          <cell r="I238">
            <v>0</v>
          </cell>
          <cell r="U238">
            <v>0</v>
          </cell>
          <cell r="V238" t="str">
            <v>100%</v>
          </cell>
        </row>
        <row r="239">
          <cell r="G239">
            <v>1504904.963</v>
          </cell>
          <cell r="I239">
            <v>1504904.963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60000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40000</v>
          </cell>
          <cell r="T239">
            <v>0</v>
          </cell>
          <cell r="U239">
            <v>100000</v>
          </cell>
          <cell r="V239">
            <v>5.41460861404068E-2</v>
          </cell>
        </row>
        <row r="244">
          <cell r="A244" t="str">
            <v>老账</v>
          </cell>
        </row>
        <row r="245">
          <cell r="A245" t="str">
            <v>供应商代码</v>
          </cell>
          <cell r="B245" t="str">
            <v>供应商名称</v>
          </cell>
          <cell r="C245" t="str">
            <v>模块</v>
          </cell>
          <cell r="D245" t="str">
            <v>供货状态</v>
          </cell>
          <cell r="E245" t="str">
            <v>类别</v>
          </cell>
          <cell r="F245" t="str">
            <v>资金类别区分</v>
          </cell>
          <cell r="G245" t="str">
            <v>2024年1-4月</v>
          </cell>
          <cell r="J245" t="str">
            <v>1月</v>
          </cell>
          <cell r="O245" t="str">
            <v>2月</v>
          </cell>
          <cell r="R245" t="str">
            <v>3月</v>
          </cell>
          <cell r="S245" t="str">
            <v>4月</v>
          </cell>
          <cell r="U245" t="str">
            <v>2024年1-4月</v>
          </cell>
        </row>
        <row r="246">
          <cell r="G246" t="str">
            <v>按半年平均数应付</v>
          </cell>
          <cell r="H246" t="str">
            <v>付款原则比例</v>
          </cell>
          <cell r="I246" t="str">
            <v>按原则应付</v>
          </cell>
          <cell r="J246" t="str">
            <v>1.24支付</v>
          </cell>
          <cell r="K246" t="str">
            <v>1.29支付</v>
          </cell>
          <cell r="L246" t="str">
            <v>1.31支付</v>
          </cell>
          <cell r="M246" t="str">
            <v>2.1支付</v>
          </cell>
          <cell r="N246" t="str">
            <v>2.6支付</v>
          </cell>
          <cell r="O246" t="str">
            <v>2.21支付</v>
          </cell>
          <cell r="P246" t="str">
            <v>2.29支付</v>
          </cell>
          <cell r="Q246" t="str">
            <v>3.1支付</v>
          </cell>
          <cell r="R246" t="str">
            <v>3.14支付</v>
          </cell>
          <cell r="S246" t="str">
            <v>4.27支付</v>
          </cell>
          <cell r="T246" t="str">
            <v>5.23前支付</v>
          </cell>
          <cell r="U246" t="str">
            <v>合计支付</v>
          </cell>
          <cell r="V246" t="str">
            <v>支付比例</v>
          </cell>
        </row>
        <row r="247">
          <cell r="A247" t="str">
            <v>S412015</v>
          </cell>
          <cell r="B247" t="str">
            <v>天津亚铁科技有限公司</v>
          </cell>
          <cell r="C247" t="str">
            <v>金属件</v>
          </cell>
          <cell r="D247" t="str">
            <v>老账</v>
          </cell>
          <cell r="E247" t="str">
            <v>原材料</v>
          </cell>
          <cell r="F247" t="str">
            <v>老账类</v>
          </cell>
          <cell r="G247">
            <v>0</v>
          </cell>
          <cell r="H247">
            <v>0.8</v>
          </cell>
          <cell r="I247">
            <v>0</v>
          </cell>
          <cell r="S247">
            <v>30000</v>
          </cell>
          <cell r="U247">
            <v>30000</v>
          </cell>
          <cell r="V247" t="str">
            <v>100%</v>
          </cell>
        </row>
        <row r="248">
          <cell r="A248" t="str">
            <v>S413049</v>
          </cell>
          <cell r="B248" t="str">
            <v>黄骅市天丰汽车配件有限公司</v>
          </cell>
          <cell r="C248" t="str">
            <v>金属件</v>
          </cell>
          <cell r="D248" t="str">
            <v>涉诉</v>
          </cell>
          <cell r="E248" t="str">
            <v>零部件</v>
          </cell>
          <cell r="F248" t="str">
            <v>老账类</v>
          </cell>
          <cell r="G248">
            <v>115055.864</v>
          </cell>
          <cell r="H248">
            <v>0.8</v>
          </cell>
          <cell r="I248">
            <v>92044.691200000001</v>
          </cell>
          <cell r="U248">
            <v>0</v>
          </cell>
          <cell r="V248">
            <v>0</v>
          </cell>
        </row>
        <row r="249">
          <cell r="A249" t="str">
            <v>S413090</v>
          </cell>
          <cell r="B249" t="str">
            <v>黄骅市津华汽车部件有限公司</v>
          </cell>
          <cell r="C249" t="str">
            <v>金属件/座椅</v>
          </cell>
          <cell r="D249" t="str">
            <v>更名创合</v>
          </cell>
          <cell r="E249" t="str">
            <v>零部件</v>
          </cell>
          <cell r="F249" t="str">
            <v>老账类</v>
          </cell>
          <cell r="G249">
            <v>0</v>
          </cell>
          <cell r="H249">
            <v>0.8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U249">
            <v>0</v>
          </cell>
          <cell r="V249" t="str">
            <v>100%</v>
          </cell>
        </row>
        <row r="250">
          <cell r="A250" t="str">
            <v>S513016</v>
          </cell>
          <cell r="B250" t="str">
            <v>黄骅市辉煌建筑队</v>
          </cell>
          <cell r="C250" t="str">
            <v>金属件/座椅/后视镜</v>
          </cell>
          <cell r="D250" t="str">
            <v>基建维修-老账</v>
          </cell>
          <cell r="E250" t="str">
            <v>临采</v>
          </cell>
          <cell r="F250" t="str">
            <v>老账类</v>
          </cell>
          <cell r="G250">
            <v>51764.800000000003</v>
          </cell>
          <cell r="H250">
            <v>1</v>
          </cell>
          <cell r="I250">
            <v>51764.800000000003</v>
          </cell>
          <cell r="S250">
            <v>30000</v>
          </cell>
          <cell r="U250">
            <v>30000</v>
          </cell>
          <cell r="V250">
            <v>0.57954440082836201</v>
          </cell>
        </row>
        <row r="251">
          <cell r="A251" t="str">
            <v>S413027</v>
          </cell>
          <cell r="B251" t="str">
            <v>沧州裕金达汽车部件有限公司</v>
          </cell>
          <cell r="C251" t="str">
            <v>金属件</v>
          </cell>
          <cell r="D251" t="str">
            <v>老账</v>
          </cell>
          <cell r="E251" t="str">
            <v>零部件</v>
          </cell>
          <cell r="F251" t="str">
            <v>老账类</v>
          </cell>
          <cell r="G251">
            <v>0</v>
          </cell>
          <cell r="H251">
            <v>0.8</v>
          </cell>
          <cell r="I251">
            <v>0</v>
          </cell>
          <cell r="U251">
            <v>0</v>
          </cell>
          <cell r="V251" t="str">
            <v>100%</v>
          </cell>
        </row>
        <row r="252">
          <cell r="A252" t="str">
            <v>S411024</v>
          </cell>
          <cell r="B252" t="str">
            <v>北京德实汽车饰件有限公司</v>
          </cell>
          <cell r="C252" t="str">
            <v>金属件/座椅</v>
          </cell>
          <cell r="D252" t="str">
            <v>老账</v>
          </cell>
          <cell r="E252" t="str">
            <v>零部件</v>
          </cell>
          <cell r="F252" t="str">
            <v>老账类</v>
          </cell>
          <cell r="G252">
            <v>0</v>
          </cell>
          <cell r="H252">
            <v>0.8</v>
          </cell>
          <cell r="I252">
            <v>0</v>
          </cell>
          <cell r="U252">
            <v>0</v>
          </cell>
          <cell r="V252" t="str">
            <v>100%</v>
          </cell>
        </row>
        <row r="253">
          <cell r="A253" t="str">
            <v>S413030</v>
          </cell>
          <cell r="B253" t="str">
            <v>黄骅市盛荣汽车零部件有限公司</v>
          </cell>
          <cell r="C253" t="str">
            <v>金属件</v>
          </cell>
          <cell r="D253" t="str">
            <v>老账</v>
          </cell>
          <cell r="E253" t="str">
            <v>零部件</v>
          </cell>
          <cell r="F253" t="str">
            <v>老账类</v>
          </cell>
          <cell r="G253">
            <v>1570.72</v>
          </cell>
          <cell r="H253">
            <v>1</v>
          </cell>
          <cell r="I253">
            <v>1570.72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10000</v>
          </cell>
          <cell r="U253">
            <v>10000</v>
          </cell>
          <cell r="V253">
            <v>6.3665070795558698</v>
          </cell>
        </row>
        <row r="254">
          <cell r="A254" t="str">
            <v>S413096</v>
          </cell>
          <cell r="B254" t="str">
            <v>河北联庆五金制品有限公司</v>
          </cell>
          <cell r="C254" t="str">
            <v>金属件</v>
          </cell>
          <cell r="D254" t="str">
            <v>老账</v>
          </cell>
          <cell r="E254" t="str">
            <v>零部件</v>
          </cell>
          <cell r="F254" t="str">
            <v>老账类</v>
          </cell>
          <cell r="G254">
            <v>0</v>
          </cell>
          <cell r="H254">
            <v>1</v>
          </cell>
          <cell r="I254">
            <v>0</v>
          </cell>
          <cell r="U254">
            <v>0</v>
          </cell>
          <cell r="V254" t="str">
            <v>100%</v>
          </cell>
        </row>
        <row r="255">
          <cell r="A255" t="str">
            <v>S412006</v>
          </cell>
          <cell r="B255" t="str">
            <v>天津市天龙得冷成型部品有限公司</v>
          </cell>
          <cell r="C255" t="str">
            <v>座椅/金属件</v>
          </cell>
          <cell r="D255" t="str">
            <v>老账</v>
          </cell>
          <cell r="E255" t="str">
            <v>零部件</v>
          </cell>
          <cell r="F255" t="str">
            <v>老账类</v>
          </cell>
          <cell r="G255">
            <v>3154.5866666666702</v>
          </cell>
          <cell r="H255">
            <v>1</v>
          </cell>
          <cell r="I255">
            <v>3154.5866666666702</v>
          </cell>
          <cell r="U255">
            <v>0</v>
          </cell>
          <cell r="V255">
            <v>0</v>
          </cell>
        </row>
        <row r="256">
          <cell r="A256" t="str">
            <v>S413040</v>
          </cell>
          <cell r="B256" t="str">
            <v>河北辰丰制管有限公司</v>
          </cell>
          <cell r="C256" t="str">
            <v>金属件</v>
          </cell>
          <cell r="D256" t="str">
            <v>老账</v>
          </cell>
          <cell r="E256" t="str">
            <v>原材料</v>
          </cell>
          <cell r="F256" t="str">
            <v>老账类</v>
          </cell>
          <cell r="G256">
            <v>0</v>
          </cell>
          <cell r="H256">
            <v>0.8</v>
          </cell>
          <cell r="I256">
            <v>0</v>
          </cell>
          <cell r="U256">
            <v>0</v>
          </cell>
          <cell r="V256" t="str">
            <v>100%</v>
          </cell>
        </row>
        <row r="257">
          <cell r="A257" t="str">
            <v>S433023</v>
          </cell>
          <cell r="B257" t="str">
            <v>浙江万里安全器材制造有限公司</v>
          </cell>
          <cell r="C257" t="str">
            <v>座椅</v>
          </cell>
          <cell r="D257" t="str">
            <v>老账</v>
          </cell>
          <cell r="E257" t="str">
            <v>零部件</v>
          </cell>
          <cell r="F257" t="str">
            <v>老账类</v>
          </cell>
          <cell r="G257">
            <v>90594.661333333293</v>
          </cell>
          <cell r="H257">
            <v>0.8</v>
          </cell>
          <cell r="I257">
            <v>72475.729066666696</v>
          </cell>
          <cell r="U257">
            <v>0</v>
          </cell>
          <cell r="V257">
            <v>0</v>
          </cell>
        </row>
        <row r="258">
          <cell r="A258" t="str">
            <v>S421003</v>
          </cell>
          <cell r="B258" t="str">
            <v>辽宁德威纤维制品有限公司</v>
          </cell>
          <cell r="C258" t="str">
            <v>座椅</v>
          </cell>
          <cell r="D258" t="str">
            <v>老账</v>
          </cell>
          <cell r="E258" t="str">
            <v>零部件</v>
          </cell>
          <cell r="F258" t="str">
            <v>老账类</v>
          </cell>
          <cell r="G258">
            <v>0</v>
          </cell>
          <cell r="H258">
            <v>0.8</v>
          </cell>
          <cell r="I258">
            <v>0</v>
          </cell>
          <cell r="U258">
            <v>0</v>
          </cell>
          <cell r="V258" t="str">
            <v>100%</v>
          </cell>
        </row>
        <row r="259">
          <cell r="A259" t="str">
            <v>S432012</v>
          </cell>
          <cell r="B259" t="str">
            <v>常州市武进创新模具注塑有限公司</v>
          </cell>
          <cell r="C259" t="str">
            <v>座椅</v>
          </cell>
          <cell r="D259" t="str">
            <v>老账</v>
          </cell>
          <cell r="E259" t="str">
            <v>零部件</v>
          </cell>
          <cell r="F259" t="str">
            <v>老账类</v>
          </cell>
          <cell r="G259">
            <v>0</v>
          </cell>
          <cell r="H259">
            <v>0.8</v>
          </cell>
          <cell r="I259">
            <v>0</v>
          </cell>
          <cell r="U259">
            <v>0</v>
          </cell>
          <cell r="V259" t="str">
            <v>100%</v>
          </cell>
        </row>
        <row r="260">
          <cell r="A260" t="str">
            <v>S437022</v>
          </cell>
          <cell r="B260" t="str">
            <v>德州志鹏海绵制品有限公司</v>
          </cell>
          <cell r="C260" t="str">
            <v>座椅</v>
          </cell>
          <cell r="D260" t="str">
            <v>老账</v>
          </cell>
          <cell r="E260" t="str">
            <v>零部件</v>
          </cell>
          <cell r="F260" t="str">
            <v>老账类</v>
          </cell>
          <cell r="G260">
            <v>0</v>
          </cell>
          <cell r="H260">
            <v>0.8</v>
          </cell>
          <cell r="I260">
            <v>0</v>
          </cell>
          <cell r="U260">
            <v>0</v>
          </cell>
          <cell r="V260" t="str">
            <v>100%</v>
          </cell>
        </row>
        <row r="261">
          <cell r="A261" t="str">
            <v>S412029</v>
          </cell>
          <cell r="B261" t="str">
            <v>天津金庄新材料科技有限公司</v>
          </cell>
          <cell r="C261" t="str">
            <v>座椅</v>
          </cell>
          <cell r="D261" t="str">
            <v>老账</v>
          </cell>
          <cell r="E261" t="str">
            <v>零部件</v>
          </cell>
          <cell r="F261" t="str">
            <v>老账类</v>
          </cell>
          <cell r="G261">
            <v>0</v>
          </cell>
          <cell r="H261">
            <v>0.8</v>
          </cell>
          <cell r="I261">
            <v>0</v>
          </cell>
          <cell r="U261">
            <v>0</v>
          </cell>
          <cell r="V261" t="str">
            <v>100%</v>
          </cell>
        </row>
        <row r="262">
          <cell r="A262" t="str">
            <v>S413003</v>
          </cell>
          <cell r="B262" t="str">
            <v>秦皇岛卓泰包装制品制造有限公司</v>
          </cell>
          <cell r="C262" t="str">
            <v>座椅</v>
          </cell>
          <cell r="D262" t="str">
            <v>老账</v>
          </cell>
          <cell r="E262" t="str">
            <v>零部件</v>
          </cell>
          <cell r="F262" t="str">
            <v>老账类</v>
          </cell>
          <cell r="G262">
            <v>0</v>
          </cell>
          <cell r="H262">
            <v>0.8</v>
          </cell>
          <cell r="I262">
            <v>0</v>
          </cell>
          <cell r="U262">
            <v>0</v>
          </cell>
          <cell r="V262" t="str">
            <v>100%</v>
          </cell>
        </row>
        <row r="263">
          <cell r="A263" t="str">
            <v>S412021</v>
          </cell>
          <cell r="B263" t="str">
            <v>天津市宝驰汽车部件有限公司</v>
          </cell>
          <cell r="C263" t="str">
            <v>座椅</v>
          </cell>
          <cell r="D263" t="str">
            <v>老账</v>
          </cell>
          <cell r="E263" t="str">
            <v>零部件</v>
          </cell>
          <cell r="F263" t="str">
            <v>老账类</v>
          </cell>
          <cell r="G263">
            <v>0</v>
          </cell>
          <cell r="H263">
            <v>0.8</v>
          </cell>
          <cell r="I263">
            <v>0</v>
          </cell>
          <cell r="U263">
            <v>0</v>
          </cell>
          <cell r="V263" t="str">
            <v>100%</v>
          </cell>
        </row>
        <row r="264">
          <cell r="A264" t="str">
            <v>S413144</v>
          </cell>
          <cell r="B264" t="str">
            <v>黄骅市隆润汽车配件有限公司</v>
          </cell>
          <cell r="C264" t="str">
            <v>座椅/后视镜</v>
          </cell>
          <cell r="D264" t="str">
            <v>老账</v>
          </cell>
          <cell r="E264" t="str">
            <v>零部件</v>
          </cell>
          <cell r="F264" t="str">
            <v>老账类</v>
          </cell>
          <cell r="G264">
            <v>0</v>
          </cell>
          <cell r="H264">
            <v>0.8</v>
          </cell>
          <cell r="I264">
            <v>0</v>
          </cell>
          <cell r="U264">
            <v>0</v>
          </cell>
          <cell r="V264" t="str">
            <v>100%</v>
          </cell>
        </row>
        <row r="265">
          <cell r="A265" t="str">
            <v>S443001</v>
          </cell>
          <cell r="B265" t="str">
            <v>衡阳县标准件厂株洲销售处</v>
          </cell>
          <cell r="C265" t="str">
            <v>座椅</v>
          </cell>
          <cell r="D265" t="str">
            <v>老账</v>
          </cell>
          <cell r="E265" t="str">
            <v>零部件</v>
          </cell>
          <cell r="F265" t="str">
            <v>老账类</v>
          </cell>
          <cell r="G265">
            <v>0</v>
          </cell>
          <cell r="H265">
            <v>0.8</v>
          </cell>
          <cell r="I265">
            <v>0</v>
          </cell>
          <cell r="U265">
            <v>0</v>
          </cell>
          <cell r="V265" t="str">
            <v>100%</v>
          </cell>
        </row>
        <row r="266">
          <cell r="A266" t="str">
            <v>S433012</v>
          </cell>
          <cell r="B266" t="str">
            <v>浙江全盛无纺制品有限公司</v>
          </cell>
          <cell r="C266" t="str">
            <v>座椅</v>
          </cell>
          <cell r="D266" t="str">
            <v>老账</v>
          </cell>
          <cell r="E266" t="str">
            <v>零部件</v>
          </cell>
          <cell r="F266" t="str">
            <v>老账类</v>
          </cell>
          <cell r="G266">
            <v>0</v>
          </cell>
          <cell r="H266">
            <v>0.8</v>
          </cell>
          <cell r="I266">
            <v>0</v>
          </cell>
          <cell r="U266">
            <v>0</v>
          </cell>
          <cell r="V266" t="str">
            <v>100%</v>
          </cell>
        </row>
        <row r="267">
          <cell r="A267" t="str">
            <v>S413093</v>
          </cell>
          <cell r="B267" t="str">
            <v>黄骅市兴田弹簧有限公司</v>
          </cell>
          <cell r="C267" t="str">
            <v>座椅</v>
          </cell>
          <cell r="D267" t="str">
            <v>清户（顶酒）</v>
          </cell>
          <cell r="E267" t="str">
            <v>零部件</v>
          </cell>
          <cell r="F267" t="str">
            <v>老账类</v>
          </cell>
          <cell r="G267">
            <v>0</v>
          </cell>
          <cell r="H267">
            <v>0.8</v>
          </cell>
          <cell r="I267">
            <v>0</v>
          </cell>
          <cell r="U267">
            <v>0</v>
          </cell>
          <cell r="V267" t="str">
            <v>100%</v>
          </cell>
        </row>
        <row r="268">
          <cell r="A268" t="str">
            <v>S432024</v>
          </cell>
          <cell r="B268" t="str">
            <v>江阴市达安汽车零部件有限公司</v>
          </cell>
          <cell r="C268" t="str">
            <v>座椅</v>
          </cell>
          <cell r="D268" t="str">
            <v>老账</v>
          </cell>
          <cell r="E268" t="str">
            <v>零部件</v>
          </cell>
          <cell r="F268" t="str">
            <v>老账类</v>
          </cell>
          <cell r="G268">
            <v>0</v>
          </cell>
          <cell r="H268">
            <v>0.8</v>
          </cell>
          <cell r="I268">
            <v>0</v>
          </cell>
          <cell r="U268">
            <v>0</v>
          </cell>
          <cell r="V268" t="str">
            <v>100%</v>
          </cell>
        </row>
        <row r="269">
          <cell r="A269" t="str">
            <v>S413094</v>
          </cell>
          <cell r="B269" t="str">
            <v>霸州市宏海塑料制品有限公司</v>
          </cell>
          <cell r="C269" t="str">
            <v>座椅</v>
          </cell>
          <cell r="D269" t="str">
            <v>老账</v>
          </cell>
          <cell r="E269" t="str">
            <v>零部件</v>
          </cell>
          <cell r="F269" t="str">
            <v>老账类</v>
          </cell>
          <cell r="G269">
            <v>0</v>
          </cell>
          <cell r="H269">
            <v>0.8</v>
          </cell>
          <cell r="I269">
            <v>0</v>
          </cell>
          <cell r="U269">
            <v>0</v>
          </cell>
          <cell r="V269" t="str">
            <v>100%</v>
          </cell>
        </row>
        <row r="270">
          <cell r="A270" t="str">
            <v>S413159</v>
          </cell>
          <cell r="B270" t="str">
            <v>沧州志鹏聚氨酯制品有限公司</v>
          </cell>
          <cell r="C270" t="str">
            <v>座椅</v>
          </cell>
          <cell r="D270" t="str">
            <v>老账</v>
          </cell>
          <cell r="E270" t="str">
            <v>零部件</v>
          </cell>
          <cell r="F270" t="str">
            <v>老账类</v>
          </cell>
          <cell r="G270">
            <v>0</v>
          </cell>
          <cell r="H270">
            <v>0.8</v>
          </cell>
          <cell r="I270">
            <v>0</v>
          </cell>
          <cell r="U270">
            <v>0</v>
          </cell>
          <cell r="V270" t="str">
            <v>100%</v>
          </cell>
        </row>
        <row r="271">
          <cell r="A271" t="str">
            <v>S413008</v>
          </cell>
          <cell r="B271" t="str">
            <v>高碑店市晨奥汽车部件有限公司</v>
          </cell>
          <cell r="C271" t="str">
            <v>座椅</v>
          </cell>
          <cell r="D271" t="str">
            <v>老账</v>
          </cell>
          <cell r="E271" t="str">
            <v>零部件</v>
          </cell>
          <cell r="F271" t="str">
            <v>老账类</v>
          </cell>
          <cell r="G271">
            <v>0</v>
          </cell>
          <cell r="H271">
            <v>0.8</v>
          </cell>
          <cell r="I271">
            <v>0</v>
          </cell>
          <cell r="U271">
            <v>0</v>
          </cell>
          <cell r="V271" t="str">
            <v>100%</v>
          </cell>
        </row>
        <row r="272">
          <cell r="A272" t="str">
            <v>S431011</v>
          </cell>
          <cell r="B272" t="str">
            <v>杜倍汽车技术(上海)有限公司</v>
          </cell>
          <cell r="C272" t="str">
            <v>座椅</v>
          </cell>
          <cell r="D272" t="str">
            <v>老账</v>
          </cell>
          <cell r="E272" t="str">
            <v>零部件</v>
          </cell>
          <cell r="F272" t="str">
            <v>老账类</v>
          </cell>
          <cell r="G272">
            <v>0</v>
          </cell>
          <cell r="H272">
            <v>0.8</v>
          </cell>
          <cell r="I272">
            <v>0</v>
          </cell>
          <cell r="U272">
            <v>0</v>
          </cell>
          <cell r="V272" t="str">
            <v>100%</v>
          </cell>
        </row>
        <row r="273">
          <cell r="A273" t="str">
            <v>S437011</v>
          </cell>
          <cell r="B273" t="str">
            <v>诸城市黄海剑杆织布厂</v>
          </cell>
          <cell r="C273" t="str">
            <v>座椅</v>
          </cell>
          <cell r="D273" t="str">
            <v>老账</v>
          </cell>
          <cell r="E273" t="str">
            <v>零部件</v>
          </cell>
          <cell r="F273" t="str">
            <v>老账类</v>
          </cell>
          <cell r="G273">
            <v>0</v>
          </cell>
          <cell r="H273">
            <v>0.8</v>
          </cell>
          <cell r="I273">
            <v>0</v>
          </cell>
          <cell r="U273">
            <v>0</v>
          </cell>
          <cell r="V273" t="str">
            <v>100%</v>
          </cell>
        </row>
        <row r="274">
          <cell r="A274" t="str">
            <v>S411012</v>
          </cell>
          <cell r="B274" t="str">
            <v>北京旺博林包装材料有限公司</v>
          </cell>
          <cell r="C274" t="str">
            <v>座椅</v>
          </cell>
          <cell r="D274" t="str">
            <v>老账</v>
          </cell>
          <cell r="E274" t="str">
            <v>零部件</v>
          </cell>
          <cell r="F274" t="str">
            <v>老账类</v>
          </cell>
          <cell r="G274">
            <v>0</v>
          </cell>
          <cell r="H274">
            <v>0.8</v>
          </cell>
          <cell r="I274">
            <v>0</v>
          </cell>
          <cell r="U274">
            <v>0</v>
          </cell>
          <cell r="V274" t="str">
            <v>100%</v>
          </cell>
        </row>
        <row r="275">
          <cell r="A275" t="str">
            <v>S413059</v>
          </cell>
          <cell r="B275" t="str">
            <v>黄骅市荣邦汽车部件有限公司</v>
          </cell>
          <cell r="C275" t="str">
            <v>座椅</v>
          </cell>
          <cell r="D275" t="str">
            <v>老账</v>
          </cell>
          <cell r="E275" t="str">
            <v>零部件</v>
          </cell>
          <cell r="F275" t="str">
            <v>老账类</v>
          </cell>
          <cell r="G275">
            <v>0</v>
          </cell>
          <cell r="H275">
            <v>0.8</v>
          </cell>
          <cell r="I275">
            <v>0</v>
          </cell>
          <cell r="U275">
            <v>0</v>
          </cell>
          <cell r="V275" t="str">
            <v>100%</v>
          </cell>
        </row>
        <row r="276">
          <cell r="A276" t="str">
            <v>S437034</v>
          </cell>
          <cell r="B276" t="str">
            <v>潍坊振晟汽车零部件有限公司</v>
          </cell>
          <cell r="C276" t="str">
            <v>座椅</v>
          </cell>
          <cell r="D276" t="str">
            <v>老账</v>
          </cell>
          <cell r="E276" t="str">
            <v>零部件</v>
          </cell>
          <cell r="F276" t="str">
            <v>老账类</v>
          </cell>
          <cell r="G276">
            <v>37469.644</v>
          </cell>
          <cell r="H276">
            <v>0.8</v>
          </cell>
          <cell r="I276">
            <v>29975.715199999999</v>
          </cell>
          <cell r="N276">
            <v>10000</v>
          </cell>
          <cell r="S276">
            <v>10000</v>
          </cell>
          <cell r="U276">
            <v>20000</v>
          </cell>
          <cell r="V276">
            <v>0.667206766095776</v>
          </cell>
        </row>
        <row r="277">
          <cell r="A277" t="str">
            <v>S413154</v>
          </cell>
          <cell r="B277" t="str">
            <v>文安县众盛塑料制品厂</v>
          </cell>
          <cell r="C277" t="str">
            <v>座椅</v>
          </cell>
          <cell r="D277" t="str">
            <v>老账</v>
          </cell>
          <cell r="E277" t="str">
            <v>零部件</v>
          </cell>
          <cell r="F277" t="str">
            <v>老账类</v>
          </cell>
          <cell r="G277">
            <v>0</v>
          </cell>
          <cell r="H277">
            <v>0.8</v>
          </cell>
          <cell r="I277">
            <v>0</v>
          </cell>
          <cell r="U277">
            <v>0</v>
          </cell>
          <cell r="V277" t="str">
            <v>100%</v>
          </cell>
        </row>
        <row r="278">
          <cell r="A278" t="str">
            <v>S437024</v>
          </cell>
          <cell r="B278" t="str">
            <v>佳化化学（滨州）有限公司</v>
          </cell>
          <cell r="C278" t="str">
            <v>座椅</v>
          </cell>
          <cell r="D278" t="str">
            <v>老账</v>
          </cell>
          <cell r="E278" t="str">
            <v>原材料</v>
          </cell>
          <cell r="F278" t="str">
            <v>老账类</v>
          </cell>
          <cell r="G278">
            <v>0</v>
          </cell>
          <cell r="H278">
            <v>1</v>
          </cell>
          <cell r="I278">
            <v>0</v>
          </cell>
          <cell r="U278">
            <v>0</v>
          </cell>
          <cell r="V278" t="str">
            <v>100%</v>
          </cell>
        </row>
        <row r="279">
          <cell r="A279" t="str">
            <v>S442003</v>
          </cell>
          <cell r="B279" t="str">
            <v>襄阳杰创化工新材料有限公司</v>
          </cell>
          <cell r="C279" t="str">
            <v>座椅</v>
          </cell>
          <cell r="D279" t="str">
            <v>老账</v>
          </cell>
          <cell r="E279" t="str">
            <v>原材料</v>
          </cell>
          <cell r="F279" t="str">
            <v>老账类</v>
          </cell>
          <cell r="G279">
            <v>0</v>
          </cell>
          <cell r="H279">
            <v>1</v>
          </cell>
          <cell r="I279">
            <v>0</v>
          </cell>
          <cell r="U279">
            <v>0</v>
          </cell>
          <cell r="V279" t="str">
            <v>100%</v>
          </cell>
        </row>
        <row r="280">
          <cell r="A280" t="str">
            <v>S413063</v>
          </cell>
          <cell r="B280" t="str">
            <v>黄骅市洁霸汽车零部件制造有限公司</v>
          </cell>
          <cell r="C280" t="str">
            <v>金属件/座椅</v>
          </cell>
          <cell r="D280" t="str">
            <v>老账</v>
          </cell>
          <cell r="E280" t="str">
            <v>零部件</v>
          </cell>
          <cell r="F280" t="str">
            <v>老账类</v>
          </cell>
          <cell r="G280">
            <v>0</v>
          </cell>
          <cell r="H280">
            <v>0.8</v>
          </cell>
          <cell r="I280">
            <v>0</v>
          </cell>
          <cell r="U280">
            <v>0</v>
          </cell>
          <cell r="V280" t="str">
            <v>100%</v>
          </cell>
        </row>
        <row r="281">
          <cell r="A281" t="str">
            <v>S413069</v>
          </cell>
          <cell r="B281" t="str">
            <v>黄骅市峰霞科技有限公司</v>
          </cell>
          <cell r="C281" t="str">
            <v>金属件</v>
          </cell>
          <cell r="D281" t="str">
            <v>老账</v>
          </cell>
          <cell r="E281" t="str">
            <v>零部件</v>
          </cell>
          <cell r="F281" t="str">
            <v>老账类</v>
          </cell>
          <cell r="G281">
            <v>0</v>
          </cell>
          <cell r="H281">
            <v>0.8</v>
          </cell>
          <cell r="I281">
            <v>0</v>
          </cell>
          <cell r="U281">
            <v>0</v>
          </cell>
          <cell r="V281" t="str">
            <v>100%</v>
          </cell>
        </row>
        <row r="282">
          <cell r="A282" t="str">
            <v>S413087</v>
          </cell>
          <cell r="B282" t="str">
            <v>东光县汽车减震器厂</v>
          </cell>
          <cell r="C282" t="str">
            <v>金属件</v>
          </cell>
          <cell r="D282" t="str">
            <v>老账</v>
          </cell>
          <cell r="E282" t="str">
            <v>零部件</v>
          </cell>
          <cell r="F282" t="str">
            <v>老账类</v>
          </cell>
          <cell r="G282">
            <v>0</v>
          </cell>
          <cell r="H282">
            <v>1</v>
          </cell>
          <cell r="I282">
            <v>0</v>
          </cell>
          <cell r="U282">
            <v>0</v>
          </cell>
          <cell r="V282" t="str">
            <v>100%</v>
          </cell>
        </row>
        <row r="283">
          <cell r="A283" t="str">
            <v>S413133</v>
          </cell>
          <cell r="B283" t="str">
            <v>深州市晶立泰机械配件有限公司</v>
          </cell>
          <cell r="C283" t="str">
            <v>金属件/座椅/后视镜</v>
          </cell>
          <cell r="D283" t="str">
            <v>老账</v>
          </cell>
          <cell r="E283" t="str">
            <v>零部件</v>
          </cell>
          <cell r="F283" t="str">
            <v>老账类</v>
          </cell>
          <cell r="G283">
            <v>0</v>
          </cell>
          <cell r="H283">
            <v>0.8</v>
          </cell>
          <cell r="I283">
            <v>0</v>
          </cell>
          <cell r="U283">
            <v>0</v>
          </cell>
          <cell r="V283" t="str">
            <v>100%</v>
          </cell>
        </row>
        <row r="284">
          <cell r="A284" t="str">
            <v>S433007</v>
          </cell>
          <cell r="B284" t="str">
            <v>瑞安市精艺标准件有限公司</v>
          </cell>
          <cell r="C284" t="str">
            <v>金属件/座椅</v>
          </cell>
          <cell r="D284" t="str">
            <v>老账</v>
          </cell>
          <cell r="E284" t="str">
            <v>零部件</v>
          </cell>
          <cell r="F284" t="str">
            <v>老账类</v>
          </cell>
          <cell r="G284">
            <v>3123.616</v>
          </cell>
          <cell r="H284">
            <v>0.8</v>
          </cell>
          <cell r="I284">
            <v>2498.8928000000001</v>
          </cell>
          <cell r="U284">
            <v>0</v>
          </cell>
          <cell r="V284">
            <v>0</v>
          </cell>
        </row>
        <row r="285">
          <cell r="A285" t="str">
            <v>S413028</v>
          </cell>
          <cell r="B285" t="str">
            <v>泊头市鑫洪金属制品有限公司</v>
          </cell>
          <cell r="C285" t="str">
            <v>金属件/后视镜</v>
          </cell>
          <cell r="D285" t="str">
            <v>老账</v>
          </cell>
          <cell r="E285" t="str">
            <v>零部件</v>
          </cell>
          <cell r="F285" t="str">
            <v>老账类</v>
          </cell>
          <cell r="G285">
            <v>11687.369333333299</v>
          </cell>
          <cell r="H285">
            <v>0.8</v>
          </cell>
          <cell r="I285">
            <v>9349.8954666666705</v>
          </cell>
          <cell r="U285">
            <v>0</v>
          </cell>
          <cell r="V285">
            <v>0</v>
          </cell>
        </row>
        <row r="286">
          <cell r="A286" t="str">
            <v>S413060</v>
          </cell>
          <cell r="B286" t="str">
            <v>黄骅市正祥车辆部件有限公司</v>
          </cell>
          <cell r="C286" t="str">
            <v>金属件</v>
          </cell>
          <cell r="D286" t="str">
            <v>老账</v>
          </cell>
          <cell r="E286" t="str">
            <v>零部件</v>
          </cell>
          <cell r="F286" t="str">
            <v>老账类</v>
          </cell>
          <cell r="G286">
            <v>196011.51999999999</v>
          </cell>
          <cell r="H286">
            <v>0.8</v>
          </cell>
          <cell r="I286">
            <v>156809.21599999999</v>
          </cell>
          <cell r="U286">
            <v>0</v>
          </cell>
          <cell r="V286">
            <v>0</v>
          </cell>
        </row>
        <row r="287">
          <cell r="A287" t="str">
            <v>S413038</v>
          </cell>
          <cell r="B287" t="str">
            <v>黄骅市万昌五金制品有限公司</v>
          </cell>
          <cell r="C287" t="str">
            <v>金属件</v>
          </cell>
          <cell r="D287" t="str">
            <v>老账</v>
          </cell>
          <cell r="E287" t="str">
            <v>零部件</v>
          </cell>
          <cell r="F287" t="str">
            <v>老账类</v>
          </cell>
          <cell r="G287">
            <v>0</v>
          </cell>
          <cell r="H287">
            <v>0.8</v>
          </cell>
          <cell r="I287">
            <v>0</v>
          </cell>
          <cell r="U287">
            <v>0</v>
          </cell>
          <cell r="V287" t="str">
            <v>100%</v>
          </cell>
        </row>
        <row r="288">
          <cell r="A288" t="str">
            <v>S413072</v>
          </cell>
          <cell r="B288" t="str">
            <v>黄骅市润晨五金制品有限公司</v>
          </cell>
          <cell r="C288" t="str">
            <v>金属件</v>
          </cell>
          <cell r="D288" t="str">
            <v>老账</v>
          </cell>
          <cell r="E288" t="str">
            <v>零部件</v>
          </cell>
          <cell r="F288" t="str">
            <v>老账类</v>
          </cell>
          <cell r="G288">
            <v>11240.2106666667</v>
          </cell>
          <cell r="H288">
            <v>0.8</v>
          </cell>
          <cell r="I288">
            <v>8992.1685333333407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20000</v>
          </cell>
          <cell r="S288">
            <v>10000</v>
          </cell>
          <cell r="U288">
            <v>30000</v>
          </cell>
          <cell r="V288">
            <v>3.33623640268664</v>
          </cell>
        </row>
        <row r="289">
          <cell r="A289" t="str">
            <v>S432019</v>
          </cell>
          <cell r="B289" t="str">
            <v>苏州苏宁标准件有限公司</v>
          </cell>
          <cell r="C289" t="str">
            <v>金属件/座椅/后视镜</v>
          </cell>
          <cell r="D289" t="str">
            <v>老账</v>
          </cell>
          <cell r="E289" t="str">
            <v>零部件</v>
          </cell>
          <cell r="F289" t="str">
            <v>老账类</v>
          </cell>
          <cell r="G289">
            <v>0</v>
          </cell>
          <cell r="H289">
            <v>1</v>
          </cell>
          <cell r="I289">
            <v>0</v>
          </cell>
          <cell r="U289">
            <v>0</v>
          </cell>
          <cell r="V289" t="str">
            <v>100%</v>
          </cell>
        </row>
        <row r="290">
          <cell r="A290" t="str">
            <v>S434003</v>
          </cell>
          <cell r="B290" t="str">
            <v>芜湖市卓人汽车配件有限责任公司</v>
          </cell>
          <cell r="C290" t="str">
            <v>座椅/后视镜</v>
          </cell>
          <cell r="D290" t="str">
            <v>老账</v>
          </cell>
          <cell r="E290" t="str">
            <v>零部件</v>
          </cell>
          <cell r="F290" t="str">
            <v>老账类</v>
          </cell>
          <cell r="G290">
            <v>11271.456</v>
          </cell>
          <cell r="H290">
            <v>0.8</v>
          </cell>
          <cell r="I290">
            <v>9017.1648000000005</v>
          </cell>
          <cell r="U290">
            <v>0</v>
          </cell>
          <cell r="V290">
            <v>0</v>
          </cell>
        </row>
        <row r="291">
          <cell r="A291" t="str">
            <v>S413005</v>
          </cell>
          <cell r="B291" t="str">
            <v>保定市京苑汽车装饰配件厂</v>
          </cell>
          <cell r="C291" t="str">
            <v>座椅</v>
          </cell>
          <cell r="D291" t="str">
            <v>老账</v>
          </cell>
          <cell r="E291" t="str">
            <v>零部件</v>
          </cell>
          <cell r="F291" t="str">
            <v>老账类</v>
          </cell>
          <cell r="G291">
            <v>0</v>
          </cell>
          <cell r="H291">
            <v>0.8</v>
          </cell>
          <cell r="I291">
            <v>0</v>
          </cell>
          <cell r="U291">
            <v>0</v>
          </cell>
          <cell r="V291" t="str">
            <v>100%</v>
          </cell>
        </row>
        <row r="292">
          <cell r="A292" t="str">
            <v>S437033</v>
          </cell>
          <cell r="B292" t="str">
            <v>日照联成工程机械有限公司</v>
          </cell>
          <cell r="C292" t="str">
            <v>座椅</v>
          </cell>
          <cell r="D292" t="str">
            <v>正常供货</v>
          </cell>
          <cell r="E292" t="str">
            <v>零部件</v>
          </cell>
          <cell r="F292" t="str">
            <v>老账类</v>
          </cell>
          <cell r="G292">
            <v>0</v>
          </cell>
          <cell r="H292">
            <v>0.8</v>
          </cell>
          <cell r="I292">
            <v>0</v>
          </cell>
          <cell r="N292">
            <v>100000</v>
          </cell>
          <cell r="U292">
            <v>100000</v>
          </cell>
          <cell r="V292" t="str">
            <v>100%</v>
          </cell>
        </row>
        <row r="293">
          <cell r="A293" t="str">
            <v>S411003</v>
          </cell>
          <cell r="B293" t="str">
            <v>北京市京宁通海经贸有限公司</v>
          </cell>
          <cell r="C293" t="str">
            <v>座椅</v>
          </cell>
          <cell r="D293" t="str">
            <v>老账</v>
          </cell>
          <cell r="E293" t="str">
            <v>零部件</v>
          </cell>
          <cell r="F293" t="str">
            <v>老账类</v>
          </cell>
          <cell r="G293">
            <v>0</v>
          </cell>
          <cell r="H293">
            <v>0.8</v>
          </cell>
          <cell r="I293">
            <v>0</v>
          </cell>
          <cell r="Q293">
            <v>5520</v>
          </cell>
          <cell r="U293">
            <v>5520</v>
          </cell>
          <cell r="V293" t="str">
            <v>100%</v>
          </cell>
        </row>
        <row r="294">
          <cell r="A294" t="str">
            <v>S413202</v>
          </cell>
          <cell r="B294" t="str">
            <v>黄骅市荣昌祥纸制品有限公司</v>
          </cell>
          <cell r="C294" t="str">
            <v>座椅</v>
          </cell>
          <cell r="D294" t="str">
            <v>老账</v>
          </cell>
          <cell r="E294" t="str">
            <v>零部件</v>
          </cell>
          <cell r="F294" t="str">
            <v>老账类</v>
          </cell>
          <cell r="G294">
            <v>32854.973333333299</v>
          </cell>
          <cell r="H294">
            <v>1</v>
          </cell>
          <cell r="I294">
            <v>32854.973333333299</v>
          </cell>
          <cell r="N294">
            <v>40000</v>
          </cell>
          <cell r="U294">
            <v>40000</v>
          </cell>
          <cell r="V294">
            <v>1.21747169276858</v>
          </cell>
        </row>
        <row r="295">
          <cell r="A295" t="str">
            <v>S437010</v>
          </cell>
          <cell r="B295" t="str">
            <v>昌乐天齐色织布有限公司</v>
          </cell>
          <cell r="C295" t="str">
            <v>座椅</v>
          </cell>
          <cell r="D295" t="str">
            <v>老账</v>
          </cell>
          <cell r="E295" t="str">
            <v>零部件</v>
          </cell>
          <cell r="F295" t="str">
            <v>老账类</v>
          </cell>
          <cell r="G295">
            <v>5536</v>
          </cell>
          <cell r="H295">
            <v>0.8</v>
          </cell>
          <cell r="I295">
            <v>4428.8</v>
          </cell>
          <cell r="U295">
            <v>0</v>
          </cell>
          <cell r="V295">
            <v>0</v>
          </cell>
        </row>
        <row r="296">
          <cell r="A296" t="str">
            <v>S412010</v>
          </cell>
          <cell r="B296" t="str">
            <v>天津欧尔派斯环保科技发展有限公司</v>
          </cell>
          <cell r="C296" t="str">
            <v>金属件</v>
          </cell>
          <cell r="D296" t="str">
            <v>老账</v>
          </cell>
          <cell r="E296" t="str">
            <v>原材料</v>
          </cell>
          <cell r="F296" t="str">
            <v>老账类</v>
          </cell>
          <cell r="G296">
            <v>0</v>
          </cell>
          <cell r="H296">
            <v>0.8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U296">
            <v>0</v>
          </cell>
          <cell r="V296" t="str">
            <v>100%</v>
          </cell>
        </row>
        <row r="297">
          <cell r="A297" t="str">
            <v>S437035</v>
          </cell>
          <cell r="B297" t="str">
            <v>诸城市弘和源商贸有限公司</v>
          </cell>
          <cell r="C297" t="str">
            <v>座椅</v>
          </cell>
          <cell r="D297" t="str">
            <v>老账</v>
          </cell>
          <cell r="E297" t="str">
            <v>零部件</v>
          </cell>
          <cell r="F297" t="str">
            <v>老账类</v>
          </cell>
          <cell r="G297">
            <v>0.24533333333333299</v>
          </cell>
          <cell r="H297">
            <v>0.8</v>
          </cell>
          <cell r="I297">
            <v>0.19626666666666701</v>
          </cell>
          <cell r="U297">
            <v>0</v>
          </cell>
          <cell r="V297">
            <v>0</v>
          </cell>
        </row>
        <row r="298">
          <cell r="G298">
            <v>571335.66666666698</v>
          </cell>
          <cell r="I298">
            <v>474937.54933333298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180000</v>
          </cell>
          <cell r="O298">
            <v>0</v>
          </cell>
          <cell r="P298">
            <v>0</v>
          </cell>
          <cell r="Q298">
            <v>5520</v>
          </cell>
          <cell r="R298">
            <v>0</v>
          </cell>
          <cell r="S298">
            <v>80000</v>
          </cell>
          <cell r="T298">
            <v>0</v>
          </cell>
          <cell r="U298">
            <v>265520</v>
          </cell>
          <cell r="V298">
            <v>12.166966341935201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22批量付款"/>
      <sheetName val="Sheet1"/>
      <sheetName val="Sheet1 (2)"/>
      <sheetName val="5.21"/>
      <sheetName val="5.23"/>
      <sheetName val="5.30"/>
      <sheetName val="5.30 (2)"/>
      <sheetName val="Sheet2"/>
      <sheetName val="5月1日后支付"/>
      <sheetName val="4.3批量付款 -涉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C4" t="str">
            <v>S435001</v>
          </cell>
          <cell r="D4" t="str">
            <v>厦门凯平化工有限公司</v>
          </cell>
          <cell r="E4" t="str">
            <v>极高</v>
          </cell>
          <cell r="F4" t="str">
            <v>座椅</v>
          </cell>
          <cell r="G4" t="str">
            <v>原材料</v>
          </cell>
          <cell r="H4">
            <v>365200.8</v>
          </cell>
          <cell r="I4">
            <v>1</v>
          </cell>
          <cell r="J4">
            <v>365200.8</v>
          </cell>
          <cell r="K4">
            <v>300000</v>
          </cell>
          <cell r="L4">
            <v>65200.800000000003</v>
          </cell>
          <cell r="M4">
            <v>1046641.15</v>
          </cell>
          <cell r="N4">
            <v>152645.42666666699</v>
          </cell>
          <cell r="O4">
            <v>152645.42666666699</v>
          </cell>
          <cell r="P4">
            <v>217846.226666667</v>
          </cell>
          <cell r="Q4">
            <v>200000</v>
          </cell>
          <cell r="R4">
            <v>200000</v>
          </cell>
          <cell r="S4">
            <v>0.91807878915445396</v>
          </cell>
          <cell r="T4">
            <v>1.03220389527259E-2</v>
          </cell>
          <cell r="U4">
            <v>118703.447956348</v>
          </cell>
          <cell r="V4">
            <v>180000</v>
          </cell>
        </row>
        <row r="5">
          <cell r="C5" t="str">
            <v>S421002</v>
          </cell>
          <cell r="D5" t="str">
            <v>大连浩煜新材料科技有限公司</v>
          </cell>
          <cell r="E5" t="str">
            <v>中高</v>
          </cell>
          <cell r="F5" t="str">
            <v>座椅</v>
          </cell>
          <cell r="G5" t="str">
            <v>原材料</v>
          </cell>
          <cell r="H5">
            <v>1637873.2133333299</v>
          </cell>
          <cell r="I5">
            <v>1</v>
          </cell>
          <cell r="J5">
            <v>1637873.2133333299</v>
          </cell>
          <cell r="K5">
            <v>1520000</v>
          </cell>
          <cell r="L5">
            <v>117873.213333333</v>
          </cell>
          <cell r="M5">
            <v>2810209.82</v>
          </cell>
          <cell r="N5">
            <v>773768.30333333299</v>
          </cell>
          <cell r="O5">
            <v>773768.30333333299</v>
          </cell>
          <cell r="P5">
            <v>891641.51666666695</v>
          </cell>
          <cell r="Q5">
            <v>500000</v>
          </cell>
          <cell r="R5">
            <v>500000</v>
          </cell>
          <cell r="S5">
            <v>0.56076348022601197</v>
          </cell>
          <cell r="T5">
            <v>2.58050973818147E-2</v>
          </cell>
          <cell r="U5">
            <v>296758.61989086901</v>
          </cell>
          <cell r="V5">
            <v>400000</v>
          </cell>
        </row>
        <row r="6">
          <cell r="C6" t="str">
            <v>S412042</v>
          </cell>
          <cell r="D6" t="str">
            <v>天津锦程新材料科技有限公司</v>
          </cell>
          <cell r="E6" t="str">
            <v>极高</v>
          </cell>
          <cell r="F6" t="str">
            <v>座椅</v>
          </cell>
          <cell r="G6" t="str">
            <v>原材料</v>
          </cell>
          <cell r="M6">
            <v>13953.24</v>
          </cell>
          <cell r="P6">
            <v>13953.24</v>
          </cell>
          <cell r="Q6">
            <v>13953.24</v>
          </cell>
          <cell r="R6">
            <v>13953.24</v>
          </cell>
          <cell r="S6">
            <v>1</v>
          </cell>
          <cell r="T6">
            <v>7.2012943398366499E-4</v>
          </cell>
          <cell r="U6">
            <v>8281.4884908121494</v>
          </cell>
          <cell r="V6">
            <v>13953.24</v>
          </cell>
        </row>
        <row r="7">
          <cell r="C7" t="str">
            <v>S412003</v>
          </cell>
          <cell r="D7" t="str">
            <v>天津市远丰化工产品贸易有限公司</v>
          </cell>
          <cell r="E7" t="str">
            <v>中高</v>
          </cell>
          <cell r="F7" t="str">
            <v>座椅</v>
          </cell>
          <cell r="G7" t="str">
            <v>原材料</v>
          </cell>
          <cell r="H7">
            <v>14057.5083333333</v>
          </cell>
          <cell r="I7">
            <v>1</v>
          </cell>
          <cell r="J7">
            <v>14057.5083333333</v>
          </cell>
          <cell r="K7">
            <v>500000</v>
          </cell>
          <cell r="L7">
            <v>-485942.49166666699</v>
          </cell>
          <cell r="M7">
            <v>1118177.05</v>
          </cell>
          <cell r="N7">
            <v>186362.84166666699</v>
          </cell>
          <cell r="O7">
            <v>186362.84166666699</v>
          </cell>
          <cell r="P7">
            <v>-299579.65000000002</v>
          </cell>
          <cell r="Q7">
            <v>600000</v>
          </cell>
          <cell r="R7">
            <v>600000</v>
          </cell>
          <cell r="S7">
            <v>-2.0028062653788399</v>
          </cell>
          <cell r="T7">
            <v>3.0966116858177701E-2</v>
          </cell>
          <cell r="U7">
            <v>356110.34386904299</v>
          </cell>
          <cell r="V7">
            <v>500000</v>
          </cell>
        </row>
        <row r="8">
          <cell r="C8" t="str">
            <v>S413065</v>
          </cell>
          <cell r="D8" t="str">
            <v>河北锦泽丰泰国际贸易有限公司</v>
          </cell>
          <cell r="E8" t="str">
            <v>极高</v>
          </cell>
          <cell r="F8" t="str">
            <v>座椅</v>
          </cell>
          <cell r="G8" t="str">
            <v>原材料</v>
          </cell>
          <cell r="H8">
            <v>87330.416666666701</v>
          </cell>
          <cell r="I8">
            <v>1</v>
          </cell>
          <cell r="J8">
            <v>87330.416666666701</v>
          </cell>
          <cell r="K8">
            <v>2240000</v>
          </cell>
          <cell r="L8">
            <v>-2152669.5833333302</v>
          </cell>
          <cell r="M8">
            <v>523982.5</v>
          </cell>
          <cell r="N8">
            <v>87330.416666666701</v>
          </cell>
          <cell r="O8">
            <v>87330.416666666701</v>
          </cell>
          <cell r="P8">
            <v>-2065339.16666667</v>
          </cell>
          <cell r="Q8">
            <v>500000</v>
          </cell>
          <cell r="R8">
            <v>500000</v>
          </cell>
          <cell r="S8">
            <v>-0.24209098828400699</v>
          </cell>
          <cell r="T8">
            <v>2.58050973818147E-2</v>
          </cell>
          <cell r="U8">
            <v>296758.61989086901</v>
          </cell>
          <cell r="V8">
            <v>400000</v>
          </cell>
        </row>
        <row r="9">
          <cell r="C9" t="str">
            <v>S413042</v>
          </cell>
          <cell r="D9" t="str">
            <v>黄骅市祯祥金属制品有限责任公司</v>
          </cell>
          <cell r="E9" t="str">
            <v>极高</v>
          </cell>
          <cell r="F9" t="str">
            <v>座椅</v>
          </cell>
          <cell r="G9" t="str">
            <v>原材料</v>
          </cell>
          <cell r="H9">
            <v>4162.2733333333299</v>
          </cell>
          <cell r="I9">
            <v>1</v>
          </cell>
          <cell r="J9">
            <v>4162.2733333333299</v>
          </cell>
          <cell r="K9">
            <v>900000</v>
          </cell>
          <cell r="L9">
            <v>-895837.72666666703</v>
          </cell>
          <cell r="M9">
            <v>391746.47</v>
          </cell>
          <cell r="N9">
            <v>65291.078333333302</v>
          </cell>
          <cell r="O9">
            <v>65291.078333333302</v>
          </cell>
          <cell r="P9">
            <v>-830546.64833333297</v>
          </cell>
          <cell r="Q9">
            <v>300000</v>
          </cell>
          <cell r="R9">
            <v>300000</v>
          </cell>
          <cell r="S9">
            <v>-0.36120788712110702</v>
          </cell>
          <cell r="T9">
            <v>1.54830584290888E-2</v>
          </cell>
          <cell r="U9">
            <v>178055.17193452199</v>
          </cell>
          <cell r="V9">
            <v>250000</v>
          </cell>
        </row>
        <row r="10">
          <cell r="C10" t="str">
            <v>S512030</v>
          </cell>
          <cell r="D10" t="str">
            <v>天津德润达金属材料销售有限公司</v>
          </cell>
          <cell r="E10" t="str">
            <v>中高</v>
          </cell>
          <cell r="F10" t="str">
            <v>金属件</v>
          </cell>
          <cell r="G10" t="str">
            <v>原材料</v>
          </cell>
          <cell r="H10">
            <v>112726.566666667</v>
          </cell>
          <cell r="I10">
            <v>1</v>
          </cell>
          <cell r="J10">
            <v>112726.566666667</v>
          </cell>
          <cell r="K10">
            <v>750000</v>
          </cell>
          <cell r="L10">
            <v>-637273.433333333</v>
          </cell>
          <cell r="M10">
            <v>757565.08</v>
          </cell>
          <cell r="N10">
            <v>126260.846666667</v>
          </cell>
          <cell r="O10">
            <v>126260.846666667</v>
          </cell>
          <cell r="P10">
            <v>-511012.58666666702</v>
          </cell>
          <cell r="Q10">
            <v>200000</v>
          </cell>
          <cell r="R10">
            <v>200000</v>
          </cell>
          <cell r="S10">
            <v>-0.39137979223682001</v>
          </cell>
          <cell r="T10">
            <v>1.03220389527259E-2</v>
          </cell>
          <cell r="U10">
            <v>118703.447956348</v>
          </cell>
        </row>
        <row r="11">
          <cell r="C11" t="str">
            <v>S432005</v>
          </cell>
          <cell r="D11" t="str">
            <v>佛吉亚（无锡）座椅部件有限公司</v>
          </cell>
          <cell r="E11" t="str">
            <v>中高</v>
          </cell>
          <cell r="F11" t="str">
            <v>金属件</v>
          </cell>
          <cell r="G11" t="str">
            <v>零部件</v>
          </cell>
          <cell r="H11">
            <v>283862.81599999999</v>
          </cell>
          <cell r="I11">
            <v>0.8</v>
          </cell>
          <cell r="J11">
            <v>227090.25279999999</v>
          </cell>
          <cell r="K11">
            <v>0</v>
          </cell>
          <cell r="L11">
            <v>227090.25279999999</v>
          </cell>
          <cell r="M11">
            <v>360107.62</v>
          </cell>
          <cell r="N11">
            <v>412186.20333333302</v>
          </cell>
          <cell r="O11">
            <v>329748.96266666701</v>
          </cell>
          <cell r="P11">
            <v>556839.21546666697</v>
          </cell>
          <cell r="Q11">
            <v>360000</v>
          </cell>
          <cell r="R11">
            <v>360000</v>
          </cell>
          <cell r="S11">
            <v>0.64650619065738202</v>
          </cell>
          <cell r="T11">
            <v>1.8579670114906601E-2</v>
          </cell>
          <cell r="U11">
            <v>213666.206321426</v>
          </cell>
          <cell r="V11">
            <v>180000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极高</v>
          </cell>
          <cell r="F12" t="str">
            <v>金属件</v>
          </cell>
          <cell r="G12" t="str">
            <v>原材料</v>
          </cell>
          <cell r="H12">
            <v>48850.3066666667</v>
          </cell>
          <cell r="I12">
            <v>0.8</v>
          </cell>
          <cell r="J12">
            <v>39080.245333333303</v>
          </cell>
          <cell r="K12">
            <v>0</v>
          </cell>
          <cell r="L12">
            <v>39080.245333333303</v>
          </cell>
          <cell r="M12">
            <v>308957.65000000002</v>
          </cell>
          <cell r="N12">
            <v>51492.941666666702</v>
          </cell>
          <cell r="O12">
            <v>41194.353333333303</v>
          </cell>
          <cell r="P12">
            <v>80274.598666666701</v>
          </cell>
          <cell r="Q12">
            <v>200000</v>
          </cell>
          <cell r="R12">
            <v>200000</v>
          </cell>
          <cell r="S12">
            <v>2.4914481457637998</v>
          </cell>
          <cell r="T12">
            <v>1.03220389527259E-2</v>
          </cell>
          <cell r="U12">
            <v>118703.447956348</v>
          </cell>
          <cell r="V12">
            <v>200000</v>
          </cell>
        </row>
        <row r="13">
          <cell r="C13" t="str">
            <v>S413029</v>
          </cell>
          <cell r="D13" t="str">
            <v>黄骅市成卓汽车部件厂</v>
          </cell>
          <cell r="E13" t="str">
            <v>中高</v>
          </cell>
          <cell r="F13" t="str">
            <v>金属件</v>
          </cell>
          <cell r="G13" t="str">
            <v>零部件</v>
          </cell>
          <cell r="H13">
            <v>2001392.28533333</v>
          </cell>
          <cell r="I13">
            <v>1</v>
          </cell>
          <cell r="J13">
            <v>2001392.28533333</v>
          </cell>
          <cell r="K13">
            <v>1330000</v>
          </cell>
          <cell r="L13">
            <v>671392.28533333295</v>
          </cell>
          <cell r="M13">
            <v>7417638.9299999997</v>
          </cell>
          <cell r="N13">
            <v>740588.21666666702</v>
          </cell>
          <cell r="O13">
            <v>740588.21666666702</v>
          </cell>
          <cell r="P13">
            <v>1411980.5020000001</v>
          </cell>
          <cell r="Q13">
            <v>500000</v>
          </cell>
          <cell r="R13">
            <v>500000</v>
          </cell>
          <cell r="S13">
            <v>0.354112538588015</v>
          </cell>
          <cell r="T13">
            <v>2.58050973818147E-2</v>
          </cell>
          <cell r="U13">
            <v>296758.61989086901</v>
          </cell>
          <cell r="V13">
            <v>300000</v>
          </cell>
        </row>
        <row r="14">
          <cell r="C14" t="str">
            <v>S413052</v>
          </cell>
          <cell r="D14" t="str">
            <v>黄骅市鑫昌五金制品厂</v>
          </cell>
          <cell r="E14" t="str">
            <v>中高</v>
          </cell>
          <cell r="F14" t="str">
            <v>金属件</v>
          </cell>
          <cell r="G14" t="str">
            <v>零部件</v>
          </cell>
          <cell r="H14">
            <v>2032519.34</v>
          </cell>
          <cell r="I14">
            <v>1</v>
          </cell>
          <cell r="J14">
            <v>2032519.34</v>
          </cell>
          <cell r="K14">
            <v>1390000</v>
          </cell>
          <cell r="L14">
            <v>642519.34</v>
          </cell>
          <cell r="M14">
            <v>9260929.5500000007</v>
          </cell>
          <cell r="N14">
            <v>758751.76666666695</v>
          </cell>
          <cell r="O14">
            <v>758751.76666666695</v>
          </cell>
          <cell r="P14">
            <v>1401271.1066666699</v>
          </cell>
          <cell r="Q14">
            <v>500000</v>
          </cell>
          <cell r="R14">
            <v>500000</v>
          </cell>
          <cell r="S14">
            <v>0.35681888937922701</v>
          </cell>
          <cell r="T14">
            <v>2.58050973818147E-2</v>
          </cell>
          <cell r="U14">
            <v>296758.61989086901</v>
          </cell>
          <cell r="V14">
            <v>300000</v>
          </cell>
        </row>
        <row r="15">
          <cell r="C15" t="str">
            <v>S413022</v>
          </cell>
          <cell r="D15" t="str">
            <v>海兴中盛弹簧有限公司</v>
          </cell>
          <cell r="E15" t="str">
            <v>中高</v>
          </cell>
          <cell r="F15" t="str">
            <v>金属件/座椅/金属件</v>
          </cell>
          <cell r="G15" t="str">
            <v>零部件</v>
          </cell>
          <cell r="H15">
            <v>1815941.8959999999</v>
          </cell>
          <cell r="I15">
            <v>0.8</v>
          </cell>
          <cell r="J15">
            <v>1452753.5168000001</v>
          </cell>
          <cell r="K15">
            <v>800000</v>
          </cell>
          <cell r="L15">
            <v>652753.51679999998</v>
          </cell>
          <cell r="M15">
            <v>6928650.6200000001</v>
          </cell>
          <cell r="N15">
            <v>513637.47666666697</v>
          </cell>
          <cell r="O15">
            <v>410909.98133333301</v>
          </cell>
          <cell r="P15">
            <v>1063663.4981333299</v>
          </cell>
          <cell r="Q15">
            <v>350000</v>
          </cell>
          <cell r="R15">
            <v>350000</v>
          </cell>
          <cell r="S15">
            <v>0.329051434607119</v>
          </cell>
          <cell r="T15">
            <v>1.80635681672703E-2</v>
          </cell>
          <cell r="U15">
            <v>207731.03392360901</v>
          </cell>
          <cell r="V15">
            <v>20000</v>
          </cell>
        </row>
        <row r="16">
          <cell r="C16" t="str">
            <v>S413022</v>
          </cell>
          <cell r="D16" t="str">
            <v>海兴中盛弹簧有限公司</v>
          </cell>
          <cell r="E16" t="str">
            <v>中高</v>
          </cell>
          <cell r="F16" t="str">
            <v>金属件/座椅/金属件</v>
          </cell>
          <cell r="G16" t="str">
            <v>零部件</v>
          </cell>
          <cell r="H16">
            <v>1815941.8959999999</v>
          </cell>
          <cell r="I16">
            <v>0.8</v>
          </cell>
          <cell r="J16">
            <v>1452753.5168000001</v>
          </cell>
          <cell r="K16">
            <v>800000</v>
          </cell>
          <cell r="L16">
            <v>652753.51679999998</v>
          </cell>
          <cell r="M16">
            <v>6928650.6200000001</v>
          </cell>
          <cell r="N16">
            <v>513637.47666666697</v>
          </cell>
          <cell r="O16">
            <v>410909.98133333301</v>
          </cell>
          <cell r="P16">
            <v>1063663.4981333299</v>
          </cell>
          <cell r="Q16">
            <v>350000</v>
          </cell>
          <cell r="R16">
            <v>350000</v>
          </cell>
          <cell r="S16">
            <v>0.329051434607119</v>
          </cell>
          <cell r="T16">
            <v>1.80635681672703E-2</v>
          </cell>
          <cell r="U16">
            <v>207731.03392360901</v>
          </cell>
          <cell r="V16">
            <v>200000</v>
          </cell>
        </row>
        <row r="17">
          <cell r="C17" t="str">
            <v>S413044</v>
          </cell>
          <cell r="D17" t="str">
            <v>黄骅市长生汽车灯镜有限公司</v>
          </cell>
          <cell r="E17" t="str">
            <v>中高</v>
          </cell>
          <cell r="F17" t="str">
            <v>金属件/座椅</v>
          </cell>
          <cell r="G17" t="str">
            <v>零部件</v>
          </cell>
          <cell r="H17">
            <v>1935311.1546666699</v>
          </cell>
          <cell r="I17">
            <v>0.8</v>
          </cell>
          <cell r="J17">
            <v>1548248.9237333301</v>
          </cell>
          <cell r="K17">
            <v>510000</v>
          </cell>
          <cell r="L17">
            <v>1038248.92373333</v>
          </cell>
          <cell r="M17">
            <v>12809295.779999999</v>
          </cell>
          <cell r="N17">
            <v>594815.32833333302</v>
          </cell>
          <cell r="O17">
            <v>475852.262666667</v>
          </cell>
          <cell r="P17">
            <v>1514101.1864</v>
          </cell>
          <cell r="Q17">
            <v>550000</v>
          </cell>
          <cell r="R17">
            <v>550000</v>
          </cell>
          <cell r="S17">
            <v>0.36325181232286502</v>
          </cell>
          <cell r="T17">
            <v>2.8385607119996201E-2</v>
          </cell>
          <cell r="U17">
            <v>326434.48187995597</v>
          </cell>
          <cell r="V17">
            <v>300000</v>
          </cell>
        </row>
        <row r="18">
          <cell r="C18" t="str">
            <v>S413108</v>
          </cell>
          <cell r="D18" t="str">
            <v>黄骅市泰行汽车配件有限公司</v>
          </cell>
          <cell r="E18" t="str">
            <v>中高</v>
          </cell>
          <cell r="F18" t="str">
            <v>座椅</v>
          </cell>
          <cell r="G18" t="str">
            <v>零部件</v>
          </cell>
          <cell r="H18">
            <v>815762.12</v>
          </cell>
          <cell r="I18">
            <v>0.8</v>
          </cell>
          <cell r="J18">
            <v>652609.696</v>
          </cell>
          <cell r="K18">
            <v>350000</v>
          </cell>
          <cell r="L18">
            <v>302609.696</v>
          </cell>
          <cell r="M18">
            <v>4427323.54</v>
          </cell>
          <cell r="N18">
            <v>207341.816666667</v>
          </cell>
          <cell r="O18">
            <v>165873.45333333299</v>
          </cell>
          <cell r="P18">
            <v>468483.14933333301</v>
          </cell>
          <cell r="Q18">
            <v>170000</v>
          </cell>
          <cell r="R18">
            <v>170000</v>
          </cell>
          <cell r="S18">
            <v>0.36287324366290502</v>
          </cell>
          <cell r="T18">
            <v>8.7737331098170102E-3</v>
          </cell>
          <cell r="U18">
            <v>100897.93076289599</v>
          </cell>
          <cell r="V18">
            <v>100000</v>
          </cell>
        </row>
        <row r="19">
          <cell r="C19" t="str">
            <v>S413070</v>
          </cell>
          <cell r="D19" t="str">
            <v>黄骅市创合五金制品有限公司</v>
          </cell>
          <cell r="E19" t="str">
            <v>中高</v>
          </cell>
          <cell r="F19" t="str">
            <v>金属件/座椅</v>
          </cell>
          <cell r="G19" t="str">
            <v>零部件</v>
          </cell>
          <cell r="H19">
            <v>1192043.59333333</v>
          </cell>
          <cell r="I19">
            <v>0.8</v>
          </cell>
          <cell r="J19">
            <v>953634.87466666696</v>
          </cell>
          <cell r="K19">
            <v>700000</v>
          </cell>
          <cell r="L19">
            <v>253634.87466666699</v>
          </cell>
          <cell r="M19">
            <v>2259727.06</v>
          </cell>
          <cell r="N19">
            <v>364431.48333333299</v>
          </cell>
          <cell r="O19">
            <v>291545.186666667</v>
          </cell>
          <cell r="P19">
            <v>545180.06133333303</v>
          </cell>
          <cell r="Q19">
            <v>190000</v>
          </cell>
          <cell r="R19">
            <v>190000</v>
          </cell>
          <cell r="S19">
            <v>0.348508710196264</v>
          </cell>
          <cell r="T19">
            <v>9.8059370050895892E-3</v>
          </cell>
          <cell r="U19">
            <v>112768.27555853</v>
          </cell>
          <cell r="V19">
            <v>110000</v>
          </cell>
        </row>
        <row r="20">
          <cell r="C20" t="str">
            <v>S413055</v>
          </cell>
          <cell r="D20" t="str">
            <v>黄骅市广亿汽车部件有限公司</v>
          </cell>
          <cell r="E20" t="str">
            <v>中高</v>
          </cell>
          <cell r="F20" t="str">
            <v>金属件</v>
          </cell>
          <cell r="G20" t="str">
            <v>零部件</v>
          </cell>
          <cell r="H20">
            <v>444541.76533333299</v>
          </cell>
          <cell r="I20">
            <v>0.8</v>
          </cell>
          <cell r="J20">
            <v>355633.412266667</v>
          </cell>
          <cell r="K20">
            <v>270000</v>
          </cell>
          <cell r="L20">
            <v>85633.412266666695</v>
          </cell>
          <cell r="M20">
            <v>2189892.64</v>
          </cell>
          <cell r="N20">
            <v>138663.45499999999</v>
          </cell>
          <cell r="O20">
            <v>110930.764</v>
          </cell>
          <cell r="P20">
            <v>196564.176266667</v>
          </cell>
          <cell r="Q20">
            <v>70000</v>
          </cell>
          <cell r="R20">
            <v>70000</v>
          </cell>
          <cell r="S20">
            <v>0.35611778976976599</v>
          </cell>
          <cell r="T20">
            <v>3.6127136334540601E-3</v>
          </cell>
          <cell r="U20">
            <v>41546.206784721697</v>
          </cell>
          <cell r="V20">
            <v>40000</v>
          </cell>
        </row>
        <row r="21">
          <cell r="C21" t="str">
            <v>S413033</v>
          </cell>
          <cell r="D21" t="str">
            <v>黄骅市再兴汽车配件有限公司</v>
          </cell>
          <cell r="E21" t="str">
            <v>中高</v>
          </cell>
          <cell r="F21" t="str">
            <v>金属件</v>
          </cell>
          <cell r="G21" t="str">
            <v>零部件</v>
          </cell>
          <cell r="H21">
            <v>461680.78533333301</v>
          </cell>
          <cell r="I21">
            <v>0.8</v>
          </cell>
          <cell r="J21">
            <v>369344.62826666702</v>
          </cell>
          <cell r="K21">
            <v>270000</v>
          </cell>
          <cell r="L21">
            <v>99344.628266666696</v>
          </cell>
          <cell r="M21">
            <v>2096938.34</v>
          </cell>
          <cell r="N21">
            <v>153253.92499999999</v>
          </cell>
          <cell r="O21">
            <v>122603.14</v>
          </cell>
          <cell r="P21">
            <v>221947.768266667</v>
          </cell>
          <cell r="Q21">
            <v>80000</v>
          </cell>
          <cell r="R21">
            <v>80000</v>
          </cell>
          <cell r="S21">
            <v>0.360445165206082</v>
          </cell>
          <cell r="T21">
            <v>4.1288155810903599E-3</v>
          </cell>
          <cell r="U21">
            <v>47481.379182539102</v>
          </cell>
          <cell r="V21">
            <v>45000</v>
          </cell>
        </row>
        <row r="22">
          <cell r="C22" t="str">
            <v>S413168</v>
          </cell>
          <cell r="D22" t="str">
            <v>黄骅市旗锐塑料制品有限公司</v>
          </cell>
          <cell r="E22" t="str">
            <v>中高</v>
          </cell>
          <cell r="F22" t="str">
            <v>座椅</v>
          </cell>
          <cell r="G22" t="str">
            <v>零部件</v>
          </cell>
          <cell r="H22">
            <v>57194.6</v>
          </cell>
          <cell r="I22">
            <v>0.8</v>
          </cell>
          <cell r="J22">
            <v>45755.68</v>
          </cell>
          <cell r="K22">
            <v>20000</v>
          </cell>
          <cell r="L22">
            <v>25755.68</v>
          </cell>
          <cell r="M22">
            <v>145079.75</v>
          </cell>
          <cell r="N22">
            <v>43371.333333333299</v>
          </cell>
          <cell r="O22">
            <v>34697.066666666702</v>
          </cell>
          <cell r="P22">
            <v>60452.746666666702</v>
          </cell>
          <cell r="Q22">
            <v>22000</v>
          </cell>
          <cell r="R22">
            <v>22000</v>
          </cell>
          <cell r="S22">
            <v>0.36392060267016302</v>
          </cell>
          <cell r="T22">
            <v>1.13542428479985E-3</v>
          </cell>
          <cell r="U22">
            <v>13057.3792751983</v>
          </cell>
          <cell r="V22">
            <v>15000</v>
          </cell>
        </row>
        <row r="23">
          <cell r="C23" t="str">
            <v>S413064</v>
          </cell>
          <cell r="D23" t="str">
            <v>黄骅市恒伟五金制品有限公司</v>
          </cell>
          <cell r="E23" t="str">
            <v>中高</v>
          </cell>
          <cell r="F23" t="str">
            <v>座椅</v>
          </cell>
          <cell r="G23" t="str">
            <v>零部件</v>
          </cell>
          <cell r="H23">
            <v>559699.65333333297</v>
          </cell>
          <cell r="I23">
            <v>0.8</v>
          </cell>
          <cell r="J23">
            <v>447759.72266666702</v>
          </cell>
          <cell r="K23">
            <v>30000</v>
          </cell>
          <cell r="L23">
            <v>417759.72266666702</v>
          </cell>
          <cell r="M23">
            <v>1718854.47</v>
          </cell>
          <cell r="N23">
            <v>125422.328333333</v>
          </cell>
          <cell r="O23">
            <v>100337.862666667</v>
          </cell>
          <cell r="P23">
            <v>518097.585333333</v>
          </cell>
          <cell r="Q23">
            <v>80000</v>
          </cell>
          <cell r="R23">
            <v>80000</v>
          </cell>
          <cell r="S23">
            <v>0.15441106514428099</v>
          </cell>
          <cell r="T23">
            <v>4.1288155810903599E-3</v>
          </cell>
          <cell r="U23">
            <v>47481.379182539102</v>
          </cell>
        </row>
        <row r="24">
          <cell r="C24" t="str">
            <v>S413035</v>
          </cell>
          <cell r="D24" t="str">
            <v>黄骅市建昌塑料制品有限公司</v>
          </cell>
          <cell r="E24" t="str">
            <v>中高</v>
          </cell>
          <cell r="F24" t="str">
            <v>金属件</v>
          </cell>
          <cell r="G24" t="str">
            <v>零部件</v>
          </cell>
          <cell r="H24">
            <v>344639.516</v>
          </cell>
          <cell r="I24">
            <v>0.8</v>
          </cell>
          <cell r="J24">
            <v>275711.6128</v>
          </cell>
          <cell r="K24">
            <v>190000</v>
          </cell>
          <cell r="L24">
            <v>85711.612800000104</v>
          </cell>
          <cell r="M24">
            <v>2747472.29</v>
          </cell>
          <cell r="N24">
            <v>116348.83</v>
          </cell>
          <cell r="O24">
            <v>93079.063999999998</v>
          </cell>
          <cell r="P24">
            <v>178790.67679999999</v>
          </cell>
          <cell r="Q24">
            <v>100000</v>
          </cell>
          <cell r="R24">
            <v>100000</v>
          </cell>
          <cell r="S24">
            <v>0.55931328070234099</v>
          </cell>
          <cell r="T24">
            <v>5.1610194763629397E-3</v>
          </cell>
          <cell r="U24">
            <v>59351.723978173897</v>
          </cell>
          <cell r="V24">
            <v>100000</v>
          </cell>
        </row>
        <row r="25">
          <cell r="C25" t="str">
            <v>S413084</v>
          </cell>
          <cell r="D25" t="str">
            <v>黄骅市常郭镇街西纸箱厂</v>
          </cell>
          <cell r="E25" t="str">
            <v>中高</v>
          </cell>
          <cell r="F25" t="str">
            <v>金属件/座椅/后视镜</v>
          </cell>
          <cell r="G25" t="str">
            <v>零部件</v>
          </cell>
          <cell r="H25">
            <v>121606.070666667</v>
          </cell>
          <cell r="I25">
            <v>0.8</v>
          </cell>
          <cell r="J25">
            <v>97284.856533333295</v>
          </cell>
          <cell r="K25">
            <v>40000</v>
          </cell>
          <cell r="L25">
            <v>57284.856533333303</v>
          </cell>
          <cell r="M25">
            <v>1566156.53</v>
          </cell>
          <cell r="N25">
            <v>45150.235000000001</v>
          </cell>
          <cell r="O25">
            <v>36120.188000000002</v>
          </cell>
          <cell r="P25">
            <v>93405.044533333305</v>
          </cell>
          <cell r="Q25">
            <v>30000</v>
          </cell>
          <cell r="R25">
            <v>30000</v>
          </cell>
          <cell r="S25">
            <v>0.32118179644241701</v>
          </cell>
          <cell r="T25">
            <v>1.5483058429088801E-3</v>
          </cell>
          <cell r="U25">
            <v>17805.5171934522</v>
          </cell>
          <cell r="V25">
            <v>15000</v>
          </cell>
        </row>
        <row r="26">
          <cell r="C26" t="str">
            <v>S413073</v>
          </cell>
          <cell r="D26" t="str">
            <v>黄骅市兴岳金属制品有限公司</v>
          </cell>
          <cell r="E26" t="str">
            <v>中高</v>
          </cell>
          <cell r="F26" t="str">
            <v>金属件</v>
          </cell>
          <cell r="G26" t="str">
            <v>零部件</v>
          </cell>
          <cell r="H26">
            <v>276831.98800000001</v>
          </cell>
          <cell r="I26">
            <v>0.8</v>
          </cell>
          <cell r="J26">
            <v>221465.59039999999</v>
          </cell>
          <cell r="K26">
            <v>110000</v>
          </cell>
          <cell r="L26">
            <v>111465.5904</v>
          </cell>
          <cell r="M26">
            <v>590578.23</v>
          </cell>
          <cell r="N26">
            <v>103784.88</v>
          </cell>
          <cell r="O26">
            <v>83027.903999999995</v>
          </cell>
          <cell r="P26">
            <v>194493.4944</v>
          </cell>
          <cell r="Q26">
            <v>70000</v>
          </cell>
          <cell r="R26">
            <v>70000</v>
          </cell>
          <cell r="S26">
            <v>0.35990921041315799</v>
          </cell>
          <cell r="T26">
            <v>3.6127136334540601E-3</v>
          </cell>
          <cell r="U26">
            <v>41546.206784721697</v>
          </cell>
          <cell r="V26">
            <v>20000</v>
          </cell>
        </row>
        <row r="27">
          <cell r="C27" t="str">
            <v>S413047</v>
          </cell>
          <cell r="D27" t="str">
            <v>黄骅市正大纺织机械配件厂</v>
          </cell>
          <cell r="E27" t="str">
            <v>中高</v>
          </cell>
          <cell r="F27" t="str">
            <v>金属件</v>
          </cell>
          <cell r="G27" t="str">
            <v>零部件</v>
          </cell>
          <cell r="H27">
            <v>530885.304</v>
          </cell>
          <cell r="I27">
            <v>0.8</v>
          </cell>
          <cell r="J27">
            <v>424708.24320000003</v>
          </cell>
          <cell r="K27">
            <v>70000</v>
          </cell>
          <cell r="L27">
            <v>354708.24320000003</v>
          </cell>
          <cell r="M27">
            <v>1855793.4</v>
          </cell>
          <cell r="N27">
            <v>60125.968333333301</v>
          </cell>
          <cell r="O27">
            <v>48100.774666666701</v>
          </cell>
          <cell r="P27">
            <v>402809.01786666701</v>
          </cell>
          <cell r="Q27">
            <v>60000</v>
          </cell>
          <cell r="R27">
            <v>60000</v>
          </cell>
          <cell r="S27">
            <v>0.14895396413359499</v>
          </cell>
          <cell r="T27">
            <v>3.0966116858177702E-3</v>
          </cell>
          <cell r="U27">
            <v>35611.034386904299</v>
          </cell>
          <cell r="V27">
            <v>30000</v>
          </cell>
        </row>
        <row r="28">
          <cell r="C28" t="str">
            <v>S413078</v>
          </cell>
          <cell r="D28" t="str">
            <v>文安县德实汽车配件有限公司</v>
          </cell>
          <cell r="E28" t="str">
            <v>极高</v>
          </cell>
          <cell r="F28" t="str">
            <v>金属件/座椅</v>
          </cell>
          <cell r="G28" t="str">
            <v>零部件</v>
          </cell>
          <cell r="H28">
            <v>1124762.9693333299</v>
          </cell>
          <cell r="I28">
            <v>0.8</v>
          </cell>
          <cell r="J28">
            <v>899810.375466667</v>
          </cell>
          <cell r="K28">
            <v>600000</v>
          </cell>
          <cell r="L28">
            <v>299810.375466667</v>
          </cell>
          <cell r="M28">
            <v>2763365.91</v>
          </cell>
          <cell r="N28">
            <v>345202.09333333297</v>
          </cell>
          <cell r="O28">
            <v>276161.67466666701</v>
          </cell>
          <cell r="P28">
            <v>575972.05013333296</v>
          </cell>
          <cell r="Q28">
            <v>300000</v>
          </cell>
          <cell r="R28">
            <v>300000</v>
          </cell>
          <cell r="S28">
            <v>0.52085860751498603</v>
          </cell>
          <cell r="T28">
            <v>1.54830584290888E-2</v>
          </cell>
          <cell r="U28">
            <v>178055.17193452199</v>
          </cell>
          <cell r="V28">
            <v>300000</v>
          </cell>
        </row>
        <row r="29">
          <cell r="C29" t="str">
            <v>S413045</v>
          </cell>
          <cell r="D29" t="str">
            <v>黄骅市鑫祺汽车配件有限公司</v>
          </cell>
          <cell r="E29" t="str">
            <v>中高</v>
          </cell>
          <cell r="F29" t="str">
            <v>金属件/座椅</v>
          </cell>
          <cell r="G29" t="str">
            <v>零部件</v>
          </cell>
          <cell r="H29">
            <v>269543.96000000002</v>
          </cell>
          <cell r="I29">
            <v>0.8</v>
          </cell>
          <cell r="J29">
            <v>215635.16800000001</v>
          </cell>
          <cell r="K29">
            <v>130000</v>
          </cell>
          <cell r="L29">
            <v>85635.168000000005</v>
          </cell>
          <cell r="M29">
            <v>1786303.39</v>
          </cell>
          <cell r="N29">
            <v>90099.955000000002</v>
          </cell>
          <cell r="O29">
            <v>72079.964000000007</v>
          </cell>
          <cell r="P29">
            <v>157715.13200000001</v>
          </cell>
          <cell r="Q29">
            <v>60000</v>
          </cell>
          <cell r="R29">
            <v>60000</v>
          </cell>
          <cell r="S29">
            <v>0.38043274122866</v>
          </cell>
          <cell r="T29">
            <v>3.0966116858177702E-3</v>
          </cell>
          <cell r="U29">
            <v>35611.034386904299</v>
          </cell>
          <cell r="V29">
            <v>40000</v>
          </cell>
        </row>
        <row r="30">
          <cell r="C30" t="str">
            <v>S413066</v>
          </cell>
          <cell r="D30" t="str">
            <v>河北新强力机械制造有限公司</v>
          </cell>
          <cell r="E30" t="str">
            <v>中高</v>
          </cell>
          <cell r="F30" t="str">
            <v>金属件</v>
          </cell>
          <cell r="G30" t="str">
            <v>零部件</v>
          </cell>
          <cell r="H30">
            <v>204383.98</v>
          </cell>
          <cell r="I30">
            <v>0.8</v>
          </cell>
          <cell r="J30">
            <v>163507.18400000001</v>
          </cell>
          <cell r="K30">
            <v>140000</v>
          </cell>
          <cell r="L30">
            <v>23507.184000000001</v>
          </cell>
          <cell r="M30">
            <v>1078234.1000000001</v>
          </cell>
          <cell r="N30">
            <v>82380.246666666702</v>
          </cell>
          <cell r="O30">
            <v>65904.197333333301</v>
          </cell>
          <cell r="P30">
            <v>89411.381333333295</v>
          </cell>
          <cell r="Q30">
            <v>30000</v>
          </cell>
          <cell r="R30">
            <v>30000</v>
          </cell>
          <cell r="S30">
            <v>0.33552775443830102</v>
          </cell>
          <cell r="T30">
            <v>1.5483058429088801E-3</v>
          </cell>
          <cell r="U30">
            <v>17805.5171934522</v>
          </cell>
          <cell r="V30">
            <v>20000</v>
          </cell>
        </row>
        <row r="31">
          <cell r="C31" t="str">
            <v>S413039</v>
          </cell>
          <cell r="D31" t="str">
            <v>黄骅市佳祥五金制品有限公司</v>
          </cell>
          <cell r="E31" t="str">
            <v>中高</v>
          </cell>
          <cell r="F31" t="str">
            <v>金属件/后视镜</v>
          </cell>
          <cell r="G31" t="str">
            <v>零部件</v>
          </cell>
          <cell r="H31">
            <v>45425.5133333333</v>
          </cell>
          <cell r="I31">
            <v>0.8</v>
          </cell>
          <cell r="J31">
            <v>36340.410666666699</v>
          </cell>
          <cell r="K31">
            <v>30000</v>
          </cell>
          <cell r="L31">
            <v>6340.4106666666703</v>
          </cell>
          <cell r="M31">
            <v>135347.68</v>
          </cell>
          <cell r="N31">
            <v>14652.426666666701</v>
          </cell>
          <cell r="O31">
            <v>11721.9413333333</v>
          </cell>
          <cell r="P31">
            <v>18062.351999999999</v>
          </cell>
          <cell r="Q31">
            <v>10000</v>
          </cell>
          <cell r="R31">
            <v>10000</v>
          </cell>
          <cell r="S31">
            <v>0.55363775437440199</v>
          </cell>
          <cell r="T31">
            <v>5.1610194763629402E-4</v>
          </cell>
          <cell r="U31">
            <v>5935.1723978173904</v>
          </cell>
          <cell r="V31">
            <v>10000</v>
          </cell>
        </row>
        <row r="32">
          <cell r="C32" t="str">
            <v>S413034</v>
          </cell>
          <cell r="D32" t="str">
            <v>黄骅市汇铭汽车部件有限公司</v>
          </cell>
          <cell r="E32" t="str">
            <v>中高</v>
          </cell>
          <cell r="F32" t="str">
            <v>座椅</v>
          </cell>
          <cell r="G32" t="str">
            <v>零部件</v>
          </cell>
          <cell r="H32">
            <v>560616.22933333297</v>
          </cell>
          <cell r="I32">
            <v>0.8</v>
          </cell>
          <cell r="J32">
            <v>448492.98346666701</v>
          </cell>
          <cell r="K32">
            <v>250000</v>
          </cell>
          <cell r="L32">
            <v>198492.98346666701</v>
          </cell>
          <cell r="M32">
            <v>2367700.7400000002</v>
          </cell>
          <cell r="N32">
            <v>78182.490000000005</v>
          </cell>
          <cell r="O32">
            <v>62545.991999999998</v>
          </cell>
          <cell r="P32">
            <v>261038.97546666701</v>
          </cell>
          <cell r="Q32">
            <v>100000</v>
          </cell>
          <cell r="R32">
            <v>100000</v>
          </cell>
          <cell r="S32">
            <v>0.38308455594122398</v>
          </cell>
          <cell r="T32">
            <v>5.1610194763629397E-3</v>
          </cell>
          <cell r="U32">
            <v>59351.723978173897</v>
          </cell>
          <cell r="V32">
            <v>60000</v>
          </cell>
        </row>
        <row r="33">
          <cell r="C33" t="str">
            <v>S413037</v>
          </cell>
          <cell r="D33" t="str">
            <v>黄骅市雍丰塑料制品有限公司</v>
          </cell>
          <cell r="E33" t="str">
            <v>中高</v>
          </cell>
          <cell r="F33" t="str">
            <v>座椅</v>
          </cell>
          <cell r="G33" t="str">
            <v>零部件</v>
          </cell>
          <cell r="H33">
            <v>293072.56266666699</v>
          </cell>
          <cell r="I33">
            <v>0.8</v>
          </cell>
          <cell r="J33">
            <v>234458.05013333299</v>
          </cell>
          <cell r="K33">
            <v>170000</v>
          </cell>
          <cell r="L33">
            <v>64458.050133333403</v>
          </cell>
          <cell r="M33">
            <v>2697239.61</v>
          </cell>
          <cell r="N33">
            <v>100028.823333333</v>
          </cell>
          <cell r="O33">
            <v>80023.058666666693</v>
          </cell>
          <cell r="P33">
            <v>144481.10879999999</v>
          </cell>
          <cell r="Q33">
            <v>50000</v>
          </cell>
          <cell r="R33">
            <v>50000</v>
          </cell>
          <cell r="S33">
            <v>0.34606600416676703</v>
          </cell>
          <cell r="T33">
            <v>2.5805097381814699E-3</v>
          </cell>
          <cell r="U33">
            <v>29675.861989086901</v>
          </cell>
          <cell r="V33">
            <v>30000</v>
          </cell>
        </row>
        <row r="34">
          <cell r="C34" t="str">
            <v>S413031</v>
          </cell>
          <cell r="D34" t="str">
            <v>黄骅市致远摩托车配件有限公司</v>
          </cell>
          <cell r="E34" t="str">
            <v>中高</v>
          </cell>
          <cell r="F34" t="str">
            <v>座椅</v>
          </cell>
          <cell r="G34" t="str">
            <v>零部件</v>
          </cell>
          <cell r="H34">
            <v>40725.781333333303</v>
          </cell>
          <cell r="I34">
            <v>0.8</v>
          </cell>
          <cell r="J34">
            <v>32580.6250666667</v>
          </cell>
          <cell r="K34">
            <v>26022</v>
          </cell>
          <cell r="L34">
            <v>6558.6250666666701</v>
          </cell>
          <cell r="M34">
            <v>148912.54</v>
          </cell>
          <cell r="N34">
            <v>13231.766666666699</v>
          </cell>
          <cell r="O34">
            <v>10585.413333333299</v>
          </cell>
          <cell r="P34">
            <v>17144.038400000001</v>
          </cell>
          <cell r="Q34">
            <v>10000</v>
          </cell>
          <cell r="R34">
            <v>10000</v>
          </cell>
          <cell r="S34">
            <v>0.58329314054732895</v>
          </cell>
          <cell r="T34">
            <v>5.1610194763629402E-4</v>
          </cell>
          <cell r="U34">
            <v>5935.1723978173904</v>
          </cell>
          <cell r="V34">
            <v>0</v>
          </cell>
        </row>
        <row r="35">
          <cell r="C35" t="str">
            <v>S431010</v>
          </cell>
          <cell r="D35" t="str">
            <v>上海绽奇汽车部件有限公司</v>
          </cell>
          <cell r="E35" t="str">
            <v>中高</v>
          </cell>
          <cell r="F35" t="str">
            <v>座椅</v>
          </cell>
          <cell r="G35" t="str">
            <v>零部件</v>
          </cell>
          <cell r="H35">
            <v>295645.69199999998</v>
          </cell>
          <cell r="I35">
            <v>0.8</v>
          </cell>
          <cell r="J35">
            <v>236516.55360000001</v>
          </cell>
          <cell r="K35">
            <v>160000</v>
          </cell>
          <cell r="L35">
            <v>76516.553599999999</v>
          </cell>
          <cell r="M35">
            <v>652726.79</v>
          </cell>
          <cell r="N35">
            <v>101896.593333333</v>
          </cell>
          <cell r="O35">
            <v>81517.274666666694</v>
          </cell>
          <cell r="P35">
            <v>158033.828266667</v>
          </cell>
          <cell r="Q35">
            <v>80000</v>
          </cell>
          <cell r="R35">
            <v>80000</v>
          </cell>
          <cell r="S35">
            <v>0.50622073057046901</v>
          </cell>
          <cell r="T35">
            <v>4.1288155810903599E-3</v>
          </cell>
          <cell r="U35">
            <v>47481.379182539102</v>
          </cell>
          <cell r="V35">
            <v>50000</v>
          </cell>
        </row>
        <row r="36">
          <cell r="C36" t="str">
            <v>S437060</v>
          </cell>
          <cell r="D36" t="str">
            <v>日照联成汽车部件有限公司</v>
          </cell>
          <cell r="E36" t="str">
            <v>座椅</v>
          </cell>
          <cell r="F36" t="str">
            <v>座椅</v>
          </cell>
          <cell r="G36" t="str">
            <v>零部件</v>
          </cell>
          <cell r="H36">
            <v>386428.44799999997</v>
          </cell>
          <cell r="I36">
            <v>0.8</v>
          </cell>
          <cell r="J36">
            <v>309142.75839999999</v>
          </cell>
          <cell r="K36">
            <v>100000</v>
          </cell>
          <cell r="L36">
            <v>209142.75839999999</v>
          </cell>
          <cell r="M36">
            <v>1001718.64</v>
          </cell>
          <cell r="N36">
            <v>201260.95333333299</v>
          </cell>
          <cell r="O36">
            <v>161008.762666667</v>
          </cell>
          <cell r="P36">
            <v>370151.52106666699</v>
          </cell>
          <cell r="Q36">
            <v>150000</v>
          </cell>
          <cell r="R36">
            <v>150000</v>
          </cell>
          <cell r="S36">
            <v>0.405239453204851</v>
          </cell>
          <cell r="T36">
            <v>7.74152921454442E-3</v>
          </cell>
          <cell r="U36">
            <v>89027.585967260806</v>
          </cell>
          <cell r="V36">
            <v>120000</v>
          </cell>
        </row>
        <row r="37">
          <cell r="C37" t="str">
            <v>S413067</v>
          </cell>
          <cell r="D37" t="str">
            <v>沧州庆方汽车部件有限公司</v>
          </cell>
          <cell r="E37" t="str">
            <v>中高</v>
          </cell>
          <cell r="F37" t="str">
            <v>座椅</v>
          </cell>
          <cell r="G37" t="str">
            <v>零部件</v>
          </cell>
          <cell r="H37">
            <v>90405.618666666705</v>
          </cell>
          <cell r="I37">
            <v>0.8</v>
          </cell>
          <cell r="J37">
            <v>72324.494933333306</v>
          </cell>
          <cell r="K37">
            <v>30000</v>
          </cell>
          <cell r="L37">
            <v>42324.494933333299</v>
          </cell>
          <cell r="M37">
            <v>215718.75</v>
          </cell>
          <cell r="N37">
            <v>28867.323333333301</v>
          </cell>
          <cell r="O37">
            <v>23093.8586666667</v>
          </cell>
          <cell r="P37">
            <v>65418.353600000002</v>
          </cell>
          <cell r="Q37">
            <v>50000</v>
          </cell>
          <cell r="R37">
            <v>50000</v>
          </cell>
          <cell r="S37">
            <v>0.76431150049609298</v>
          </cell>
          <cell r="T37">
            <v>2.5805097381814699E-3</v>
          </cell>
          <cell r="U37">
            <v>29675.861989086901</v>
          </cell>
          <cell r="V37">
            <v>30000</v>
          </cell>
        </row>
        <row r="38">
          <cell r="C38" t="str">
            <v>S413021</v>
          </cell>
          <cell r="D38" t="str">
            <v>河北锐翰汽车零部件有限公司</v>
          </cell>
          <cell r="E38" t="str">
            <v>中高</v>
          </cell>
          <cell r="F38" t="str">
            <v>金属件</v>
          </cell>
          <cell r="G38" t="str">
            <v>零部件</v>
          </cell>
          <cell r="H38">
            <v>115846.789333333</v>
          </cell>
          <cell r="I38">
            <v>0.8</v>
          </cell>
          <cell r="J38">
            <v>92677.431466666705</v>
          </cell>
          <cell r="K38">
            <v>60000</v>
          </cell>
          <cell r="L38">
            <v>32677.431466666701</v>
          </cell>
          <cell r="M38">
            <v>582605.46</v>
          </cell>
          <cell r="N38">
            <v>34919.938333333303</v>
          </cell>
          <cell r="O38">
            <v>27935.9506666667</v>
          </cell>
          <cell r="P38">
            <v>60613.382133333303</v>
          </cell>
          <cell r="Q38">
            <v>25000</v>
          </cell>
          <cell r="R38">
            <v>25000</v>
          </cell>
          <cell r="S38">
            <v>0.41245017387425498</v>
          </cell>
          <cell r="T38">
            <v>1.2902548690907399E-3</v>
          </cell>
          <cell r="U38">
            <v>14837.9309945435</v>
          </cell>
          <cell r="V38">
            <v>20000</v>
          </cell>
        </row>
        <row r="39">
          <cell r="C39" t="str">
            <v>S433009</v>
          </cell>
          <cell r="D39" t="str">
            <v>浙江路得坦摩汽车部件股份有限公司</v>
          </cell>
          <cell r="E39" t="str">
            <v>中高</v>
          </cell>
          <cell r="F39" t="str">
            <v>金属件</v>
          </cell>
          <cell r="G39" t="str">
            <v>零部件</v>
          </cell>
          <cell r="H39">
            <v>1092399.2826666699</v>
          </cell>
          <cell r="I39">
            <v>0.8</v>
          </cell>
          <cell r="J39">
            <v>873919.42613333301</v>
          </cell>
          <cell r="K39">
            <v>1600000</v>
          </cell>
          <cell r="L39">
            <v>-726080.57386666699</v>
          </cell>
          <cell r="M39">
            <v>2575230.16</v>
          </cell>
          <cell r="N39">
            <v>597902.23333333305</v>
          </cell>
          <cell r="O39">
            <v>478321.78666666697</v>
          </cell>
          <cell r="P39">
            <v>-247758.78719999999</v>
          </cell>
          <cell r="Q39">
            <v>300000</v>
          </cell>
          <cell r="R39">
            <v>300000</v>
          </cell>
          <cell r="S39">
            <v>-1.2108551361200699</v>
          </cell>
          <cell r="T39">
            <v>1.54830584290888E-2</v>
          </cell>
          <cell r="U39">
            <v>178055.17193452199</v>
          </cell>
          <cell r="V39">
            <v>500000</v>
          </cell>
        </row>
        <row r="40">
          <cell r="C40" t="str">
            <v>S413077</v>
          </cell>
          <cell r="D40" t="str">
            <v>文安县万达汽车配件制造有限公司</v>
          </cell>
          <cell r="E40" t="str">
            <v>中高</v>
          </cell>
          <cell r="F40" t="str">
            <v>金属件</v>
          </cell>
          <cell r="G40" t="str">
            <v>零部件</v>
          </cell>
          <cell r="H40">
            <v>559631.16533333296</v>
          </cell>
          <cell r="I40">
            <v>0.8</v>
          </cell>
          <cell r="J40">
            <v>447704.93226666702</v>
          </cell>
          <cell r="K40">
            <v>180000</v>
          </cell>
          <cell r="L40">
            <v>267704.93226666702</v>
          </cell>
          <cell r="M40">
            <v>1329193.6599999999</v>
          </cell>
          <cell r="N40">
            <v>209691.406666667</v>
          </cell>
          <cell r="O40">
            <v>167753.12533333301</v>
          </cell>
          <cell r="P40">
            <v>435458.0576</v>
          </cell>
          <cell r="Q40">
            <v>300000</v>
          </cell>
          <cell r="R40">
            <v>300000</v>
          </cell>
          <cell r="S40">
            <v>0.68892972529531604</v>
          </cell>
          <cell r="T40">
            <v>1.54830584290888E-2</v>
          </cell>
          <cell r="U40">
            <v>178055.17193452199</v>
          </cell>
          <cell r="V40">
            <v>300000</v>
          </cell>
        </row>
        <row r="41">
          <cell r="C41" t="str">
            <v>S432009</v>
          </cell>
          <cell r="D41" t="str">
            <v>江苏力乐汽车部件股份有限公司</v>
          </cell>
          <cell r="E41" t="str">
            <v>高</v>
          </cell>
          <cell r="F41" t="str">
            <v>金属件/座椅</v>
          </cell>
          <cell r="G41" t="str">
            <v>零部件</v>
          </cell>
          <cell r="H41">
            <v>2003392.5866666699</v>
          </cell>
          <cell r="I41">
            <v>0.8</v>
          </cell>
          <cell r="J41">
            <v>1602714.06933333</v>
          </cell>
          <cell r="K41">
            <v>300000</v>
          </cell>
          <cell r="L41">
            <v>1302714.06933333</v>
          </cell>
          <cell r="M41">
            <v>4727082.66</v>
          </cell>
          <cell r="N41">
            <v>1121102.13666667</v>
          </cell>
          <cell r="O41">
            <v>896881.70933333295</v>
          </cell>
          <cell r="P41">
            <v>2199595.77866667</v>
          </cell>
          <cell r="Q41">
            <v>1300000</v>
          </cell>
          <cell r="R41">
            <v>1300000</v>
          </cell>
          <cell r="S41">
            <v>0.59101768270714905</v>
          </cell>
          <cell r="T41">
            <v>6.7093253192718305E-2</v>
          </cell>
          <cell r="U41">
            <v>771572.41171626002</v>
          </cell>
          <cell r="V41">
            <v>300000</v>
          </cell>
        </row>
        <row r="42">
          <cell r="C42" t="str">
            <v>S432002</v>
          </cell>
          <cell r="D42" t="str">
            <v>江苏全盛座舱技术股份有限公司</v>
          </cell>
          <cell r="E42" t="str">
            <v>高</v>
          </cell>
          <cell r="F42" t="str">
            <v>金属件</v>
          </cell>
          <cell r="G42" t="str">
            <v>零部件</v>
          </cell>
          <cell r="H42">
            <v>624800.27500000002</v>
          </cell>
          <cell r="I42">
            <v>0.8</v>
          </cell>
          <cell r="J42">
            <v>499840.22</v>
          </cell>
          <cell r="K42">
            <v>290000</v>
          </cell>
          <cell r="L42">
            <v>209840.22</v>
          </cell>
          <cell r="M42">
            <v>728642.2</v>
          </cell>
          <cell r="N42">
            <v>447506.05333333299</v>
          </cell>
          <cell r="O42">
            <v>358004.84266666701</v>
          </cell>
          <cell r="P42">
            <v>567845.06266666704</v>
          </cell>
          <cell r="Q42">
            <v>350000</v>
          </cell>
          <cell r="R42">
            <v>350000</v>
          </cell>
          <cell r="S42">
            <v>0.61636531337678502</v>
          </cell>
          <cell r="T42">
            <v>1.80635681672703E-2</v>
          </cell>
          <cell r="U42">
            <v>207731.03392360901</v>
          </cell>
          <cell r="V42">
            <v>280000</v>
          </cell>
        </row>
        <row r="43">
          <cell r="C43" t="str">
            <v>S411046</v>
          </cell>
          <cell r="D43" t="str">
            <v>北京宇喆科技有限公司</v>
          </cell>
          <cell r="E43" t="str">
            <v>中高</v>
          </cell>
          <cell r="F43" t="str">
            <v>座椅</v>
          </cell>
          <cell r="G43" t="str">
            <v>零部件</v>
          </cell>
          <cell r="H43">
            <v>79868.784</v>
          </cell>
          <cell r="I43">
            <v>0.8</v>
          </cell>
          <cell r="J43">
            <v>63895.027199999997</v>
          </cell>
          <cell r="K43">
            <v>650000</v>
          </cell>
          <cell r="L43">
            <v>-586104.97279999999</v>
          </cell>
          <cell r="M43">
            <v>237504.17</v>
          </cell>
          <cell r="N43">
            <v>85645.845000000001</v>
          </cell>
          <cell r="O43">
            <v>68516.676000000007</v>
          </cell>
          <cell r="P43">
            <v>-517588.29680000001</v>
          </cell>
          <cell r="Q43">
            <v>230000</v>
          </cell>
          <cell r="R43">
            <v>230000</v>
          </cell>
          <cell r="S43">
            <v>-0.44436862545382</v>
          </cell>
          <cell r="T43">
            <v>1.1870344795634801E-2</v>
          </cell>
          <cell r="U43">
            <v>136508.9651498</v>
          </cell>
          <cell r="V43">
            <v>100000</v>
          </cell>
        </row>
        <row r="44">
          <cell r="C44" t="str">
            <v>S437015</v>
          </cell>
          <cell r="D44" t="str">
            <v>山东金达汽车部件制造股份有限公司</v>
          </cell>
          <cell r="E44" t="str">
            <v>中高</v>
          </cell>
          <cell r="F44" t="str">
            <v>座椅</v>
          </cell>
          <cell r="G44" t="str">
            <v>零部件</v>
          </cell>
          <cell r="H44">
            <v>730346.14399999997</v>
          </cell>
          <cell r="I44">
            <v>0.8</v>
          </cell>
          <cell r="J44">
            <v>584276.91520000005</v>
          </cell>
          <cell r="K44">
            <v>440000</v>
          </cell>
          <cell r="L44">
            <v>144276.91519999999</v>
          </cell>
          <cell r="M44">
            <v>1868241.73</v>
          </cell>
          <cell r="N44">
            <v>474865.69833333301</v>
          </cell>
          <cell r="O44">
            <v>379892.55866666703</v>
          </cell>
          <cell r="P44">
            <v>524169.47386666702</v>
          </cell>
          <cell r="Q44">
            <v>400000</v>
          </cell>
          <cell r="R44">
            <v>400000</v>
          </cell>
          <cell r="S44">
            <v>0.76311197035054401</v>
          </cell>
          <cell r="T44">
            <v>2.0644077905451801E-2</v>
          </cell>
          <cell r="U44">
            <v>237406.89591269501</v>
          </cell>
          <cell r="V44">
            <v>150000</v>
          </cell>
        </row>
        <row r="45">
          <cell r="C45" t="str">
            <v>S443004</v>
          </cell>
          <cell r="D45" t="str">
            <v>湘乡简美新材料科技有限公司</v>
          </cell>
          <cell r="E45" t="str">
            <v>中高</v>
          </cell>
          <cell r="F45" t="str">
            <v>金属件</v>
          </cell>
          <cell r="G45" t="str">
            <v>零部件</v>
          </cell>
          <cell r="H45">
            <v>1328000.55333333</v>
          </cell>
          <cell r="I45">
            <v>0.8</v>
          </cell>
          <cell r="J45">
            <v>1062400.4426666701</v>
          </cell>
          <cell r="K45">
            <v>350000</v>
          </cell>
          <cell r="L45">
            <v>712400.44266666705</v>
          </cell>
          <cell r="M45">
            <v>2892878.93</v>
          </cell>
          <cell r="N45">
            <v>445457.97333333298</v>
          </cell>
          <cell r="O45">
            <v>356366.37866666698</v>
          </cell>
          <cell r="P45">
            <v>1068766.8213333299</v>
          </cell>
          <cell r="Q45">
            <v>300000</v>
          </cell>
          <cell r="R45">
            <v>300000</v>
          </cell>
          <cell r="S45">
            <v>0.28069733641781403</v>
          </cell>
          <cell r="T45">
            <v>1.54830584290888E-2</v>
          </cell>
          <cell r="U45">
            <v>178055.17193452199</v>
          </cell>
          <cell r="V45">
            <v>20000</v>
          </cell>
        </row>
        <row r="46">
          <cell r="C46" t="str">
            <v>S443004</v>
          </cell>
          <cell r="D46" t="str">
            <v>湘乡简美新材料科技有限公司</v>
          </cell>
          <cell r="E46" t="str">
            <v>中高</v>
          </cell>
          <cell r="F46" t="str">
            <v>金属件</v>
          </cell>
          <cell r="G46" t="str">
            <v>零部件</v>
          </cell>
          <cell r="H46">
            <v>1328000.55333333</v>
          </cell>
          <cell r="I46">
            <v>0.8</v>
          </cell>
          <cell r="J46">
            <v>1062400.4426666701</v>
          </cell>
          <cell r="K46">
            <v>350000</v>
          </cell>
          <cell r="L46">
            <v>712400.44266666705</v>
          </cell>
          <cell r="M46">
            <v>2892878.93</v>
          </cell>
          <cell r="N46">
            <v>445457.97333333298</v>
          </cell>
          <cell r="O46">
            <v>356366.37866666698</v>
          </cell>
          <cell r="P46">
            <v>1068766.8213333299</v>
          </cell>
          <cell r="Q46">
            <v>300000</v>
          </cell>
          <cell r="R46">
            <v>300000</v>
          </cell>
          <cell r="S46">
            <v>0.28069733641781403</v>
          </cell>
          <cell r="T46">
            <v>1.54830584290888E-2</v>
          </cell>
          <cell r="U46">
            <v>178055.17193452199</v>
          </cell>
          <cell r="V46">
            <v>180000</v>
          </cell>
        </row>
        <row r="47">
          <cell r="C47" t="str">
            <v>S412020</v>
          </cell>
          <cell r="D47" t="str">
            <v>天津市鹏升汽车部件有限公司</v>
          </cell>
          <cell r="E47" t="str">
            <v>中高</v>
          </cell>
          <cell r="F47" t="str">
            <v>座椅</v>
          </cell>
          <cell r="G47" t="str">
            <v>零部件</v>
          </cell>
          <cell r="H47">
            <v>1233276.2093333299</v>
          </cell>
          <cell r="I47">
            <v>0.8</v>
          </cell>
          <cell r="J47">
            <v>986620.96746666695</v>
          </cell>
          <cell r="K47">
            <v>550000</v>
          </cell>
          <cell r="L47">
            <v>436620.967466667</v>
          </cell>
          <cell r="M47">
            <v>7230577.7300000004</v>
          </cell>
          <cell r="N47">
            <v>327250.98166666698</v>
          </cell>
          <cell r="O47">
            <v>261800.78533333301</v>
          </cell>
          <cell r="P47">
            <v>698421.75280000002</v>
          </cell>
          <cell r="Q47">
            <v>250000</v>
          </cell>
          <cell r="R47">
            <v>250000</v>
          </cell>
          <cell r="S47">
            <v>0.357949904907372</v>
          </cell>
          <cell r="T47">
            <v>1.2902548690907401E-2</v>
          </cell>
          <cell r="U47">
            <v>148379.309945435</v>
          </cell>
          <cell r="V47">
            <v>300000</v>
          </cell>
        </row>
        <row r="48">
          <cell r="C48" t="str">
            <v>S413132</v>
          </cell>
          <cell r="D48" t="str">
            <v>霸州市政锦五金制品有限公司</v>
          </cell>
          <cell r="E48" t="str">
            <v>中高</v>
          </cell>
          <cell r="F48" t="str">
            <v>金属件</v>
          </cell>
          <cell r="G48" t="str">
            <v>零部件</v>
          </cell>
          <cell r="H48">
            <v>567587.25466666697</v>
          </cell>
          <cell r="I48">
            <v>0.8</v>
          </cell>
          <cell r="J48">
            <v>454069.80373333301</v>
          </cell>
          <cell r="K48">
            <v>500000</v>
          </cell>
          <cell r="L48">
            <v>-45930.196266666702</v>
          </cell>
          <cell r="M48">
            <v>1016896.01</v>
          </cell>
          <cell r="N48">
            <v>224742.273333333</v>
          </cell>
          <cell r="O48">
            <v>179793.81866666701</v>
          </cell>
          <cell r="P48">
            <v>133863.62239999999</v>
          </cell>
          <cell r="Q48">
            <v>350000</v>
          </cell>
          <cell r="R48">
            <v>350000</v>
          </cell>
          <cell r="S48">
            <v>2.6146012914110401</v>
          </cell>
          <cell r="T48">
            <v>1.80635681672703E-2</v>
          </cell>
          <cell r="U48">
            <v>207731.03392360901</v>
          </cell>
          <cell r="V48">
            <v>350000</v>
          </cell>
        </row>
        <row r="49">
          <cell r="C49" t="str">
            <v>S422005</v>
          </cell>
          <cell r="D49" t="str">
            <v>吉林省德邦汽车电子有限公司</v>
          </cell>
          <cell r="E49" t="str">
            <v>中高</v>
          </cell>
          <cell r="F49" t="str">
            <v>金属件</v>
          </cell>
          <cell r="G49" t="str">
            <v>零部件</v>
          </cell>
          <cell r="H49">
            <v>860256.92133333301</v>
          </cell>
          <cell r="I49">
            <v>0.8</v>
          </cell>
          <cell r="J49">
            <v>688205.53706666699</v>
          </cell>
          <cell r="K49">
            <v>384000</v>
          </cell>
          <cell r="L49">
            <v>304205.53706666699</v>
          </cell>
          <cell r="M49">
            <v>2886378.84</v>
          </cell>
          <cell r="N49">
            <v>230325.21666666699</v>
          </cell>
          <cell r="O49">
            <v>184260.17333333299</v>
          </cell>
          <cell r="P49">
            <v>488465.71039999998</v>
          </cell>
          <cell r="Q49">
            <v>200000</v>
          </cell>
          <cell r="R49">
            <v>200000</v>
          </cell>
          <cell r="S49">
            <v>0.40944532183481602</v>
          </cell>
          <cell r="T49">
            <v>1.03220389527259E-2</v>
          </cell>
          <cell r="U49">
            <v>118703.447956348</v>
          </cell>
          <cell r="V49">
            <v>100000</v>
          </cell>
        </row>
        <row r="50">
          <cell r="C50" t="str">
            <v>S413178</v>
          </cell>
          <cell r="D50" t="str">
            <v>廊坊市东平汽车零配件有限公司</v>
          </cell>
          <cell r="E50" t="str">
            <v>座椅</v>
          </cell>
          <cell r="F50" t="str">
            <v>座椅</v>
          </cell>
          <cell r="G50" t="str">
            <v>零部件</v>
          </cell>
          <cell r="H50">
            <v>107194.523333333</v>
          </cell>
          <cell r="I50">
            <v>1</v>
          </cell>
          <cell r="J50">
            <v>107194.523333333</v>
          </cell>
          <cell r="K50">
            <v>0</v>
          </cell>
          <cell r="L50">
            <v>107194.523333333</v>
          </cell>
          <cell r="M50">
            <v>768339.52</v>
          </cell>
          <cell r="N50">
            <v>0</v>
          </cell>
          <cell r="O50">
            <v>0</v>
          </cell>
          <cell r="P50">
            <v>107194.523333333</v>
          </cell>
          <cell r="Q50">
            <v>120000</v>
          </cell>
          <cell r="R50">
            <v>120000</v>
          </cell>
          <cell r="S50">
            <v>1.11946017640142</v>
          </cell>
          <cell r="T50">
            <v>6.1932233716355299E-3</v>
          </cell>
          <cell r="U50">
            <v>71222.068773808598</v>
          </cell>
          <cell r="V50">
            <v>120000</v>
          </cell>
        </row>
        <row r="51">
          <cell r="C51" t="str">
            <v>S413125</v>
          </cell>
          <cell r="D51" t="str">
            <v>沧州智凯金属制品有限公司</v>
          </cell>
          <cell r="E51" t="str">
            <v>极高</v>
          </cell>
          <cell r="F51" t="str">
            <v>金属件</v>
          </cell>
          <cell r="G51" t="str">
            <v>零部件</v>
          </cell>
          <cell r="H51">
            <v>387105.94400000002</v>
          </cell>
          <cell r="I51">
            <v>0.8</v>
          </cell>
          <cell r="J51">
            <v>309684.75520000001</v>
          </cell>
          <cell r="K51">
            <v>300000</v>
          </cell>
          <cell r="L51">
            <v>9684.7552000000105</v>
          </cell>
          <cell r="M51">
            <v>806167.36</v>
          </cell>
          <cell r="N51">
            <v>134913.28</v>
          </cell>
          <cell r="O51">
            <v>107930.624</v>
          </cell>
          <cell r="P51">
            <v>117615.3792</v>
          </cell>
          <cell r="Q51">
            <v>250000</v>
          </cell>
          <cell r="R51">
            <v>250000</v>
          </cell>
          <cell r="S51">
            <v>2.12557236732524</v>
          </cell>
          <cell r="T51">
            <v>1.2902548690907401E-2</v>
          </cell>
          <cell r="U51">
            <v>148379.309945435</v>
          </cell>
          <cell r="V51">
            <v>250000</v>
          </cell>
        </row>
        <row r="52">
          <cell r="C52" t="str">
            <v>S433023</v>
          </cell>
          <cell r="D52" t="str">
            <v>浙江万里安全器材制造有限公司</v>
          </cell>
          <cell r="E52" t="str">
            <v>座椅</v>
          </cell>
          <cell r="F52" t="str">
            <v>座椅</v>
          </cell>
          <cell r="G52" t="str">
            <v>零部件</v>
          </cell>
          <cell r="H52">
            <v>90594.661333333293</v>
          </cell>
          <cell r="I52">
            <v>0.8</v>
          </cell>
          <cell r="J52">
            <v>72475.729066666696</v>
          </cell>
          <cell r="K52">
            <v>0</v>
          </cell>
          <cell r="L52">
            <v>72475.729066666696</v>
          </cell>
          <cell r="M52">
            <v>234473.3</v>
          </cell>
          <cell r="N52">
            <v>40341.035000000003</v>
          </cell>
          <cell r="O52">
            <v>32272.828000000001</v>
          </cell>
          <cell r="P52">
            <v>104748.557066667</v>
          </cell>
          <cell r="Q52">
            <v>50000</v>
          </cell>
          <cell r="R52">
            <v>50000</v>
          </cell>
          <cell r="S52">
            <v>0.47733354425281299</v>
          </cell>
          <cell r="T52">
            <v>2.5805097381814699E-3</v>
          </cell>
          <cell r="U52">
            <v>29675.861989086901</v>
          </cell>
          <cell r="V52">
            <v>40000</v>
          </cell>
        </row>
        <row r="53">
          <cell r="C53" t="str">
            <v>S411007</v>
          </cell>
          <cell r="D53" t="str">
            <v>北京浦东三浦标准件有限公司</v>
          </cell>
          <cell r="E53" t="str">
            <v>中高</v>
          </cell>
          <cell r="F53" t="str">
            <v>金属件</v>
          </cell>
          <cell r="G53" t="str">
            <v>零部件</v>
          </cell>
          <cell r="H53">
            <v>370852.93599999999</v>
          </cell>
          <cell r="I53">
            <v>0.8</v>
          </cell>
          <cell r="J53">
            <v>296682.34879999998</v>
          </cell>
          <cell r="K53">
            <v>440000</v>
          </cell>
          <cell r="L53">
            <v>-143317.65119999999</v>
          </cell>
          <cell r="M53">
            <v>2340890.79</v>
          </cell>
          <cell r="N53">
            <v>151038.30499999999</v>
          </cell>
          <cell r="O53">
            <v>120830.644</v>
          </cell>
          <cell r="P53">
            <v>-22487.0072</v>
          </cell>
          <cell r="Q53">
            <v>120000</v>
          </cell>
          <cell r="R53">
            <v>120000</v>
          </cell>
          <cell r="S53">
            <v>-5.3364148876156401</v>
          </cell>
          <cell r="T53">
            <v>6.1932233716355299E-3</v>
          </cell>
          <cell r="U53">
            <v>71222.068773808598</v>
          </cell>
          <cell r="V53">
            <v>70000</v>
          </cell>
        </row>
        <row r="54">
          <cell r="C54" t="str">
            <v>S433019</v>
          </cell>
          <cell r="D54" t="str">
            <v>杭州阳晨聚氨酯制品有限公司</v>
          </cell>
          <cell r="E54" t="str">
            <v>中高</v>
          </cell>
          <cell r="F54" t="str">
            <v>金属件</v>
          </cell>
          <cell r="G54" t="str">
            <v>零部件</v>
          </cell>
          <cell r="H54">
            <v>109369.089333333</v>
          </cell>
          <cell r="I54">
            <v>0.8</v>
          </cell>
          <cell r="J54">
            <v>87495.271466666702</v>
          </cell>
          <cell r="K54">
            <v>0</v>
          </cell>
          <cell r="L54">
            <v>87495.271466666702</v>
          </cell>
          <cell r="M54">
            <v>243822.61</v>
          </cell>
          <cell r="N54">
            <v>37616.826666666697</v>
          </cell>
          <cell r="O54">
            <v>30093.4613333333</v>
          </cell>
          <cell r="P54">
            <v>117588.7328</v>
          </cell>
          <cell r="Q54">
            <v>70000</v>
          </cell>
          <cell r="R54">
            <v>70000</v>
          </cell>
          <cell r="S54">
            <v>0.59529513018104396</v>
          </cell>
          <cell r="T54">
            <v>3.6127136334540601E-3</v>
          </cell>
          <cell r="U54">
            <v>41546.206784721697</v>
          </cell>
          <cell r="V54">
            <v>30000</v>
          </cell>
        </row>
        <row r="55">
          <cell r="C55" t="str">
            <v>S413161</v>
          </cell>
          <cell r="D55" t="str">
            <v>河北利达金属制品集团有限公司</v>
          </cell>
          <cell r="E55" t="str">
            <v>中高</v>
          </cell>
          <cell r="F55" t="str">
            <v>金属件</v>
          </cell>
          <cell r="G55" t="str">
            <v>零部件</v>
          </cell>
          <cell r="H55">
            <v>1923349.5360000001</v>
          </cell>
          <cell r="I55">
            <v>0.8</v>
          </cell>
          <cell r="J55">
            <v>1538679.6288000001</v>
          </cell>
          <cell r="K55">
            <v>600000</v>
          </cell>
          <cell r="L55">
            <v>938679.62879999995</v>
          </cell>
          <cell r="M55">
            <v>3201340.91</v>
          </cell>
          <cell r="N55">
            <v>952490.505</v>
          </cell>
          <cell r="O55">
            <v>761992.40399999998</v>
          </cell>
          <cell r="P55">
            <v>1700672.0327999999</v>
          </cell>
          <cell r="Q55">
            <v>500000</v>
          </cell>
          <cell r="R55">
            <v>500000</v>
          </cell>
          <cell r="S55">
            <v>0.29400142435269899</v>
          </cell>
          <cell r="T55">
            <v>2.58050973818147E-2</v>
          </cell>
          <cell r="U55">
            <v>296758.61989086901</v>
          </cell>
          <cell r="V55">
            <v>500000</v>
          </cell>
        </row>
        <row r="56">
          <cell r="C56" t="str">
            <v>S411048</v>
          </cell>
          <cell r="D56" t="str">
            <v>致冠沧州汽车部件有限公司</v>
          </cell>
          <cell r="E56" t="str">
            <v>中高</v>
          </cell>
          <cell r="F56" t="str">
            <v>金属件</v>
          </cell>
          <cell r="G56" t="str">
            <v>零部件</v>
          </cell>
          <cell r="H56">
            <v>321038.48666666698</v>
          </cell>
          <cell r="I56">
            <v>1</v>
          </cell>
          <cell r="J56">
            <v>321038.48666666698</v>
          </cell>
          <cell r="K56">
            <v>150000</v>
          </cell>
          <cell r="L56">
            <v>171038.48666666701</v>
          </cell>
          <cell r="M56">
            <v>635808.38</v>
          </cell>
          <cell r="N56">
            <v>122101.02</v>
          </cell>
          <cell r="O56">
            <v>122101.02</v>
          </cell>
          <cell r="P56">
            <v>293139.506666667</v>
          </cell>
          <cell r="Q56">
            <v>50000</v>
          </cell>
          <cell r="R56">
            <v>50000</v>
          </cell>
          <cell r="S56">
            <v>0.17056725164259701</v>
          </cell>
          <cell r="T56">
            <v>2.5805097381814699E-3</v>
          </cell>
          <cell r="U56">
            <v>29675.861989086901</v>
          </cell>
          <cell r="V56">
            <v>0</v>
          </cell>
        </row>
        <row r="57">
          <cell r="C57" t="str">
            <v>S432011</v>
          </cell>
          <cell r="D57" t="str">
            <v>旷达汽车饰件系统有限公司</v>
          </cell>
          <cell r="E57" t="str">
            <v>中高</v>
          </cell>
          <cell r="F57" t="str">
            <v>金属件</v>
          </cell>
          <cell r="G57" t="str">
            <v>零部件</v>
          </cell>
          <cell r="H57">
            <v>318695.92666666699</v>
          </cell>
          <cell r="I57">
            <v>0.8</v>
          </cell>
          <cell r="J57">
            <v>254956.74133333299</v>
          </cell>
          <cell r="K57">
            <v>450000</v>
          </cell>
          <cell r="L57">
            <v>-195043.25866666701</v>
          </cell>
          <cell r="M57">
            <v>671484.1</v>
          </cell>
          <cell r="N57">
            <v>143555.96</v>
          </cell>
          <cell r="O57">
            <v>114844.768</v>
          </cell>
          <cell r="P57">
            <v>-80198.490666666607</v>
          </cell>
          <cell r="Q57">
            <v>540000</v>
          </cell>
          <cell r="R57">
            <v>540000</v>
          </cell>
          <cell r="S57">
            <v>-6.73329380030893</v>
          </cell>
          <cell r="T57">
            <v>2.78695051723599E-2</v>
          </cell>
          <cell r="U57">
            <v>320499.30948213901</v>
          </cell>
          <cell r="V57">
            <v>100000</v>
          </cell>
        </row>
        <row r="58">
          <cell r="C58" t="str">
            <v>S437019</v>
          </cell>
          <cell r="D58" t="str">
            <v>日照浩利橡塑有限公司</v>
          </cell>
          <cell r="E58" t="str">
            <v>中高</v>
          </cell>
          <cell r="F58" t="str">
            <v>金属件</v>
          </cell>
          <cell r="G58" t="str">
            <v>零部件</v>
          </cell>
          <cell r="H58">
            <v>571537.52133333299</v>
          </cell>
          <cell r="I58">
            <v>0.8</v>
          </cell>
          <cell r="J58">
            <v>457230.01706666697</v>
          </cell>
          <cell r="K58">
            <v>300000</v>
          </cell>
          <cell r="L58">
            <v>157230.017066667</v>
          </cell>
          <cell r="M58">
            <v>1743173.61</v>
          </cell>
          <cell r="N58">
            <v>309071.26333333302</v>
          </cell>
          <cell r="O58">
            <v>247257.01066666699</v>
          </cell>
          <cell r="P58">
            <v>404487.027733333</v>
          </cell>
          <cell r="Q58">
            <v>240000</v>
          </cell>
          <cell r="R58">
            <v>240000</v>
          </cell>
          <cell r="S58">
            <v>0.59334412118211399</v>
          </cell>
          <cell r="T58">
            <v>1.23864467432711E-2</v>
          </cell>
          <cell r="U58">
            <v>142444.13754761699</v>
          </cell>
          <cell r="V58">
            <v>100000</v>
          </cell>
        </row>
        <row r="59">
          <cell r="C59" t="str">
            <v>S432014</v>
          </cell>
          <cell r="D59" t="str">
            <v>江苏万金汽车零部件制造有限公司</v>
          </cell>
          <cell r="E59" t="str">
            <v>中高</v>
          </cell>
          <cell r="F59" t="str">
            <v>金属件</v>
          </cell>
          <cell r="G59" t="str">
            <v>零部件</v>
          </cell>
          <cell r="H59">
            <v>238860.92133333301</v>
          </cell>
          <cell r="I59">
            <v>1</v>
          </cell>
          <cell r="J59">
            <v>238860.92133333301</v>
          </cell>
          <cell r="K59">
            <v>290000</v>
          </cell>
          <cell r="L59">
            <v>-51139.078666666697</v>
          </cell>
          <cell r="M59">
            <v>1124569.23</v>
          </cell>
          <cell r="N59">
            <v>123439.506666667</v>
          </cell>
          <cell r="O59">
            <v>123439.506666667</v>
          </cell>
          <cell r="P59">
            <v>72300.428</v>
          </cell>
          <cell r="Q59">
            <v>200000</v>
          </cell>
          <cell r="R59">
            <v>200000</v>
          </cell>
          <cell r="S59">
            <v>2.7662353534062101</v>
          </cell>
          <cell r="T59">
            <v>1.03220389527259E-2</v>
          </cell>
          <cell r="U59">
            <v>118703.447956348</v>
          </cell>
          <cell r="V59">
            <v>100000</v>
          </cell>
        </row>
        <row r="60">
          <cell r="C60" t="str">
            <v>S413025</v>
          </cell>
          <cell r="D60" t="str">
            <v>沧州宇诺五金制造有限公司</v>
          </cell>
          <cell r="E60" t="str">
            <v>中高</v>
          </cell>
          <cell r="F60" t="str">
            <v>金属件</v>
          </cell>
          <cell r="G60" t="str">
            <v>零部件</v>
          </cell>
          <cell r="H60">
            <v>462914.212</v>
          </cell>
          <cell r="I60">
            <v>0.8</v>
          </cell>
          <cell r="J60">
            <v>370331.36959999998</v>
          </cell>
          <cell r="K60">
            <v>260000</v>
          </cell>
          <cell r="L60">
            <v>110331.36960000001</v>
          </cell>
          <cell r="M60">
            <v>1202416.78</v>
          </cell>
          <cell r="N60">
            <v>164414.35</v>
          </cell>
          <cell r="O60">
            <v>131531.48000000001</v>
          </cell>
          <cell r="P60">
            <v>241862.84959999999</v>
          </cell>
          <cell r="Q60">
            <v>100000</v>
          </cell>
          <cell r="R60">
            <v>100000</v>
          </cell>
          <cell r="S60">
            <v>0.41345746221622298</v>
          </cell>
          <cell r="T60">
            <v>5.1610194763629397E-3</v>
          </cell>
          <cell r="U60">
            <v>59351.723978173897</v>
          </cell>
          <cell r="V60">
            <v>50000</v>
          </cell>
        </row>
        <row r="61">
          <cell r="C61" t="str">
            <v>S413130</v>
          </cell>
          <cell r="D61" t="str">
            <v>泊头市捷润五金制品有限公司</v>
          </cell>
          <cell r="E61" t="str">
            <v>极高</v>
          </cell>
          <cell r="F61" t="str">
            <v>金属件</v>
          </cell>
          <cell r="G61" t="str">
            <v>零部件</v>
          </cell>
          <cell r="H61">
            <v>320283.96833333297</v>
          </cell>
          <cell r="I61">
            <v>1</v>
          </cell>
          <cell r="J61">
            <v>320283.96833333297</v>
          </cell>
          <cell r="K61">
            <v>368000</v>
          </cell>
          <cell r="L61">
            <v>-47716.031666666699</v>
          </cell>
          <cell r="M61">
            <v>427618.47</v>
          </cell>
          <cell r="N61">
            <v>127331.605</v>
          </cell>
          <cell r="O61">
            <v>127331.605</v>
          </cell>
          <cell r="P61">
            <v>79615.573333333305</v>
          </cell>
          <cell r="Q61">
            <v>127000</v>
          </cell>
          <cell r="R61">
            <v>127000</v>
          </cell>
          <cell r="S61">
            <v>1.59516530099304</v>
          </cell>
          <cell r="T61">
            <v>6.5544947349809399E-3</v>
          </cell>
          <cell r="U61">
            <v>75376.6894522808</v>
          </cell>
          <cell r="V61">
            <v>127000</v>
          </cell>
        </row>
        <row r="62">
          <cell r="C62" t="str">
            <v>S413175</v>
          </cell>
          <cell r="D62" t="str">
            <v>河北莫特美橡塑科技有限公司</v>
          </cell>
          <cell r="E62" t="str">
            <v>中高</v>
          </cell>
          <cell r="F62" t="str">
            <v>金属件</v>
          </cell>
          <cell r="G62" t="str">
            <v>零部件</v>
          </cell>
          <cell r="H62">
            <v>194703.856</v>
          </cell>
          <cell r="I62">
            <v>0.8</v>
          </cell>
          <cell r="J62">
            <v>155763.08480000001</v>
          </cell>
          <cell r="K62">
            <v>110000</v>
          </cell>
          <cell r="L62">
            <v>45763.084799999997</v>
          </cell>
          <cell r="M62">
            <v>270870.28000000003</v>
          </cell>
          <cell r="N62">
            <v>92267.08</v>
          </cell>
          <cell r="O62">
            <v>73813.664000000004</v>
          </cell>
          <cell r="P62">
            <v>119576.7488</v>
          </cell>
          <cell r="Q62">
            <v>70000</v>
          </cell>
          <cell r="R62">
            <v>70000</v>
          </cell>
          <cell r="S62">
            <v>0.58539808702342</v>
          </cell>
          <cell r="T62">
            <v>3.6127136334540601E-3</v>
          </cell>
          <cell r="U62">
            <v>41546.206784721697</v>
          </cell>
          <cell r="V62">
            <v>40000</v>
          </cell>
        </row>
        <row r="63">
          <cell r="C63" t="str">
            <v>S413204</v>
          </cell>
          <cell r="D63" t="str">
            <v>永清永泰汽车部件有限公司</v>
          </cell>
          <cell r="E63" t="str">
            <v>中高</v>
          </cell>
          <cell r="F63" t="str">
            <v>金属件</v>
          </cell>
          <cell r="G63" t="str">
            <v>零部件</v>
          </cell>
          <cell r="H63">
            <v>18753.243999999999</v>
          </cell>
          <cell r="I63">
            <v>0.8</v>
          </cell>
          <cell r="J63">
            <v>15002.5952</v>
          </cell>
          <cell r="K63">
            <v>81551.240000000005</v>
          </cell>
          <cell r="L63">
            <v>-66548.644799999995</v>
          </cell>
          <cell r="M63">
            <v>992.72000000000799</v>
          </cell>
          <cell r="N63">
            <v>18259.758333333299</v>
          </cell>
          <cell r="O63">
            <v>14607.8066666667</v>
          </cell>
          <cell r="P63">
            <v>-51940.838133333302</v>
          </cell>
          <cell r="Q63">
            <v>14607.8066666667</v>
          </cell>
          <cell r="R63">
            <v>14607.8066666667</v>
          </cell>
          <cell r="S63">
            <v>-0.28123933289578601</v>
          </cell>
          <cell r="T63">
            <v>7.5391174713611102E-4</v>
          </cell>
          <cell r="U63">
            <v>8669.9850920652807</v>
          </cell>
          <cell r="V63">
            <v>10000</v>
          </cell>
        </row>
        <row r="64">
          <cell r="C64" t="str">
            <v>S412022</v>
          </cell>
          <cell r="D64" t="str">
            <v>天津市宝坻区维华五金厂</v>
          </cell>
          <cell r="E64" t="str">
            <v>中高</v>
          </cell>
          <cell r="F64" t="str">
            <v>金属件</v>
          </cell>
          <cell r="G64" t="str">
            <v>零部件</v>
          </cell>
          <cell r="H64">
            <v>40270.080000000002</v>
          </cell>
          <cell r="I64">
            <v>0.8</v>
          </cell>
          <cell r="J64">
            <v>32216.063999999998</v>
          </cell>
          <cell r="K64">
            <v>40000</v>
          </cell>
          <cell r="L64">
            <v>-7783.9359999999997</v>
          </cell>
          <cell r="M64">
            <v>175947.79</v>
          </cell>
          <cell r="N64">
            <v>20360.34</v>
          </cell>
          <cell r="O64">
            <v>16288.272000000001</v>
          </cell>
          <cell r="P64">
            <v>8504.3359999999993</v>
          </cell>
          <cell r="Q64">
            <v>15000</v>
          </cell>
          <cell r="R64">
            <v>15000</v>
          </cell>
          <cell r="S64">
            <v>1.7638061337181401</v>
          </cell>
          <cell r="T64">
            <v>7.74152921454442E-4</v>
          </cell>
          <cell r="U64">
            <v>8902.7585967260802</v>
          </cell>
          <cell r="V64">
            <v>10000</v>
          </cell>
        </row>
        <row r="65">
          <cell r="C65" t="str">
            <v>S413129</v>
          </cell>
          <cell r="D65" t="str">
            <v>文安县恒德汽车座椅制造有限公司</v>
          </cell>
          <cell r="E65" t="str">
            <v>中高</v>
          </cell>
          <cell r="F65" t="str">
            <v>金属件</v>
          </cell>
          <cell r="G65" t="str">
            <v>零部件</v>
          </cell>
          <cell r="H65">
            <v>142043.338666667</v>
          </cell>
          <cell r="I65">
            <v>0.8</v>
          </cell>
          <cell r="J65">
            <v>113634.67093333301</v>
          </cell>
          <cell r="K65">
            <v>199000</v>
          </cell>
          <cell r="L65">
            <v>-85365.329066666702</v>
          </cell>
          <cell r="M65">
            <v>287445.03999999998</v>
          </cell>
          <cell r="N65">
            <v>79188.596666666694</v>
          </cell>
          <cell r="O65">
            <v>63350.877333333301</v>
          </cell>
          <cell r="P65">
            <v>-22014.451733333299</v>
          </cell>
          <cell r="Q65">
            <v>50000</v>
          </cell>
          <cell r="R65">
            <v>50000</v>
          </cell>
          <cell r="S65">
            <v>-2.2712353051378602</v>
          </cell>
          <cell r="T65">
            <v>2.5805097381814699E-3</v>
          </cell>
          <cell r="U65">
            <v>29675.861989086901</v>
          </cell>
          <cell r="V65">
            <v>20000</v>
          </cell>
        </row>
        <row r="66">
          <cell r="C66" t="str">
            <v>S413020</v>
          </cell>
          <cell r="D66" t="str">
            <v>沧州旭兴五金制品有限公司</v>
          </cell>
          <cell r="E66" t="str">
            <v>中高</v>
          </cell>
          <cell r="F66" t="str">
            <v>金属件</v>
          </cell>
          <cell r="G66" t="str">
            <v>零部件</v>
          </cell>
          <cell r="H66">
            <v>136539.137333333</v>
          </cell>
          <cell r="I66">
            <v>0.8</v>
          </cell>
          <cell r="J66">
            <v>109231.309866667</v>
          </cell>
          <cell r="K66">
            <v>90000</v>
          </cell>
          <cell r="L66">
            <v>19231.309866666699</v>
          </cell>
          <cell r="M66">
            <v>283466.93</v>
          </cell>
          <cell r="N66">
            <v>40562.04</v>
          </cell>
          <cell r="O66">
            <v>32449.632000000001</v>
          </cell>
          <cell r="P66">
            <v>51680.941866666697</v>
          </cell>
          <cell r="Q66">
            <v>25000</v>
          </cell>
          <cell r="R66">
            <v>25000</v>
          </cell>
          <cell r="S66">
            <v>0.48373731393089398</v>
          </cell>
          <cell r="T66">
            <v>1.2902548690907399E-3</v>
          </cell>
          <cell r="U66">
            <v>14837.9309945435</v>
          </cell>
          <cell r="V66">
            <v>30000</v>
          </cell>
        </row>
        <row r="67">
          <cell r="C67" t="str">
            <v>S434002</v>
          </cell>
          <cell r="D67" t="str">
            <v>芜湖星火软轴控制索制造有限公司</v>
          </cell>
          <cell r="E67" t="str">
            <v>中高</v>
          </cell>
          <cell r="F67" t="str">
            <v>金属件</v>
          </cell>
          <cell r="G67" t="str">
            <v>零部件</v>
          </cell>
          <cell r="H67">
            <v>58217.1933333333</v>
          </cell>
          <cell r="I67">
            <v>1</v>
          </cell>
          <cell r="J67">
            <v>58217.1933333333</v>
          </cell>
          <cell r="K67">
            <v>30000</v>
          </cell>
          <cell r="L67">
            <v>28217.1933333333</v>
          </cell>
          <cell r="M67">
            <v>322121.33</v>
          </cell>
          <cell r="N67">
            <v>2847.9733333333302</v>
          </cell>
          <cell r="O67">
            <v>2847.9733333333302</v>
          </cell>
          <cell r="P67">
            <v>31065.166666666701</v>
          </cell>
          <cell r="Q67">
            <v>50000</v>
          </cell>
          <cell r="R67">
            <v>50000</v>
          </cell>
          <cell r="S67">
            <v>1.60951977295041</v>
          </cell>
          <cell r="T67">
            <v>2.5805097381814699E-3</v>
          </cell>
          <cell r="U67">
            <v>29675.861989086901</v>
          </cell>
          <cell r="V67">
            <v>30000</v>
          </cell>
        </row>
        <row r="68">
          <cell r="C68" t="str">
            <v>S413156</v>
          </cell>
          <cell r="D68" t="str">
            <v>黄骅市天硕汽车部件有限公司</v>
          </cell>
          <cell r="E68" t="str">
            <v>中高</v>
          </cell>
          <cell r="F68" t="str">
            <v>金属件</v>
          </cell>
          <cell r="G68" t="str">
            <v>零部件</v>
          </cell>
          <cell r="H68">
            <v>21460.8426666667</v>
          </cell>
          <cell r="I68">
            <v>0.8</v>
          </cell>
          <cell r="J68">
            <v>17168.674133333301</v>
          </cell>
          <cell r="K68">
            <v>40000</v>
          </cell>
          <cell r="L68">
            <v>-22831.325866666699</v>
          </cell>
          <cell r="M68">
            <v>40239.08</v>
          </cell>
          <cell r="N68">
            <v>6706.5133333333297</v>
          </cell>
          <cell r="O68">
            <v>5365.2106666666696</v>
          </cell>
          <cell r="P68">
            <v>-17466.1152</v>
          </cell>
          <cell r="Q68">
            <v>10000</v>
          </cell>
          <cell r="R68">
            <v>10000</v>
          </cell>
          <cell r="S68">
            <v>-0.572537160409889</v>
          </cell>
          <cell r="T68">
            <v>5.1610194763629402E-4</v>
          </cell>
          <cell r="U68">
            <v>5935.1723978173904</v>
          </cell>
        </row>
        <row r="69">
          <cell r="C69" t="str">
            <v>S413202</v>
          </cell>
          <cell r="D69" t="str">
            <v>黄骅市荣昌祥纸制品有限公司</v>
          </cell>
          <cell r="E69" t="str">
            <v>高</v>
          </cell>
          <cell r="F69" t="str">
            <v>座椅/后视镜</v>
          </cell>
          <cell r="G69" t="str">
            <v>零部件</v>
          </cell>
          <cell r="H69">
            <v>32854.973333333299</v>
          </cell>
          <cell r="I69">
            <v>1</v>
          </cell>
          <cell r="J69">
            <v>32854.973333333299</v>
          </cell>
          <cell r="K69">
            <v>40000</v>
          </cell>
          <cell r="L69">
            <v>-7145.0266666666603</v>
          </cell>
          <cell r="M69">
            <v>49282.46</v>
          </cell>
          <cell r="N69">
            <v>10565.428333333301</v>
          </cell>
          <cell r="O69">
            <v>10565.428333333301</v>
          </cell>
          <cell r="P69">
            <v>3420.4016666666698</v>
          </cell>
          <cell r="Q69">
            <v>30000</v>
          </cell>
          <cell r="R69">
            <v>30000</v>
          </cell>
          <cell r="S69">
            <v>8.7708997140199401</v>
          </cell>
          <cell r="T69">
            <v>1.5483058429088801E-3</v>
          </cell>
          <cell r="U69">
            <v>17805.5171934522</v>
          </cell>
          <cell r="V69">
            <v>10000</v>
          </cell>
        </row>
        <row r="70">
          <cell r="C70" t="str">
            <v>S412001</v>
          </cell>
          <cell r="D70" t="str">
            <v>天津生隆纤维材料股份有限公司</v>
          </cell>
          <cell r="E70" t="str">
            <v>极高</v>
          </cell>
          <cell r="F70" t="str">
            <v>座椅</v>
          </cell>
          <cell r="G70" t="str">
            <v>零部件</v>
          </cell>
          <cell r="H70">
            <v>595175.436666667</v>
          </cell>
          <cell r="I70">
            <v>1</v>
          </cell>
          <cell r="J70">
            <v>595175.436666667</v>
          </cell>
          <cell r="K70">
            <v>100000</v>
          </cell>
          <cell r="L70">
            <v>495175.436666667</v>
          </cell>
          <cell r="M70">
            <v>1447082.58</v>
          </cell>
          <cell r="N70">
            <v>101084.98833333301</v>
          </cell>
          <cell r="O70">
            <v>101084.98833333301</v>
          </cell>
          <cell r="P70">
            <v>596260.42500000005</v>
          </cell>
          <cell r="Q70">
            <v>100000</v>
          </cell>
          <cell r="R70">
            <v>100000</v>
          </cell>
          <cell r="S70">
            <v>0.16771195237383099</v>
          </cell>
          <cell r="T70">
            <v>5.1610194763629397E-3</v>
          </cell>
          <cell r="U70">
            <v>59351.723978173897</v>
          </cell>
          <cell r="V70">
            <v>100000</v>
          </cell>
        </row>
        <row r="71">
          <cell r="C71" t="str">
            <v>S412012</v>
          </cell>
          <cell r="D71" t="str">
            <v>天津琪安科技有限公司</v>
          </cell>
          <cell r="E71" t="str">
            <v>中高</v>
          </cell>
          <cell r="F71" t="str">
            <v>座椅</v>
          </cell>
          <cell r="G71" t="str">
            <v>零部件</v>
          </cell>
          <cell r="H71">
            <v>191396.32666666701</v>
          </cell>
          <cell r="I71">
            <v>0.8</v>
          </cell>
          <cell r="J71">
            <v>153117.061333333</v>
          </cell>
          <cell r="K71">
            <v>50000</v>
          </cell>
          <cell r="L71">
            <v>103117.061333333</v>
          </cell>
          <cell r="M71">
            <v>1129522.9099999999</v>
          </cell>
          <cell r="N71">
            <v>91156.033333333296</v>
          </cell>
          <cell r="O71">
            <v>72924.826666666704</v>
          </cell>
          <cell r="P71">
            <v>176041.88800000001</v>
          </cell>
          <cell r="Q71">
            <v>100000</v>
          </cell>
          <cell r="R71">
            <v>100000</v>
          </cell>
          <cell r="S71">
            <v>0.56804662308552401</v>
          </cell>
          <cell r="T71">
            <v>5.1610194763629397E-3</v>
          </cell>
          <cell r="U71">
            <v>59351.723978173897</v>
          </cell>
          <cell r="V71">
            <v>50000</v>
          </cell>
        </row>
        <row r="72">
          <cell r="C72" t="str">
            <v>S411036</v>
          </cell>
          <cell r="D72" t="str">
            <v>北京美好生活家居用品有限公司</v>
          </cell>
          <cell r="E72" t="str">
            <v>中高</v>
          </cell>
          <cell r="F72" t="str">
            <v>座椅</v>
          </cell>
          <cell r="G72" t="str">
            <v>零部件</v>
          </cell>
          <cell r="H72">
            <v>919473.56266666704</v>
          </cell>
          <cell r="I72">
            <v>0.8</v>
          </cell>
          <cell r="J72">
            <v>735578.85013333301</v>
          </cell>
          <cell r="K72">
            <v>50000</v>
          </cell>
          <cell r="L72">
            <v>685578.85013333301</v>
          </cell>
          <cell r="M72">
            <v>1637523.15</v>
          </cell>
          <cell r="N72">
            <v>296871.56833333301</v>
          </cell>
          <cell r="O72">
            <v>237497.254666667</v>
          </cell>
          <cell r="P72">
            <v>923076.10479999997</v>
          </cell>
          <cell r="Q72">
            <v>230000</v>
          </cell>
          <cell r="R72">
            <v>230000</v>
          </cell>
          <cell r="S72">
            <v>0.24916688754480701</v>
          </cell>
          <cell r="T72">
            <v>1.1870344795634801E-2</v>
          </cell>
          <cell r="U72">
            <v>136508.9651498</v>
          </cell>
          <cell r="V72">
            <v>70000</v>
          </cell>
        </row>
        <row r="73">
          <cell r="C73" t="str">
            <v>S411005</v>
          </cell>
          <cell r="D73" t="str">
            <v>北京东方华康自动化有限公司</v>
          </cell>
          <cell r="E73" t="str">
            <v>中高</v>
          </cell>
          <cell r="F73" t="str">
            <v>座椅</v>
          </cell>
          <cell r="G73" t="str">
            <v>零部件</v>
          </cell>
          <cell r="H73" t="e">
            <v>#N/A</v>
          </cell>
          <cell r="I73" t="e">
            <v>#N/A</v>
          </cell>
          <cell r="J73" t="e">
            <v>#N/A</v>
          </cell>
          <cell r="K73" t="e">
            <v>#N/A</v>
          </cell>
          <cell r="L73" t="e">
            <v>#N/A</v>
          </cell>
          <cell r="M73">
            <v>5100</v>
          </cell>
          <cell r="N73" t="e">
            <v>#N/A</v>
          </cell>
          <cell r="O73" t="e">
            <v>#N/A</v>
          </cell>
          <cell r="P73">
            <v>5100</v>
          </cell>
          <cell r="Q73">
            <v>5100</v>
          </cell>
          <cell r="R73">
            <v>5100</v>
          </cell>
          <cell r="S73">
            <v>1</v>
          </cell>
          <cell r="T73">
            <v>2.6321199329451002E-4</v>
          </cell>
          <cell r="U73">
            <v>3026.9379228868702</v>
          </cell>
          <cell r="V73">
            <v>5100</v>
          </cell>
        </row>
        <row r="74">
          <cell r="C74" t="str">
            <v>S437034</v>
          </cell>
          <cell r="D74" t="str">
            <v>潍坊振晟汽车零部件有限公司</v>
          </cell>
          <cell r="E74" t="str">
            <v>中高</v>
          </cell>
          <cell r="F74" t="str">
            <v>金属件</v>
          </cell>
          <cell r="G74" t="str">
            <v>零部件</v>
          </cell>
          <cell r="H74">
            <v>37469.644</v>
          </cell>
          <cell r="I74">
            <v>0.8</v>
          </cell>
          <cell r="J74">
            <v>29975.715199999999</v>
          </cell>
          <cell r="K74">
            <v>20000</v>
          </cell>
          <cell r="L74">
            <v>9975.7152000000006</v>
          </cell>
          <cell r="M74">
            <v>106230.66</v>
          </cell>
          <cell r="N74">
            <v>5222.23833333333</v>
          </cell>
          <cell r="O74">
            <v>4177.7906666666704</v>
          </cell>
          <cell r="P74">
            <v>14153.505866666699</v>
          </cell>
          <cell r="Q74">
            <v>20000</v>
          </cell>
          <cell r="R74">
            <v>20000</v>
          </cell>
          <cell r="S74">
            <v>1.41307745150992</v>
          </cell>
          <cell r="T74">
            <v>1.03220389527259E-3</v>
          </cell>
          <cell r="U74">
            <v>11870.344795634801</v>
          </cell>
          <cell r="V74">
            <v>10000</v>
          </cell>
        </row>
        <row r="75">
          <cell r="C75" t="str">
            <v>S413023</v>
          </cell>
          <cell r="D75" t="str">
            <v>南皮县利辉五金接插件厂</v>
          </cell>
          <cell r="E75" t="str">
            <v>中高</v>
          </cell>
          <cell r="F75" t="str">
            <v>金属件</v>
          </cell>
          <cell r="G75" t="str">
            <v>零部件</v>
          </cell>
          <cell r="H75">
            <v>27651.093333333301</v>
          </cell>
          <cell r="I75">
            <v>0.8</v>
          </cell>
          <cell r="J75">
            <v>22120.874666666699</v>
          </cell>
          <cell r="K75">
            <v>17635.189333333299</v>
          </cell>
          <cell r="L75">
            <v>4485.6853333333402</v>
          </cell>
          <cell r="M75">
            <v>40334.49</v>
          </cell>
          <cell r="N75">
            <v>19324.363333333298</v>
          </cell>
          <cell r="O75">
            <v>15459.490666666699</v>
          </cell>
          <cell r="P75">
            <v>19945.175999999999</v>
          </cell>
          <cell r="Q75">
            <v>40000</v>
          </cell>
          <cell r="R75">
            <v>40000</v>
          </cell>
          <cell r="S75">
            <v>2.0054974696638399</v>
          </cell>
          <cell r="T75">
            <v>2.06440779054518E-3</v>
          </cell>
          <cell r="U75">
            <v>23740.6895912695</v>
          </cell>
          <cell r="V75">
            <v>40000</v>
          </cell>
        </row>
        <row r="76">
          <cell r="C76" t="str">
            <v>S432037</v>
          </cell>
          <cell r="D76" t="str">
            <v>苏世博（南京）减振系统有限公司</v>
          </cell>
          <cell r="E76" t="str">
            <v>中高</v>
          </cell>
          <cell r="F76" t="str">
            <v>金属件</v>
          </cell>
          <cell r="G76" t="str">
            <v>零部件</v>
          </cell>
          <cell r="H76">
            <v>298331.86933333299</v>
          </cell>
          <cell r="I76">
            <v>0.8</v>
          </cell>
          <cell r="J76">
            <v>238665.49546666699</v>
          </cell>
          <cell r="K76">
            <v>150000</v>
          </cell>
          <cell r="L76">
            <v>88665.495466666704</v>
          </cell>
          <cell r="M76">
            <v>339822.23</v>
          </cell>
          <cell r="N76">
            <v>291213.05499999999</v>
          </cell>
          <cell r="O76">
            <v>232970.44399999999</v>
          </cell>
          <cell r="P76">
            <v>321635.93946666701</v>
          </cell>
          <cell r="Q76">
            <v>230000</v>
          </cell>
          <cell r="R76">
            <v>230000</v>
          </cell>
          <cell r="S76">
            <v>0.71509421609221802</v>
          </cell>
          <cell r="T76">
            <v>1.1870344795634801E-2</v>
          </cell>
          <cell r="U76">
            <v>136508.9651498</v>
          </cell>
          <cell r="V76">
            <v>100000</v>
          </cell>
        </row>
        <row r="77">
          <cell r="C77" t="str">
            <v>S437016</v>
          </cell>
          <cell r="D77" t="str">
            <v>曲阜陆航座椅辅料有限公司</v>
          </cell>
          <cell r="E77" t="str">
            <v>中高</v>
          </cell>
          <cell r="F77" t="str">
            <v>座椅</v>
          </cell>
          <cell r="G77" t="str">
            <v>零部件</v>
          </cell>
          <cell r="H77">
            <v>45680.138666666702</v>
          </cell>
          <cell r="I77">
            <v>0.8</v>
          </cell>
          <cell r="J77">
            <v>36544.110933333301</v>
          </cell>
          <cell r="K77">
            <v>50000</v>
          </cell>
          <cell r="L77">
            <v>-13455.889066666699</v>
          </cell>
          <cell r="M77">
            <v>135519.07</v>
          </cell>
          <cell r="N77">
            <v>12530.813333333301</v>
          </cell>
          <cell r="O77">
            <v>10024.650666666699</v>
          </cell>
          <cell r="P77">
            <v>-3431.2383999999902</v>
          </cell>
          <cell r="Q77">
            <v>30000</v>
          </cell>
          <cell r="R77">
            <v>30000</v>
          </cell>
          <cell r="S77">
            <v>-8.7431989569713497</v>
          </cell>
          <cell r="T77">
            <v>1.5483058429088801E-3</v>
          </cell>
          <cell r="U77">
            <v>17805.5171934522</v>
          </cell>
          <cell r="V77">
            <v>10000</v>
          </cell>
        </row>
        <row r="78">
          <cell r="C78" t="str">
            <v>S413018</v>
          </cell>
          <cell r="D78" t="str">
            <v>沧州崇文晟源机械制造有限公司</v>
          </cell>
          <cell r="E78" t="str">
            <v>中高</v>
          </cell>
          <cell r="F78" t="str">
            <v>座椅</v>
          </cell>
          <cell r="G78" t="str">
            <v>零部件</v>
          </cell>
          <cell r="H78">
            <v>5464.7986666666702</v>
          </cell>
          <cell r="I78">
            <v>0.8</v>
          </cell>
          <cell r="J78">
            <v>4371.8389333333298</v>
          </cell>
          <cell r="K78">
            <v>0</v>
          </cell>
          <cell r="L78">
            <v>4371.8389333333298</v>
          </cell>
          <cell r="M78">
            <v>10230.41</v>
          </cell>
          <cell r="N78">
            <v>5136.6549999999997</v>
          </cell>
          <cell r="O78">
            <v>4109.3239999999996</v>
          </cell>
          <cell r="P78">
            <v>8481.1629333333294</v>
          </cell>
          <cell r="Q78">
            <v>10000</v>
          </cell>
          <cell r="R78">
            <v>10000</v>
          </cell>
          <cell r="S78">
            <v>1.17908358542402</v>
          </cell>
          <cell r="T78">
            <v>5.1610194763629402E-4</v>
          </cell>
          <cell r="U78">
            <v>5935.1723978173904</v>
          </cell>
          <cell r="V78">
            <v>10000</v>
          </cell>
        </row>
        <row r="79">
          <cell r="C79" t="str">
            <v>S432020</v>
          </cell>
          <cell r="D79" t="str">
            <v>恺博(常熟)座椅机械部件有限公司</v>
          </cell>
          <cell r="E79" t="str">
            <v>中高</v>
          </cell>
          <cell r="F79" t="str">
            <v>座椅</v>
          </cell>
          <cell r="G79" t="str">
            <v>零部件</v>
          </cell>
          <cell r="H79">
            <v>235654.72</v>
          </cell>
          <cell r="I79">
            <v>1</v>
          </cell>
          <cell r="J79">
            <v>235654.72</v>
          </cell>
          <cell r="K79">
            <v>0</v>
          </cell>
          <cell r="L79">
            <v>235654.72</v>
          </cell>
          <cell r="M79">
            <v>1500191.12</v>
          </cell>
          <cell r="N79">
            <v>33664.959999999999</v>
          </cell>
          <cell r="O79">
            <v>33664.959999999999</v>
          </cell>
          <cell r="P79">
            <v>269319.67999999999</v>
          </cell>
          <cell r="Q79">
            <v>800000</v>
          </cell>
          <cell r="R79">
            <v>800000</v>
          </cell>
          <cell r="S79">
            <v>2.9704476108095799</v>
          </cell>
          <cell r="T79">
            <v>4.1288155810903601E-2</v>
          </cell>
          <cell r="U79">
            <v>474813.791825391</v>
          </cell>
          <cell r="V79">
            <v>500000</v>
          </cell>
        </row>
        <row r="80">
          <cell r="C80" t="str">
            <v>S433003</v>
          </cell>
          <cell r="D80" t="str">
            <v>浙江松原汽车安全系统股份有限公司</v>
          </cell>
          <cell r="E80" t="str">
            <v>极高</v>
          </cell>
          <cell r="F80" t="str">
            <v>座椅</v>
          </cell>
          <cell r="G80" t="str">
            <v>零部件</v>
          </cell>
          <cell r="H80">
            <v>946378.48166666704</v>
          </cell>
          <cell r="I80">
            <v>1</v>
          </cell>
          <cell r="J80">
            <v>946378.48166666704</v>
          </cell>
          <cell r="K80">
            <v>0</v>
          </cell>
          <cell r="L80">
            <v>946378.48166666704</v>
          </cell>
          <cell r="M80">
            <v>1458346.22</v>
          </cell>
          <cell r="N80">
            <v>222925.95</v>
          </cell>
          <cell r="O80">
            <v>222925.95</v>
          </cell>
          <cell r="P80">
            <v>1169304.4316666699</v>
          </cell>
          <cell r="Q80">
            <v>500000</v>
          </cell>
          <cell r="R80">
            <v>500000</v>
          </cell>
          <cell r="S80">
            <v>0.427604639526873</v>
          </cell>
          <cell r="T80">
            <v>2.58050973818147E-2</v>
          </cell>
          <cell r="U80">
            <v>296758.61989086901</v>
          </cell>
          <cell r="V80">
            <v>400000</v>
          </cell>
        </row>
        <row r="81">
          <cell r="C81" t="str">
            <v>S413145</v>
          </cell>
          <cell r="D81" t="str">
            <v>霸州市霸州镇鑫创五金塑料厂</v>
          </cell>
          <cell r="E81" t="str">
            <v>中高</v>
          </cell>
          <cell r="F81" t="str">
            <v>座椅</v>
          </cell>
          <cell r="G81" t="str">
            <v>零部件</v>
          </cell>
          <cell r="H81">
            <v>70204.42</v>
          </cell>
          <cell r="I81">
            <v>0.8</v>
          </cell>
          <cell r="J81">
            <v>56163.536</v>
          </cell>
          <cell r="K81">
            <v>0</v>
          </cell>
          <cell r="L81">
            <v>56163.536</v>
          </cell>
          <cell r="M81">
            <v>155223.45000000001</v>
          </cell>
          <cell r="N81">
            <v>26736.4666666667</v>
          </cell>
          <cell r="O81">
            <v>21389.1733333333</v>
          </cell>
          <cell r="P81">
            <v>77552.709333333303</v>
          </cell>
          <cell r="Q81">
            <v>20000</v>
          </cell>
          <cell r="R81">
            <v>20000</v>
          </cell>
          <cell r="S81">
            <v>0.25788912046949802</v>
          </cell>
          <cell r="T81">
            <v>1.03220389527259E-3</v>
          </cell>
          <cell r="U81">
            <v>11870.344795634801</v>
          </cell>
          <cell r="V81">
            <v>0</v>
          </cell>
        </row>
        <row r="82">
          <cell r="C82" t="str">
            <v>S431034</v>
          </cell>
          <cell r="D82" t="str">
            <v>雅柏利（上海）粘扣带有限公司</v>
          </cell>
          <cell r="E82" t="str">
            <v>中高</v>
          </cell>
          <cell r="F82" t="str">
            <v>座椅</v>
          </cell>
          <cell r="G82" t="str">
            <v>零部件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>
            <v>169859</v>
          </cell>
          <cell r="N82" t="e">
            <v>#N/A</v>
          </cell>
          <cell r="O82" t="e">
            <v>#N/A</v>
          </cell>
          <cell r="P82">
            <v>169859</v>
          </cell>
          <cell r="Q82">
            <v>20000</v>
          </cell>
          <cell r="R82">
            <v>20000</v>
          </cell>
          <cell r="S82">
            <v>0.117744717677603</v>
          </cell>
          <cell r="T82">
            <v>1.03220389527259E-3</v>
          </cell>
          <cell r="U82">
            <v>11870.344795634801</v>
          </cell>
          <cell r="V82">
            <v>20000</v>
          </cell>
        </row>
        <row r="83">
          <cell r="C83" t="str">
            <v>S413157</v>
          </cell>
          <cell r="D83" t="str">
            <v>衡水鑫智汽车零部件有限公司</v>
          </cell>
          <cell r="E83" t="str">
            <v>中高</v>
          </cell>
          <cell r="F83" t="str">
            <v>座椅</v>
          </cell>
          <cell r="G83" t="str">
            <v>零部件</v>
          </cell>
          <cell r="H83">
            <v>5148.375</v>
          </cell>
          <cell r="I83">
            <v>1</v>
          </cell>
          <cell r="J83">
            <v>5148.375</v>
          </cell>
          <cell r="M83">
            <v>12530.25</v>
          </cell>
          <cell r="N83">
            <v>2088.375</v>
          </cell>
          <cell r="O83">
            <v>2088.375</v>
          </cell>
          <cell r="P83">
            <v>2088.375</v>
          </cell>
          <cell r="Q83">
            <v>12530.25</v>
          </cell>
          <cell r="R83">
            <v>12530.25</v>
          </cell>
          <cell r="S83">
            <v>6</v>
          </cell>
          <cell r="T83">
            <v>6.4668864293696796E-4</v>
          </cell>
          <cell r="U83">
            <v>7436.9193937751297</v>
          </cell>
          <cell r="V83">
            <v>12530.25</v>
          </cell>
        </row>
        <row r="84">
          <cell r="C84" t="str">
            <v>S437039</v>
          </cell>
          <cell r="D84" t="str">
            <v>山东慧源精细化工有限公司</v>
          </cell>
          <cell r="E84" t="str">
            <v>极高</v>
          </cell>
          <cell r="F84" t="str">
            <v>金属件</v>
          </cell>
          <cell r="G84" t="str">
            <v>零部件</v>
          </cell>
          <cell r="H84">
            <v>2137.96266666667</v>
          </cell>
          <cell r="I84">
            <v>0.8</v>
          </cell>
          <cell r="J84">
            <v>1710.3701333333299</v>
          </cell>
          <cell r="K84">
            <v>0</v>
          </cell>
          <cell r="L84">
            <v>1710.3701333333299</v>
          </cell>
          <cell r="M84">
            <v>41176.660000000003</v>
          </cell>
          <cell r="N84">
            <v>6862.7766666666703</v>
          </cell>
          <cell r="O84">
            <v>5490.2213333333302</v>
          </cell>
          <cell r="P84">
            <v>7200.5914666666704</v>
          </cell>
          <cell r="Q84">
            <v>40000</v>
          </cell>
          <cell r="R84">
            <v>40000</v>
          </cell>
          <cell r="S84">
            <v>5.5550992144423104</v>
          </cell>
          <cell r="T84">
            <v>2.06440779054518E-3</v>
          </cell>
          <cell r="U84">
            <v>23740.6895912695</v>
          </cell>
          <cell r="V84">
            <v>40000</v>
          </cell>
        </row>
        <row r="85">
          <cell r="C85" t="str">
            <v>S431008</v>
          </cell>
          <cell r="D85" t="str">
            <v>上海努辰金属制品有限公司</v>
          </cell>
          <cell r="E85" t="str">
            <v>极高</v>
          </cell>
          <cell r="F85" t="str">
            <v>座椅</v>
          </cell>
          <cell r="G85" t="str">
            <v>零部件</v>
          </cell>
          <cell r="H85">
            <v>306917.924</v>
          </cell>
          <cell r="I85">
            <v>0.8</v>
          </cell>
          <cell r="J85">
            <v>245534.33919999999</v>
          </cell>
          <cell r="K85">
            <v>200000</v>
          </cell>
          <cell r="L85">
            <v>45534.339200000002</v>
          </cell>
          <cell r="M85">
            <v>732193.12</v>
          </cell>
          <cell r="N85">
            <v>187083.593333333</v>
          </cell>
          <cell r="O85">
            <v>149666.87466666699</v>
          </cell>
          <cell r="P85">
            <v>195201.21386666701</v>
          </cell>
          <cell r="Q85">
            <v>200000</v>
          </cell>
          <cell r="R85">
            <v>200000</v>
          </cell>
          <cell r="S85">
            <v>1.0245837924789301</v>
          </cell>
          <cell r="T85">
            <v>1.03220389527259E-2</v>
          </cell>
          <cell r="U85">
            <v>118703.447956348</v>
          </cell>
          <cell r="V85">
            <v>200000</v>
          </cell>
        </row>
        <row r="86">
          <cell r="C86" t="str">
            <v>S413072</v>
          </cell>
          <cell r="D86" t="str">
            <v>黄骅市润晨五金制品有限公司</v>
          </cell>
          <cell r="E86" t="str">
            <v>中高</v>
          </cell>
          <cell r="F86" t="str">
            <v>金属件</v>
          </cell>
          <cell r="G86" t="str">
            <v>零部件</v>
          </cell>
          <cell r="H86">
            <v>11240.2106666667</v>
          </cell>
          <cell r="I86">
            <v>0.8</v>
          </cell>
          <cell r="J86">
            <v>8992.1685333333407</v>
          </cell>
          <cell r="K86">
            <v>30000</v>
          </cell>
          <cell r="L86">
            <v>-21007.831466666699</v>
          </cell>
          <cell r="M86">
            <v>236103.89</v>
          </cell>
          <cell r="N86">
            <v>0</v>
          </cell>
          <cell r="O86">
            <v>0</v>
          </cell>
          <cell r="P86">
            <v>-21007.831466666699</v>
          </cell>
          <cell r="Q86">
            <v>10000</v>
          </cell>
          <cell r="R86">
            <v>10000</v>
          </cell>
          <cell r="S86">
            <v>-0.476012958113602</v>
          </cell>
          <cell r="T86">
            <v>5.1610194763629402E-4</v>
          </cell>
          <cell r="U86">
            <v>5935.1723978173904</v>
          </cell>
          <cell r="V86">
            <v>10000</v>
          </cell>
        </row>
        <row r="87">
          <cell r="C87" t="str">
            <v>S437008</v>
          </cell>
          <cell r="D87" t="str">
            <v>烟台青沪纸业有限公司</v>
          </cell>
          <cell r="E87" t="str">
            <v>中高</v>
          </cell>
          <cell r="F87" t="str">
            <v>座椅</v>
          </cell>
          <cell r="G87" t="str">
            <v>零部件</v>
          </cell>
          <cell r="H87">
            <v>7349.2373333333298</v>
          </cell>
          <cell r="I87">
            <v>0.8</v>
          </cell>
          <cell r="J87">
            <v>5879.3898666666701</v>
          </cell>
          <cell r="K87">
            <v>0</v>
          </cell>
          <cell r="L87">
            <v>5879.3898666666701</v>
          </cell>
          <cell r="M87">
            <v>21121.07</v>
          </cell>
          <cell r="N87">
            <v>3520.1783333333301</v>
          </cell>
          <cell r="O87">
            <v>2816.1426666666698</v>
          </cell>
          <cell r="P87">
            <v>8695.5325333333294</v>
          </cell>
          <cell r="Q87">
            <v>20000</v>
          </cell>
          <cell r="R87">
            <v>20000</v>
          </cell>
          <cell r="S87">
            <v>2.3000316453687302</v>
          </cell>
          <cell r="T87">
            <v>1.03220389527259E-3</v>
          </cell>
          <cell r="U87">
            <v>11870.344795634801</v>
          </cell>
          <cell r="V87">
            <v>10000</v>
          </cell>
        </row>
        <row r="88">
          <cell r="C88" t="str">
            <v>S422002</v>
          </cell>
          <cell r="D88" t="str">
            <v>长春市天利得科技有限公司</v>
          </cell>
          <cell r="E88" t="str">
            <v>座椅</v>
          </cell>
          <cell r="F88" t="str">
            <v>座椅</v>
          </cell>
          <cell r="G88" t="str">
            <v>零部件</v>
          </cell>
          <cell r="H88">
            <v>559513.57466666703</v>
          </cell>
          <cell r="I88">
            <v>0.8</v>
          </cell>
          <cell r="J88">
            <v>447610.859733333</v>
          </cell>
          <cell r="K88">
            <v>320000</v>
          </cell>
          <cell r="L88">
            <v>127610.859733333</v>
          </cell>
          <cell r="M88">
            <v>1284868.54</v>
          </cell>
          <cell r="N88">
            <v>195633.001666667</v>
          </cell>
          <cell r="O88">
            <v>156506.40133333299</v>
          </cell>
          <cell r="P88">
            <v>284117.26106666698</v>
          </cell>
          <cell r="Q88">
            <v>500000</v>
          </cell>
          <cell r="R88">
            <v>500000</v>
          </cell>
          <cell r="S88">
            <v>1.75983675938182</v>
          </cell>
          <cell r="T88">
            <v>2.58050973818147E-2</v>
          </cell>
          <cell r="U88">
            <v>296758.61989086901</v>
          </cell>
          <cell r="V88">
            <v>500000</v>
          </cell>
        </row>
        <row r="89">
          <cell r="C89" t="str">
            <v>S432039</v>
          </cell>
          <cell r="D89" t="str">
            <v>吴江市拓研电子材料有限公司</v>
          </cell>
          <cell r="E89" t="str">
            <v>极高</v>
          </cell>
          <cell r="F89" t="str">
            <v>座椅</v>
          </cell>
          <cell r="G89" t="str">
            <v>零部件</v>
          </cell>
          <cell r="H89">
            <v>1.6666666666666701E-2</v>
          </cell>
          <cell r="I89">
            <v>1</v>
          </cell>
          <cell r="J89">
            <v>1.6666666666666701E-2</v>
          </cell>
          <cell r="K89">
            <v>3060</v>
          </cell>
          <cell r="L89">
            <v>-3059.9833333333299</v>
          </cell>
          <cell r="M89">
            <v>0.1</v>
          </cell>
          <cell r="N89">
            <v>1.6666666666666701E-2</v>
          </cell>
          <cell r="O89">
            <v>1.6666666666666701E-2</v>
          </cell>
          <cell r="P89">
            <v>-3059.9666666666699</v>
          </cell>
          <cell r="Q89">
            <v>884</v>
          </cell>
          <cell r="R89">
            <v>884</v>
          </cell>
          <cell r="S89">
            <v>-0.28889203586095702</v>
          </cell>
          <cell r="T89">
            <v>4.5623412171048397E-5</v>
          </cell>
          <cell r="U89">
            <v>524.66923996705702</v>
          </cell>
          <cell r="V89">
            <v>884</v>
          </cell>
        </row>
        <row r="90">
          <cell r="C90" t="str">
            <v>S461001</v>
          </cell>
          <cell r="D90" t="str">
            <v>西安海容塑料制品有限责任公司</v>
          </cell>
          <cell r="E90" t="str">
            <v>极高</v>
          </cell>
          <cell r="F90" t="str">
            <v>金属件/座椅</v>
          </cell>
          <cell r="G90" t="str">
            <v>零部件</v>
          </cell>
          <cell r="H90">
            <v>0</v>
          </cell>
          <cell r="I90">
            <v>1</v>
          </cell>
          <cell r="J90">
            <v>0</v>
          </cell>
          <cell r="K90">
            <v>17113</v>
          </cell>
          <cell r="L90">
            <v>-17113</v>
          </cell>
          <cell r="M90">
            <v>0</v>
          </cell>
          <cell r="N90">
            <v>0</v>
          </cell>
          <cell r="O90">
            <v>0</v>
          </cell>
          <cell r="P90">
            <v>-17113</v>
          </cell>
          <cell r="Q90">
            <v>5487.23</v>
          </cell>
          <cell r="R90">
            <v>5487.23</v>
          </cell>
          <cell r="S90">
            <v>-0.32064687664348701</v>
          </cell>
          <cell r="T90">
            <v>2.8319700901282998E-4</v>
          </cell>
          <cell r="U90">
            <v>3256.7656036475501</v>
          </cell>
          <cell r="V90">
            <v>5487.23</v>
          </cell>
        </row>
        <row r="91">
          <cell r="C91" t="str">
            <v>S432034</v>
          </cell>
          <cell r="D91" t="str">
            <v>上锐（常州）供应链管理有限公司</v>
          </cell>
          <cell r="E91" t="str">
            <v>中高</v>
          </cell>
          <cell r="F91" t="str">
            <v>座椅/金属件</v>
          </cell>
          <cell r="G91" t="str">
            <v>零部件</v>
          </cell>
          <cell r="H91">
            <v>48218.996666666702</v>
          </cell>
          <cell r="I91">
            <v>1</v>
          </cell>
          <cell r="J91">
            <v>48218.996666666702</v>
          </cell>
          <cell r="K91">
            <v>249048.97</v>
          </cell>
          <cell r="L91">
            <v>-200829.97333333301</v>
          </cell>
          <cell r="M91">
            <v>63602.76</v>
          </cell>
          <cell r="N91">
            <v>53198.158333333296</v>
          </cell>
          <cell r="O91">
            <v>53198.158333333296</v>
          </cell>
          <cell r="P91">
            <v>-147631.815</v>
          </cell>
          <cell r="Q91">
            <v>63602.76</v>
          </cell>
          <cell r="R91">
            <v>447.02800000000002</v>
          </cell>
          <cell r="S91">
            <v>-0.43082014537313701</v>
          </cell>
          <cell r="T91">
            <v>2.3071202144795701E-5</v>
          </cell>
          <cell r="U91">
            <v>265.318824665151</v>
          </cell>
          <cell r="V91">
            <v>60000</v>
          </cell>
        </row>
        <row r="92">
          <cell r="C92" t="str">
            <v>S421001</v>
          </cell>
          <cell r="D92" t="str">
            <v>沈阳金杯锦恒汽车安全系统有限公司</v>
          </cell>
          <cell r="E92" t="str">
            <v>中高</v>
          </cell>
          <cell r="F92" t="str">
            <v>座椅</v>
          </cell>
          <cell r="G92" t="str">
            <v>零部件</v>
          </cell>
          <cell r="H92">
            <v>8014.38533333333</v>
          </cell>
          <cell r="I92">
            <v>0.8</v>
          </cell>
          <cell r="J92">
            <v>6411.5082666666704</v>
          </cell>
          <cell r="K92">
            <v>0</v>
          </cell>
          <cell r="L92">
            <v>6411.5082666666704</v>
          </cell>
          <cell r="M92">
            <v>0</v>
          </cell>
          <cell r="N92">
            <v>10017.981666666699</v>
          </cell>
          <cell r="O92">
            <v>8014.38533333333</v>
          </cell>
          <cell r="P92">
            <v>14425.893599999999</v>
          </cell>
          <cell r="Q92">
            <v>60107.89</v>
          </cell>
          <cell r="R92">
            <v>60107.89</v>
          </cell>
          <cell r="S92">
            <v>4.1666666666666696</v>
          </cell>
          <cell r="T92">
            <v>3.1021799097308198E-3</v>
          </cell>
          <cell r="U92">
            <v>35675.068961904399</v>
          </cell>
          <cell r="V92">
            <v>60107.89</v>
          </cell>
        </row>
        <row r="93">
          <cell r="C93" t="str">
            <v>S513014</v>
          </cell>
          <cell r="D93" t="str">
            <v>邓景亮</v>
          </cell>
          <cell r="E93" t="str">
            <v>中高</v>
          </cell>
          <cell r="F93" t="str">
            <v>销售</v>
          </cell>
          <cell r="G93" t="str">
            <v>销售</v>
          </cell>
          <cell r="H93">
            <v>1297826.5266666701</v>
          </cell>
          <cell r="I93">
            <v>1</v>
          </cell>
          <cell r="J93">
            <v>1297826.5266666701</v>
          </cell>
          <cell r="K93">
            <v>1254687.352</v>
          </cell>
          <cell r="L93">
            <v>43139.174666666899</v>
          </cell>
          <cell r="M93">
            <v>3093766.72</v>
          </cell>
          <cell r="N93">
            <v>426970.15166666702</v>
          </cell>
          <cell r="O93">
            <v>426970.15166666702</v>
          </cell>
          <cell r="P93">
            <v>470109.32633333397</v>
          </cell>
          <cell r="Q93">
            <v>450000</v>
          </cell>
          <cell r="R93">
            <v>450000</v>
          </cell>
          <cell r="S93">
            <v>0.95722414934802902</v>
          </cell>
          <cell r="T93">
            <v>2.3224587643633301E-2</v>
          </cell>
          <cell r="U93">
            <v>267082.757901782</v>
          </cell>
          <cell r="V93">
            <v>100000</v>
          </cell>
        </row>
        <row r="94">
          <cell r="C94" t="str">
            <v>S413107</v>
          </cell>
          <cell r="D94" t="str">
            <v>黄骅市赵福增运输队</v>
          </cell>
          <cell r="E94" t="str">
            <v>中高</v>
          </cell>
          <cell r="F94" t="str">
            <v>销售</v>
          </cell>
          <cell r="G94" t="str">
            <v>销售</v>
          </cell>
          <cell r="H94">
            <v>895312.64800000004</v>
          </cell>
          <cell r="I94">
            <v>1</v>
          </cell>
          <cell r="J94">
            <v>895312.64800000004</v>
          </cell>
          <cell r="K94">
            <v>345312.64799999999</v>
          </cell>
          <cell r="L94">
            <v>550000</v>
          </cell>
          <cell r="M94">
            <v>2299684.7799999998</v>
          </cell>
          <cell r="N94">
            <v>294215.995</v>
          </cell>
          <cell r="O94">
            <v>294215.995</v>
          </cell>
          <cell r="P94">
            <v>844215.995</v>
          </cell>
          <cell r="Q94">
            <v>180000</v>
          </cell>
          <cell r="V94">
            <v>180000</v>
          </cell>
        </row>
        <row r="95">
          <cell r="C95" t="str">
            <v>S511037</v>
          </cell>
          <cell r="D95" t="str">
            <v>北京友联物流有限公司</v>
          </cell>
          <cell r="E95" t="str">
            <v>中高</v>
          </cell>
          <cell r="F95" t="str">
            <v>销售</v>
          </cell>
          <cell r="G95" t="str">
            <v>销售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>
            <v>456795.51</v>
          </cell>
          <cell r="N95" t="e">
            <v>#N/A</v>
          </cell>
          <cell r="O95" t="e">
            <v>#N/A</v>
          </cell>
          <cell r="P95" t="e">
            <v>#N/A</v>
          </cell>
          <cell r="Q95">
            <v>100000</v>
          </cell>
          <cell r="R95">
            <v>100000</v>
          </cell>
          <cell r="S95" t="e">
            <v>#N/A</v>
          </cell>
          <cell r="T95">
            <v>5.1610194763629397E-3</v>
          </cell>
          <cell r="U95">
            <v>59351.723978173897</v>
          </cell>
          <cell r="V95">
            <v>50000</v>
          </cell>
        </row>
        <row r="96">
          <cell r="C96" t="str">
            <v>S511036</v>
          </cell>
          <cell r="D96" t="str">
            <v>北京恒世通物流有限公司</v>
          </cell>
          <cell r="E96" t="str">
            <v>中高</v>
          </cell>
          <cell r="F96" t="str">
            <v>销售</v>
          </cell>
          <cell r="G96" t="str">
            <v>销售</v>
          </cell>
          <cell r="H96" t="e">
            <v>#N/A</v>
          </cell>
          <cell r="I96" t="e">
            <v>#N/A</v>
          </cell>
          <cell r="J96" t="e">
            <v>#N/A</v>
          </cell>
          <cell r="K96" t="e">
            <v>#N/A</v>
          </cell>
          <cell r="L96" t="e">
            <v>#N/A</v>
          </cell>
          <cell r="M96">
            <v>1403468.4</v>
          </cell>
          <cell r="N96" t="e">
            <v>#N/A</v>
          </cell>
          <cell r="O96" t="e">
            <v>#N/A</v>
          </cell>
          <cell r="P96" t="e">
            <v>#N/A</v>
          </cell>
          <cell r="Q96">
            <v>400000</v>
          </cell>
          <cell r="R96">
            <v>400000</v>
          </cell>
          <cell r="S96" t="e">
            <v>#N/A</v>
          </cell>
          <cell r="T96">
            <v>2.0644077905451801E-2</v>
          </cell>
          <cell r="U96">
            <v>237406.89591269501</v>
          </cell>
          <cell r="V96">
            <v>200000</v>
          </cell>
        </row>
        <row r="97">
          <cell r="C97" t="str">
            <v>S537029</v>
          </cell>
          <cell r="D97" t="str">
            <v>青岛华瑞利工贸有限公司</v>
          </cell>
          <cell r="E97" t="str">
            <v>中高</v>
          </cell>
          <cell r="F97" t="str">
            <v>销售</v>
          </cell>
          <cell r="G97" t="str">
            <v>销售</v>
          </cell>
          <cell r="H97">
            <v>37186.226666666698</v>
          </cell>
          <cell r="I97">
            <v>0.8</v>
          </cell>
          <cell r="J97">
            <v>29748.9813333333</v>
          </cell>
          <cell r="K97">
            <v>0</v>
          </cell>
          <cell r="L97">
            <v>29748.9813333333</v>
          </cell>
          <cell r="M97">
            <v>139448.35</v>
          </cell>
          <cell r="N97">
            <v>0</v>
          </cell>
          <cell r="O97">
            <v>0</v>
          </cell>
          <cell r="P97">
            <v>29748.9813333333</v>
          </cell>
          <cell r="Q97">
            <v>50000</v>
          </cell>
          <cell r="R97">
            <v>50000</v>
          </cell>
          <cell r="S97">
            <v>1.6807298186030899</v>
          </cell>
          <cell r="T97">
            <v>2.5805097381814699E-3</v>
          </cell>
          <cell r="U97">
            <v>29675.861989086901</v>
          </cell>
        </row>
        <row r="98">
          <cell r="C98" t="str">
            <v>S537036</v>
          </cell>
          <cell r="D98" t="str">
            <v>青岛亿嘉通物流有限公司</v>
          </cell>
          <cell r="E98" t="str">
            <v>中高</v>
          </cell>
          <cell r="F98" t="str">
            <v>销售</v>
          </cell>
          <cell r="G98" t="str">
            <v>销售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>
            <v>173407.62</v>
          </cell>
          <cell r="N98" t="e">
            <v>#N/A</v>
          </cell>
          <cell r="O98" t="e">
            <v>#N/A</v>
          </cell>
          <cell r="P98" t="e">
            <v>#N/A</v>
          </cell>
          <cell r="Q98">
            <v>50000</v>
          </cell>
          <cell r="R98">
            <v>50000</v>
          </cell>
          <cell r="S98" t="e">
            <v>#N/A</v>
          </cell>
          <cell r="T98">
            <v>2.5805097381814699E-3</v>
          </cell>
          <cell r="U98">
            <v>29675.861989086901</v>
          </cell>
          <cell r="V98">
            <v>40000</v>
          </cell>
        </row>
        <row r="99">
          <cell r="C99" t="str">
            <v>S515003</v>
          </cell>
          <cell r="D99" t="str">
            <v>包头市清枫科技有限公司</v>
          </cell>
          <cell r="E99" t="str">
            <v>中高</v>
          </cell>
          <cell r="F99" t="str">
            <v>销售</v>
          </cell>
          <cell r="G99" t="str">
            <v>销售</v>
          </cell>
          <cell r="H99" t="e">
            <v>#N/A</v>
          </cell>
          <cell r="I99" t="e">
            <v>#N/A</v>
          </cell>
          <cell r="J99" t="e">
            <v>#N/A</v>
          </cell>
          <cell r="K99" t="e">
            <v>#N/A</v>
          </cell>
          <cell r="L99" t="e">
            <v>#N/A</v>
          </cell>
          <cell r="M99">
            <v>25200</v>
          </cell>
          <cell r="N99" t="e">
            <v>#N/A</v>
          </cell>
          <cell r="O99" t="e">
            <v>#N/A</v>
          </cell>
          <cell r="P99" t="e">
            <v>#N/A</v>
          </cell>
          <cell r="Q99">
            <v>25200</v>
          </cell>
          <cell r="R99">
            <v>25200</v>
          </cell>
          <cell r="S99" t="e">
            <v>#N/A</v>
          </cell>
          <cell r="T99">
            <v>1.30057690804346E-3</v>
          </cell>
          <cell r="U99">
            <v>14956.634442499801</v>
          </cell>
          <cell r="V99">
            <v>25200</v>
          </cell>
        </row>
        <row r="100">
          <cell r="C100" t="str">
            <v>S513174</v>
          </cell>
          <cell r="D100" t="str">
            <v>黄骅市杭合叉车配件经营部</v>
          </cell>
          <cell r="E100" t="str">
            <v>中高</v>
          </cell>
          <cell r="F100" t="str">
            <v>销售</v>
          </cell>
          <cell r="G100" t="str">
            <v>销售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>
            <v>40240</v>
          </cell>
          <cell r="N100" t="e">
            <v>#N/A</v>
          </cell>
          <cell r="O100" t="e">
            <v>#N/A</v>
          </cell>
          <cell r="P100" t="e">
            <v>#N/A</v>
          </cell>
          <cell r="Q100">
            <v>10000</v>
          </cell>
          <cell r="R100">
            <v>10000</v>
          </cell>
          <cell r="S100" t="e">
            <v>#N/A</v>
          </cell>
          <cell r="T100">
            <v>5.1610194763629402E-4</v>
          </cell>
          <cell r="U100">
            <v>5935.1723978173904</v>
          </cell>
          <cell r="V100">
            <v>5000</v>
          </cell>
        </row>
        <row r="101">
          <cell r="C101" t="str">
            <v>S423001</v>
          </cell>
          <cell r="D101" t="str">
            <v>哈尔滨三迪工控工程有限公司</v>
          </cell>
          <cell r="E101" t="str">
            <v>涉诉</v>
          </cell>
          <cell r="F101" t="str">
            <v>座椅</v>
          </cell>
          <cell r="G101" t="str">
            <v>固定资产</v>
          </cell>
          <cell r="H101">
            <v>0</v>
          </cell>
          <cell r="I101">
            <v>1</v>
          </cell>
          <cell r="J101">
            <v>0</v>
          </cell>
          <cell r="K101">
            <v>0</v>
          </cell>
          <cell r="L101">
            <v>0</v>
          </cell>
          <cell r="M101">
            <v>416900</v>
          </cell>
          <cell r="N101">
            <v>0</v>
          </cell>
          <cell r="O101">
            <v>0</v>
          </cell>
          <cell r="P101">
            <v>416900</v>
          </cell>
          <cell r="Q101">
            <v>200000</v>
          </cell>
          <cell r="R101">
            <v>200000</v>
          </cell>
          <cell r="S101">
            <v>0.47973135044375098</v>
          </cell>
          <cell r="T101">
            <v>1.03220389527259E-2</v>
          </cell>
          <cell r="U101">
            <v>118703.447956348</v>
          </cell>
          <cell r="V101">
            <v>180000</v>
          </cell>
        </row>
        <row r="102">
          <cell r="C102" t="str">
            <v>S411021</v>
          </cell>
          <cell r="D102" t="str">
            <v>北京鹏宇兴业精密模具制造有限公司</v>
          </cell>
          <cell r="E102" t="str">
            <v>涉诉</v>
          </cell>
          <cell r="F102" t="str">
            <v>金属件</v>
          </cell>
          <cell r="G102" t="str">
            <v>固定资产</v>
          </cell>
          <cell r="H102">
            <v>21578.661333333301</v>
          </cell>
          <cell r="I102">
            <v>1</v>
          </cell>
          <cell r="J102">
            <v>21578.661333333301</v>
          </cell>
          <cell r="K102">
            <v>0</v>
          </cell>
          <cell r="L102">
            <v>21578.661333333301</v>
          </cell>
          <cell r="M102">
            <v>40459.99</v>
          </cell>
          <cell r="N102">
            <v>0</v>
          </cell>
          <cell r="O102">
            <v>0</v>
          </cell>
          <cell r="P102">
            <v>21578.661333333301</v>
          </cell>
          <cell r="Q102">
            <v>20000</v>
          </cell>
          <cell r="R102">
            <v>20000</v>
          </cell>
          <cell r="S102">
            <v>0.92684155384121403</v>
          </cell>
          <cell r="T102">
            <v>1.03220389527259E-3</v>
          </cell>
          <cell r="U102">
            <v>11870.344795634801</v>
          </cell>
          <cell r="V102">
            <v>20000</v>
          </cell>
        </row>
        <row r="103">
          <cell r="C103" t="str">
            <v>S444014</v>
          </cell>
          <cell r="D103" t="str">
            <v>深圳市毅荣川电子科技有限公司</v>
          </cell>
          <cell r="E103" t="str">
            <v>涉诉</v>
          </cell>
          <cell r="F103" t="str">
            <v>座椅</v>
          </cell>
          <cell r="G103" t="str">
            <v>零部件</v>
          </cell>
          <cell r="H103">
            <v>101070.233333333</v>
          </cell>
          <cell r="I103">
            <v>1</v>
          </cell>
          <cell r="J103">
            <v>101070.233333333</v>
          </cell>
          <cell r="K103">
            <v>0</v>
          </cell>
          <cell r="L103">
            <v>101070.233333333</v>
          </cell>
          <cell r="M103">
            <v>151605.35</v>
          </cell>
          <cell r="N103">
            <v>0</v>
          </cell>
          <cell r="O103">
            <v>0</v>
          </cell>
          <cell r="P103">
            <v>101070.233333333</v>
          </cell>
          <cell r="Q103">
            <v>50000</v>
          </cell>
          <cell r="R103">
            <v>50000</v>
          </cell>
          <cell r="S103">
            <v>0.49470549687065801</v>
          </cell>
          <cell r="T103">
            <v>2.5805097381814699E-3</v>
          </cell>
          <cell r="U103">
            <v>29675.861989086901</v>
          </cell>
          <cell r="V103">
            <v>50000</v>
          </cell>
        </row>
        <row r="104">
          <cell r="C104" t="str">
            <v>S433021</v>
          </cell>
          <cell r="D104" t="str">
            <v>慈溪市维克多自控元件有限公司</v>
          </cell>
          <cell r="E104" t="str">
            <v>涉诉</v>
          </cell>
          <cell r="F104" t="str">
            <v>座椅</v>
          </cell>
          <cell r="G104" t="str">
            <v>零部件</v>
          </cell>
          <cell r="H104">
            <v>253262.57866666699</v>
          </cell>
          <cell r="I104">
            <v>0.8</v>
          </cell>
          <cell r="J104">
            <v>202610.06293333301</v>
          </cell>
          <cell r="K104">
            <v>0</v>
          </cell>
          <cell r="L104">
            <v>202610.06293333301</v>
          </cell>
          <cell r="M104">
            <v>508630.26</v>
          </cell>
          <cell r="N104">
            <v>62267.519999999997</v>
          </cell>
          <cell r="O104">
            <v>49814.016000000003</v>
          </cell>
          <cell r="P104">
            <v>252424.07893333299</v>
          </cell>
          <cell r="Q104">
            <v>100000</v>
          </cell>
          <cell r="R104">
            <v>100000</v>
          </cell>
          <cell r="S104">
            <v>0.396158719970651</v>
          </cell>
          <cell r="T104">
            <v>5.1610194763629397E-3</v>
          </cell>
          <cell r="U104">
            <v>59351.723978173897</v>
          </cell>
          <cell r="V104">
            <v>50000</v>
          </cell>
        </row>
        <row r="105">
          <cell r="C105" t="str">
            <v>S437023</v>
          </cell>
          <cell r="D105" t="str">
            <v>高唐强盛机械有限公司</v>
          </cell>
          <cell r="E105" t="str">
            <v>涉诉</v>
          </cell>
          <cell r="F105" t="str">
            <v>金属件</v>
          </cell>
          <cell r="G105" t="str">
            <v>零部件</v>
          </cell>
          <cell r="H105">
            <v>9003.4853333333303</v>
          </cell>
          <cell r="I105">
            <v>0.8</v>
          </cell>
          <cell r="J105">
            <v>7202.7882666666701</v>
          </cell>
          <cell r="K105">
            <v>70000</v>
          </cell>
          <cell r="L105">
            <v>-62797.211733333301</v>
          </cell>
          <cell r="M105">
            <v>856630.84</v>
          </cell>
          <cell r="N105">
            <v>0</v>
          </cell>
          <cell r="O105">
            <v>0</v>
          </cell>
          <cell r="P105">
            <v>-62797.211733333301</v>
          </cell>
          <cell r="Q105">
            <v>30000</v>
          </cell>
          <cell r="R105">
            <v>30000</v>
          </cell>
          <cell r="S105">
            <v>-0.477728217096552</v>
          </cell>
          <cell r="T105">
            <v>1.5483058429088801E-3</v>
          </cell>
          <cell r="U105">
            <v>17805.5171934522</v>
          </cell>
          <cell r="V105">
            <v>20000</v>
          </cell>
        </row>
        <row r="106">
          <cell r="C106" t="str">
            <v>S412044</v>
          </cell>
          <cell r="D106" t="str">
            <v>天津沛衡五金弹簧有限公司</v>
          </cell>
          <cell r="E106" t="str">
            <v>涉诉</v>
          </cell>
          <cell r="F106" t="str">
            <v>座椅</v>
          </cell>
          <cell r="G106" t="str">
            <v>零部件</v>
          </cell>
          <cell r="H106">
            <v>42811.28</v>
          </cell>
          <cell r="I106">
            <v>0.8</v>
          </cell>
          <cell r="J106">
            <v>34249.023999999998</v>
          </cell>
          <cell r="K106">
            <v>0</v>
          </cell>
          <cell r="L106">
            <v>34249.023999999998</v>
          </cell>
          <cell r="M106">
            <v>81145.88</v>
          </cell>
          <cell r="N106">
            <v>12485.276666666699</v>
          </cell>
          <cell r="O106">
            <v>9988.2213333333293</v>
          </cell>
          <cell r="P106">
            <v>44237.245333333303</v>
          </cell>
          <cell r="Q106">
            <v>50000</v>
          </cell>
          <cell r="R106">
            <v>50000</v>
          </cell>
          <cell r="S106">
            <v>1.13026929283782</v>
          </cell>
          <cell r="T106">
            <v>2.5805097381814699E-3</v>
          </cell>
          <cell r="U106">
            <v>29675.861989086901</v>
          </cell>
          <cell r="V106">
            <v>20000</v>
          </cell>
        </row>
        <row r="107">
          <cell r="C107" t="str">
            <v>S433027</v>
          </cell>
          <cell r="D107" t="str">
            <v>浙江泰极信汽车部件有限公司</v>
          </cell>
          <cell r="E107" t="str">
            <v>涉诉</v>
          </cell>
          <cell r="F107" t="str">
            <v>金属件</v>
          </cell>
          <cell r="G107" t="str">
            <v>零部件</v>
          </cell>
          <cell r="H107">
            <v>0</v>
          </cell>
          <cell r="I107">
            <v>0.8</v>
          </cell>
          <cell r="J107">
            <v>0</v>
          </cell>
          <cell r="K107">
            <v>20000</v>
          </cell>
          <cell r="L107">
            <v>-20000</v>
          </cell>
          <cell r="M107">
            <v>249669.96</v>
          </cell>
          <cell r="N107">
            <v>0</v>
          </cell>
          <cell r="O107">
            <v>0</v>
          </cell>
          <cell r="P107">
            <v>-20000</v>
          </cell>
          <cell r="Q107">
            <v>30000</v>
          </cell>
          <cell r="R107">
            <v>30000</v>
          </cell>
          <cell r="S107">
            <v>-1.5</v>
          </cell>
          <cell r="T107">
            <v>1.5483058429088801E-3</v>
          </cell>
          <cell r="U107">
            <v>17805.5171934522</v>
          </cell>
          <cell r="V107">
            <v>20000</v>
          </cell>
        </row>
        <row r="108">
          <cell r="C108" t="str">
            <v>S511032</v>
          </cell>
          <cell r="D108" t="str">
            <v>中机科(北京)车辆检测工程研究院有限公司</v>
          </cell>
          <cell r="E108" t="str">
            <v>涉诉</v>
          </cell>
          <cell r="F108" t="str">
            <v>金属件</v>
          </cell>
          <cell r="G108" t="str">
            <v>零部件</v>
          </cell>
          <cell r="H108">
            <v>277949.40000000002</v>
          </cell>
          <cell r="I108">
            <v>0.8</v>
          </cell>
          <cell r="J108">
            <v>222359.52</v>
          </cell>
          <cell r="K108">
            <v>30000</v>
          </cell>
          <cell r="L108">
            <v>192359.52</v>
          </cell>
          <cell r="M108">
            <v>619964</v>
          </cell>
          <cell r="N108">
            <v>39407.25</v>
          </cell>
          <cell r="O108">
            <v>31525.8</v>
          </cell>
          <cell r="P108">
            <v>223885.32</v>
          </cell>
          <cell r="Q108">
            <v>30000</v>
          </cell>
          <cell r="R108">
            <v>30000</v>
          </cell>
          <cell r="S108">
            <v>0.13399717319563401</v>
          </cell>
          <cell r="T108">
            <v>1.5483058429088801E-3</v>
          </cell>
          <cell r="U108">
            <v>17805.5171934522</v>
          </cell>
        </row>
        <row r="109">
          <cell r="C109" t="str">
            <v>S535001</v>
          </cell>
          <cell r="D109" t="str">
            <v>厦门市三友和机械有限公司</v>
          </cell>
          <cell r="E109" t="str">
            <v>涉诉</v>
          </cell>
          <cell r="F109" t="str">
            <v>金属件</v>
          </cell>
          <cell r="G109" t="str">
            <v>零部件</v>
          </cell>
          <cell r="H109">
            <v>0</v>
          </cell>
          <cell r="I109">
            <v>1</v>
          </cell>
          <cell r="J109">
            <v>0</v>
          </cell>
          <cell r="K109">
            <v>20000</v>
          </cell>
          <cell r="L109">
            <v>-20000</v>
          </cell>
          <cell r="M109">
            <v>294000</v>
          </cell>
          <cell r="N109">
            <v>0</v>
          </cell>
          <cell r="O109">
            <v>0</v>
          </cell>
          <cell r="P109">
            <v>-20000</v>
          </cell>
          <cell r="Q109">
            <v>30000</v>
          </cell>
          <cell r="R109">
            <v>30000</v>
          </cell>
          <cell r="S109">
            <v>-1.5</v>
          </cell>
          <cell r="T109">
            <v>1.5483058429088801E-3</v>
          </cell>
          <cell r="U109">
            <v>17805.5171934522</v>
          </cell>
        </row>
        <row r="110">
          <cell r="C110" t="str">
            <v>S411047</v>
          </cell>
          <cell r="D110" t="str">
            <v>大连吉田拉链有限公司北京分公司</v>
          </cell>
          <cell r="E110" t="str">
            <v>涉诉</v>
          </cell>
          <cell r="F110" t="str">
            <v>金属件</v>
          </cell>
          <cell r="G110" t="str">
            <v>零部件</v>
          </cell>
          <cell r="H110">
            <v>24329.35</v>
          </cell>
          <cell r="I110">
            <v>1</v>
          </cell>
          <cell r="J110">
            <v>24329.35</v>
          </cell>
          <cell r="K110">
            <v>20000</v>
          </cell>
          <cell r="L110">
            <v>4329.3499999999904</v>
          </cell>
          <cell r="M110">
            <v>42807.9</v>
          </cell>
          <cell r="N110">
            <v>7134.65</v>
          </cell>
          <cell r="O110">
            <v>7134.65</v>
          </cell>
          <cell r="P110">
            <v>11464</v>
          </cell>
          <cell r="Q110">
            <v>42807.9</v>
          </cell>
          <cell r="R110">
            <v>42807.9</v>
          </cell>
          <cell r="S110">
            <v>3.73411549197488</v>
          </cell>
          <cell r="T110">
            <v>2.2093240564219699E-3</v>
          </cell>
          <cell r="U110">
            <v>25407.226648852698</v>
          </cell>
          <cell r="V110">
            <v>42807.9</v>
          </cell>
        </row>
        <row r="111">
          <cell r="C111" t="str">
            <v>S413082</v>
          </cell>
          <cell r="D111" t="str">
            <v>深州市卓伦橡塑磨具有限公司</v>
          </cell>
          <cell r="E111" t="str">
            <v>涉诉</v>
          </cell>
          <cell r="F111" t="str">
            <v>金属件</v>
          </cell>
          <cell r="G111" t="str">
            <v>零部件</v>
          </cell>
          <cell r="H111">
            <v>712043.26933333301</v>
          </cell>
          <cell r="I111">
            <v>0.8</v>
          </cell>
          <cell r="J111">
            <v>569634.61546666699</v>
          </cell>
          <cell r="K111">
            <v>600000</v>
          </cell>
          <cell r="L111">
            <v>-30365.384533333199</v>
          </cell>
          <cell r="M111">
            <v>4117298.58</v>
          </cell>
          <cell r="N111">
            <v>178983.14</v>
          </cell>
          <cell r="O111">
            <v>143186.51199999999</v>
          </cell>
          <cell r="P111">
            <v>112821.12746666701</v>
          </cell>
          <cell r="Q111">
            <v>500000</v>
          </cell>
          <cell r="R111">
            <v>500000</v>
          </cell>
          <cell r="S111">
            <v>4.4317940374042601</v>
          </cell>
          <cell r="T111">
            <v>2.58050973818147E-2</v>
          </cell>
          <cell r="U111">
            <v>299154.88183470501</v>
          </cell>
          <cell r="V111">
            <v>500000</v>
          </cell>
        </row>
        <row r="112">
          <cell r="C112" t="str">
            <v>S412015</v>
          </cell>
          <cell r="D112" t="str">
            <v>天津亚铁科技有限公司</v>
          </cell>
          <cell r="E112" t="str">
            <v>涉诉</v>
          </cell>
          <cell r="F112" t="str">
            <v>金属件</v>
          </cell>
          <cell r="G112" t="str">
            <v>原材料</v>
          </cell>
          <cell r="M112">
            <v>200686.65</v>
          </cell>
          <cell r="Q112">
            <v>50000</v>
          </cell>
          <cell r="R112">
            <v>50000</v>
          </cell>
          <cell r="S112" t="e">
            <v>#DIV/0!</v>
          </cell>
          <cell r="T112">
            <v>2.5805097381814699E-3</v>
          </cell>
          <cell r="V112">
            <v>50000</v>
          </cell>
        </row>
        <row r="113">
          <cell r="C113" t="str">
            <v>S432008</v>
          </cell>
          <cell r="D113" t="str">
            <v>徐州华夏电子有限公司</v>
          </cell>
          <cell r="E113" t="str">
            <v>零部件</v>
          </cell>
          <cell r="F113" t="str">
            <v>座椅</v>
          </cell>
          <cell r="G113" t="str">
            <v>零部件</v>
          </cell>
          <cell r="H113">
            <v>231412.04800000001</v>
          </cell>
          <cell r="I113">
            <v>0.8</v>
          </cell>
          <cell r="J113">
            <v>185129.6384</v>
          </cell>
          <cell r="K113">
            <v>0</v>
          </cell>
          <cell r="L113">
            <v>185129.6384</v>
          </cell>
          <cell r="M113">
            <v>484242</v>
          </cell>
          <cell r="N113">
            <v>71298.856666666703</v>
          </cell>
          <cell r="O113">
            <v>57039.0853333333</v>
          </cell>
          <cell r="P113">
            <v>242168.723733333</v>
          </cell>
          <cell r="Q113">
            <v>60000</v>
          </cell>
          <cell r="R113">
            <v>60000</v>
          </cell>
          <cell r="S113">
            <v>0.24776114386294401</v>
          </cell>
          <cell r="T113">
            <v>3.0966116858177702E-3</v>
          </cell>
          <cell r="U113">
            <v>60000</v>
          </cell>
          <cell r="V113">
            <v>60000</v>
          </cell>
        </row>
        <row r="114">
          <cell r="C114" t="str">
            <v>S435004</v>
          </cell>
          <cell r="D114" t="str">
            <v>厦门市鑫荣飞工贸有限公司</v>
          </cell>
          <cell r="E114" t="str">
            <v>金属件</v>
          </cell>
          <cell r="F114" t="str">
            <v>金属件</v>
          </cell>
          <cell r="G114" t="str">
            <v>零部件</v>
          </cell>
          <cell r="H114">
            <v>304006.80266666698</v>
          </cell>
          <cell r="I114">
            <v>0.8</v>
          </cell>
          <cell r="J114">
            <v>243205.44213333301</v>
          </cell>
          <cell r="K114">
            <v>0</v>
          </cell>
          <cell r="L114">
            <v>243205.44213333301</v>
          </cell>
          <cell r="M114">
            <v>656344.41</v>
          </cell>
          <cell r="N114">
            <v>145695.42000000001</v>
          </cell>
          <cell r="O114">
            <v>116556.336</v>
          </cell>
          <cell r="P114">
            <v>359761.77813333302</v>
          </cell>
          <cell r="Q114">
            <v>100000</v>
          </cell>
          <cell r="R114">
            <v>100000</v>
          </cell>
          <cell r="S114">
            <v>0.27796171266125602</v>
          </cell>
          <cell r="T114">
            <v>5.1610194763629397E-3</v>
          </cell>
          <cell r="U114">
            <v>100000</v>
          </cell>
          <cell r="V114">
            <v>60000</v>
          </cell>
        </row>
        <row r="115">
          <cell r="C115" t="str">
            <v>S431002</v>
          </cell>
          <cell r="D115" t="str">
            <v>易格斯（上海）拖链系统有限公司</v>
          </cell>
          <cell r="E115" t="str">
            <v>零部件</v>
          </cell>
          <cell r="F115" t="str">
            <v>金属件</v>
          </cell>
          <cell r="G115" t="str">
            <v>零部件</v>
          </cell>
          <cell r="H115">
            <v>153302.21666666699</v>
          </cell>
          <cell r="I115">
            <v>1</v>
          </cell>
          <cell r="J115">
            <v>153302.21666666699</v>
          </cell>
          <cell r="K115">
            <v>70000</v>
          </cell>
          <cell r="L115">
            <v>83302.216666666704</v>
          </cell>
          <cell r="M115">
            <v>418529.62</v>
          </cell>
          <cell r="N115">
            <v>69754.936666666705</v>
          </cell>
          <cell r="O115">
            <v>69754.936666666705</v>
          </cell>
          <cell r="P115">
            <v>153057.153333333</v>
          </cell>
          <cell r="Q115">
            <v>270891.44</v>
          </cell>
          <cell r="R115">
            <v>270891.44</v>
          </cell>
          <cell r="S115">
            <v>1.7698711500928199</v>
          </cell>
          <cell r="T115">
            <v>1.3980759978200001E-2</v>
          </cell>
          <cell r="U115">
            <v>160778.7397493</v>
          </cell>
          <cell r="V115">
            <v>270891.44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月付款计划分析"/>
      <sheetName val="6.29方案一"/>
      <sheetName val="5.30 (3)"/>
      <sheetName val="Sheet3"/>
      <sheetName val="7.4付款计划"/>
      <sheetName val="7.9付款计划"/>
      <sheetName val="Sheet1"/>
      <sheetName val="6.29方案二 (2)"/>
      <sheetName val="销售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4" t="str">
            <v>S435001</v>
          </cell>
          <cell r="D4" t="str">
            <v>厦门凯平化工有限公司</v>
          </cell>
          <cell r="E4" t="str">
            <v>原材料</v>
          </cell>
          <cell r="F4" t="str">
            <v>座椅</v>
          </cell>
          <cell r="G4" t="str">
            <v>原材料</v>
          </cell>
          <cell r="H4">
            <v>1</v>
          </cell>
          <cell r="I4">
            <v>821382.33</v>
          </cell>
          <cell r="J4">
            <v>906892.1</v>
          </cell>
          <cell r="K4">
            <v>13424.1683333333</v>
          </cell>
          <cell r="L4">
            <v>65462.985000000001</v>
          </cell>
          <cell r="M4">
            <v>65462.985000000001</v>
          </cell>
          <cell r="N4">
            <v>100850.661666667</v>
          </cell>
          <cell r="O4">
            <v>122645.426666667</v>
          </cell>
          <cell r="P4">
            <v>123472.88666666699</v>
          </cell>
          <cell r="Q4">
            <v>491319.11333333398</v>
          </cell>
          <cell r="R4">
            <v>300000</v>
          </cell>
          <cell r="U4">
            <v>180000</v>
          </cell>
          <cell r="V4">
            <v>480000</v>
          </cell>
          <cell r="W4">
            <v>11319.1133333343</v>
          </cell>
          <cell r="X4">
            <v>726892.1</v>
          </cell>
          <cell r="Y4">
            <v>726892.1</v>
          </cell>
          <cell r="Z4">
            <v>726892.1</v>
          </cell>
          <cell r="AA4">
            <v>150000</v>
          </cell>
          <cell r="AB4">
            <v>0.20635800003879501</v>
          </cell>
          <cell r="AC4">
            <v>200000</v>
          </cell>
          <cell r="AD4">
            <v>0.27514400005172701</v>
          </cell>
          <cell r="AE4">
            <v>150000</v>
          </cell>
          <cell r="AF4">
            <v>0.20635800003879501</v>
          </cell>
          <cell r="AG4">
            <v>150000</v>
          </cell>
          <cell r="AH4">
            <v>0.20635800003879501</v>
          </cell>
          <cell r="AI4">
            <v>150000</v>
          </cell>
        </row>
        <row r="5">
          <cell r="C5" t="str">
            <v>S421002</v>
          </cell>
          <cell r="D5" t="str">
            <v>大连浩煜新材料科技有限公司</v>
          </cell>
          <cell r="E5" t="str">
            <v>原材料</v>
          </cell>
          <cell r="F5" t="str">
            <v>座椅</v>
          </cell>
          <cell r="G5" t="str">
            <v>原材料</v>
          </cell>
          <cell r="H5">
            <v>1</v>
          </cell>
          <cell r="I5">
            <v>4982009.82</v>
          </cell>
          <cell r="J5">
            <v>3452849.82</v>
          </cell>
          <cell r="K5">
            <v>132034.97</v>
          </cell>
          <cell r="L5">
            <v>301994.96999999997</v>
          </cell>
          <cell r="M5">
            <v>415034.97</v>
          </cell>
          <cell r="N5">
            <v>575474.97</v>
          </cell>
          <cell r="O5">
            <v>720434.97</v>
          </cell>
          <cell r="P5">
            <v>813100</v>
          </cell>
          <cell r="Q5">
            <v>2958074.85</v>
          </cell>
          <cell r="R5">
            <v>1520000</v>
          </cell>
          <cell r="S5">
            <v>320000</v>
          </cell>
          <cell r="U5">
            <v>400000</v>
          </cell>
          <cell r="V5">
            <v>2240000</v>
          </cell>
          <cell r="W5">
            <v>718074.85</v>
          </cell>
          <cell r="X5">
            <v>3052849.82</v>
          </cell>
          <cell r="Y5">
            <v>3052849.82</v>
          </cell>
          <cell r="Z5">
            <v>3052849.82</v>
          </cell>
          <cell r="AB5">
            <v>0</v>
          </cell>
          <cell r="AD5">
            <v>0</v>
          </cell>
          <cell r="AE5">
            <v>500000</v>
          </cell>
          <cell r="AF5">
            <v>0.16378139426458899</v>
          </cell>
          <cell r="AG5">
            <v>500000</v>
          </cell>
          <cell r="AH5">
            <v>0.16378139426458899</v>
          </cell>
          <cell r="AI5">
            <v>0</v>
          </cell>
        </row>
        <row r="6">
          <cell r="D6" t="str">
            <v>万华化学</v>
          </cell>
          <cell r="E6" t="str">
            <v>原材料</v>
          </cell>
          <cell r="F6" t="str">
            <v>座椅</v>
          </cell>
          <cell r="G6" t="str">
            <v>原材料</v>
          </cell>
          <cell r="H6">
            <v>1</v>
          </cell>
          <cell r="AB6" t="str">
            <v>100%</v>
          </cell>
          <cell r="AF6" t="str">
            <v>100%</v>
          </cell>
          <cell r="AH6" t="str">
            <v>100%</v>
          </cell>
          <cell r="AI6">
            <v>0</v>
          </cell>
        </row>
        <row r="7">
          <cell r="C7" t="str">
            <v>S412042</v>
          </cell>
          <cell r="D7" t="str">
            <v>天津锦程新材料科技有限公司</v>
          </cell>
          <cell r="E7" t="str">
            <v>李尔项目</v>
          </cell>
          <cell r="F7" t="str">
            <v>座椅</v>
          </cell>
          <cell r="G7" t="str">
            <v>原材料</v>
          </cell>
          <cell r="H7">
            <v>1</v>
          </cell>
          <cell r="I7">
            <v>18604.32</v>
          </cell>
          <cell r="J7">
            <v>37208.639999999999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3100.72</v>
          </cell>
          <cell r="Q7">
            <v>3100.72</v>
          </cell>
          <cell r="U7">
            <v>13953.24</v>
          </cell>
          <cell r="V7">
            <v>13953.24</v>
          </cell>
          <cell r="W7">
            <v>-10852.52</v>
          </cell>
          <cell r="X7">
            <v>23255.4</v>
          </cell>
          <cell r="Y7">
            <v>23255.4</v>
          </cell>
          <cell r="Z7">
            <v>23255.4</v>
          </cell>
          <cell r="AA7">
            <v>18604.32</v>
          </cell>
          <cell r="AB7">
            <v>0.8</v>
          </cell>
          <cell r="AD7">
            <v>0</v>
          </cell>
          <cell r="AF7">
            <v>0</v>
          </cell>
          <cell r="AH7">
            <v>0</v>
          </cell>
          <cell r="AI7">
            <v>18604.32</v>
          </cell>
        </row>
        <row r="8">
          <cell r="C8" t="str">
            <v>S412003</v>
          </cell>
          <cell r="D8" t="str">
            <v>天津市远丰化工产品贸易有限公司</v>
          </cell>
          <cell r="E8" t="str">
            <v>原材料</v>
          </cell>
          <cell r="F8" t="str">
            <v>座椅</v>
          </cell>
          <cell r="G8" t="str">
            <v>原材料</v>
          </cell>
          <cell r="H8">
            <v>1</v>
          </cell>
          <cell r="I8">
            <v>1538321.05</v>
          </cell>
          <cell r="J8">
            <v>1538321.05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153029.50833333301</v>
          </cell>
          <cell r="P8">
            <v>256386.84166666699</v>
          </cell>
          <cell r="Q8">
            <v>409416.35</v>
          </cell>
          <cell r="R8">
            <v>500000</v>
          </cell>
          <cell r="U8">
            <v>500000</v>
          </cell>
          <cell r="V8">
            <v>1000000</v>
          </cell>
          <cell r="W8">
            <v>-590583.65</v>
          </cell>
          <cell r="X8">
            <v>1038321.05</v>
          </cell>
          <cell r="Y8">
            <v>1038321.05</v>
          </cell>
          <cell r="Z8">
            <v>1038321.05</v>
          </cell>
          <cell r="AB8">
            <v>0</v>
          </cell>
          <cell r="AC8">
            <v>800000</v>
          </cell>
          <cell r="AD8">
            <v>0.77047460416987601</v>
          </cell>
          <cell r="AE8">
            <v>500000</v>
          </cell>
          <cell r="AF8">
            <v>0.48154662760617201</v>
          </cell>
          <cell r="AG8">
            <v>500000</v>
          </cell>
          <cell r="AH8">
            <v>0.48154662760617201</v>
          </cell>
          <cell r="AI8">
            <v>0</v>
          </cell>
        </row>
        <row r="9">
          <cell r="C9" t="str">
            <v>S413065</v>
          </cell>
          <cell r="D9" t="str">
            <v>河北锦泽丰泰国际贸易有限公司</v>
          </cell>
          <cell r="E9" t="str">
            <v>原材料</v>
          </cell>
          <cell r="F9" t="str">
            <v>座椅</v>
          </cell>
          <cell r="G9" t="str">
            <v>原材料</v>
          </cell>
          <cell r="H9">
            <v>1</v>
          </cell>
          <cell r="I9">
            <v>1813373.43</v>
          </cell>
          <cell r="J9">
            <v>1813373.43</v>
          </cell>
          <cell r="K9">
            <v>0</v>
          </cell>
          <cell r="L9">
            <v>0</v>
          </cell>
          <cell r="M9">
            <v>0</v>
          </cell>
          <cell r="N9">
            <v>87330.416666666701</v>
          </cell>
          <cell r="O9">
            <v>87330.416666666701</v>
          </cell>
          <cell r="P9">
            <v>302228.90500000003</v>
          </cell>
          <cell r="Q9">
            <v>476889.73833333299</v>
          </cell>
          <cell r="R9">
            <v>2240000</v>
          </cell>
          <cell r="U9">
            <v>400000</v>
          </cell>
          <cell r="V9">
            <v>2640000</v>
          </cell>
          <cell r="W9">
            <v>-2163110.26166667</v>
          </cell>
          <cell r="X9">
            <v>1413373.43</v>
          </cell>
          <cell r="Y9">
            <v>1413373.43</v>
          </cell>
          <cell r="Z9">
            <v>1413373.43</v>
          </cell>
          <cell r="AA9">
            <v>200000</v>
          </cell>
          <cell r="AB9">
            <v>0.141505419413467</v>
          </cell>
          <cell r="AC9">
            <v>800000</v>
          </cell>
          <cell r="AD9">
            <v>0.56602167765386702</v>
          </cell>
          <cell r="AE9">
            <v>400000</v>
          </cell>
          <cell r="AF9">
            <v>0.28301083882693301</v>
          </cell>
          <cell r="AG9">
            <v>400000</v>
          </cell>
          <cell r="AH9">
            <v>0.28301083882693301</v>
          </cell>
          <cell r="AI9">
            <v>200000</v>
          </cell>
        </row>
        <row r="10">
          <cell r="C10" t="str">
            <v>S413042</v>
          </cell>
          <cell r="D10" t="str">
            <v>黄骅市祯祥金属制品有限责任公司</v>
          </cell>
          <cell r="E10" t="str">
            <v>原材料</v>
          </cell>
          <cell r="F10" t="str">
            <v>座椅</v>
          </cell>
          <cell r="G10" t="str">
            <v>原材料</v>
          </cell>
          <cell r="H10">
            <v>1</v>
          </cell>
          <cell r="I10">
            <v>491750.82</v>
          </cell>
          <cell r="J10">
            <v>491750.82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23624.4116666667</v>
          </cell>
          <cell r="P10">
            <v>81958.47</v>
          </cell>
          <cell r="Q10">
            <v>105582.881666667</v>
          </cell>
          <cell r="R10">
            <v>900000</v>
          </cell>
          <cell r="U10">
            <v>250000</v>
          </cell>
          <cell r="V10">
            <v>1150000</v>
          </cell>
          <cell r="W10">
            <v>-1044417.11833333</v>
          </cell>
          <cell r="X10">
            <v>241750.82</v>
          </cell>
          <cell r="Y10">
            <v>241750.82</v>
          </cell>
          <cell r="Z10">
            <v>241750.82</v>
          </cell>
          <cell r="AB10">
            <v>0</v>
          </cell>
          <cell r="AC10">
            <v>240000</v>
          </cell>
          <cell r="AD10">
            <v>0.99275774948767503</v>
          </cell>
          <cell r="AE10">
            <v>200000</v>
          </cell>
          <cell r="AF10">
            <v>0.82729812457306195</v>
          </cell>
          <cell r="AG10">
            <v>200000</v>
          </cell>
          <cell r="AH10">
            <v>0.82729812457306195</v>
          </cell>
          <cell r="AI10">
            <v>0</v>
          </cell>
        </row>
        <row r="11">
          <cell r="C11" t="str">
            <v>S512030</v>
          </cell>
          <cell r="D11" t="str">
            <v>天津德润达金属材料销售有限公司</v>
          </cell>
          <cell r="E11" t="str">
            <v>原材料</v>
          </cell>
          <cell r="F11" t="str">
            <v>金属件</v>
          </cell>
          <cell r="G11" t="str">
            <v>原材料</v>
          </cell>
          <cell r="H11">
            <v>1</v>
          </cell>
          <cell r="I11">
            <v>757565.08</v>
          </cell>
          <cell r="J11">
            <v>757565.08</v>
          </cell>
          <cell r="K11">
            <v>0</v>
          </cell>
          <cell r="L11">
            <v>0</v>
          </cell>
          <cell r="M11">
            <v>0</v>
          </cell>
          <cell r="N11">
            <v>112726.566666667</v>
          </cell>
          <cell r="O11">
            <v>126260.846666667</v>
          </cell>
          <cell r="P11">
            <v>126260.846666667</v>
          </cell>
          <cell r="Q11">
            <v>365248.260000001</v>
          </cell>
          <cell r="R11">
            <v>750000</v>
          </cell>
          <cell r="V11">
            <v>750000</v>
          </cell>
          <cell r="W11">
            <v>-384751.739999999</v>
          </cell>
          <cell r="X11">
            <v>757565.08</v>
          </cell>
          <cell r="Y11">
            <v>757565.08</v>
          </cell>
          <cell r="Z11">
            <v>757565.08</v>
          </cell>
          <cell r="AA11">
            <v>20000</v>
          </cell>
          <cell r="AB11">
            <v>2.6400372097404499E-2</v>
          </cell>
          <cell r="AC11">
            <v>200000</v>
          </cell>
          <cell r="AD11">
            <v>0.26400372097404501</v>
          </cell>
          <cell r="AE11">
            <v>100000</v>
          </cell>
          <cell r="AF11">
            <v>0.132001860487022</v>
          </cell>
          <cell r="AG11">
            <v>50000</v>
          </cell>
          <cell r="AH11">
            <v>6.6000930243511197E-2</v>
          </cell>
          <cell r="AI11">
            <v>20000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原材料</v>
          </cell>
          <cell r="F12" t="str">
            <v>金属件</v>
          </cell>
          <cell r="G12" t="str">
            <v>原材料</v>
          </cell>
          <cell r="H12">
            <v>0.8</v>
          </cell>
          <cell r="I12">
            <v>308957.65000000002</v>
          </cell>
          <cell r="J12">
            <v>308957.65000000002</v>
          </cell>
          <cell r="K12">
            <v>0</v>
          </cell>
          <cell r="L12">
            <v>0</v>
          </cell>
          <cell r="M12">
            <v>30531.441666666698</v>
          </cell>
          <cell r="N12">
            <v>30531.441666666698</v>
          </cell>
          <cell r="O12">
            <v>51492.941666666702</v>
          </cell>
          <cell r="P12">
            <v>51492.941666666702</v>
          </cell>
          <cell r="Q12">
            <v>131239.01333333299</v>
          </cell>
          <cell r="R12">
            <v>0</v>
          </cell>
          <cell r="U12">
            <v>200000</v>
          </cell>
          <cell r="V12">
            <v>200000</v>
          </cell>
          <cell r="W12">
            <v>-68760.986666666504</v>
          </cell>
          <cell r="X12">
            <v>108957.65</v>
          </cell>
          <cell r="Y12">
            <v>108957.65</v>
          </cell>
          <cell r="Z12">
            <v>108957.65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I12">
            <v>0</v>
          </cell>
        </row>
        <row r="13">
          <cell r="C13" t="str">
            <v>S412055</v>
          </cell>
          <cell r="D13" t="str">
            <v>天津市盛祥冷拉有限公司</v>
          </cell>
          <cell r="E13" t="str">
            <v>原材料</v>
          </cell>
          <cell r="F13" t="str">
            <v>金属件</v>
          </cell>
          <cell r="G13" t="str">
            <v>原材料</v>
          </cell>
          <cell r="H13">
            <v>1</v>
          </cell>
          <cell r="Q13">
            <v>0</v>
          </cell>
          <cell r="S13">
            <v>57800</v>
          </cell>
          <cell r="V13">
            <v>57800</v>
          </cell>
          <cell r="W13">
            <v>-57800</v>
          </cell>
          <cell r="X13">
            <v>0</v>
          </cell>
          <cell r="Y13">
            <v>0</v>
          </cell>
          <cell r="Z13">
            <v>0</v>
          </cell>
          <cell r="AA13">
            <v>70000</v>
          </cell>
          <cell r="AB13" t="str">
            <v>100%</v>
          </cell>
          <cell r="AD13" t="str">
            <v>100%</v>
          </cell>
          <cell r="AF13" t="str">
            <v>100%</v>
          </cell>
          <cell r="AH13" t="str">
            <v>100%</v>
          </cell>
          <cell r="AI13">
            <v>70000</v>
          </cell>
        </row>
        <row r="14">
          <cell r="C14" t="str">
            <v>S412009</v>
          </cell>
          <cell r="D14" t="str">
            <v>天津市元辉昌钢铁贸易有限公司</v>
          </cell>
          <cell r="E14" t="str">
            <v>原材料</v>
          </cell>
          <cell r="F14" t="str">
            <v>金属件</v>
          </cell>
          <cell r="G14" t="str">
            <v>原材料</v>
          </cell>
          <cell r="H14">
            <v>1</v>
          </cell>
          <cell r="I14">
            <v>159506.4</v>
          </cell>
          <cell r="J14">
            <v>159506.4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12220.16</v>
          </cell>
          <cell r="P14">
            <v>26584.400000000001</v>
          </cell>
          <cell r="Q14">
            <v>38804.559999999998</v>
          </cell>
          <cell r="R14">
            <v>240782.89</v>
          </cell>
          <cell r="S14">
            <v>170782.89</v>
          </cell>
          <cell r="T14">
            <v>77320.960000000006</v>
          </cell>
          <cell r="V14">
            <v>488886.74</v>
          </cell>
          <cell r="W14">
            <v>-450082.18</v>
          </cell>
          <cell r="X14">
            <v>82185.440000000002</v>
          </cell>
          <cell r="Y14">
            <v>82185.440000000002</v>
          </cell>
          <cell r="Z14">
            <v>82185.440000000002</v>
          </cell>
          <cell r="AA14">
            <v>80000</v>
          </cell>
          <cell r="AB14">
            <v>0.97340842854890097</v>
          </cell>
          <cell r="AC14">
            <v>166424.92000000001</v>
          </cell>
          <cell r="AD14">
            <v>2.0249927481072101</v>
          </cell>
          <cell r="AE14">
            <v>166424.92000000001</v>
          </cell>
          <cell r="AF14">
            <v>2.0249927481072101</v>
          </cell>
          <cell r="AG14">
            <v>166424.92000000001</v>
          </cell>
          <cell r="AH14">
            <v>2.0249927481072101</v>
          </cell>
          <cell r="AI14">
            <v>80000</v>
          </cell>
        </row>
        <row r="15">
          <cell r="C15" t="str">
            <v>S411006</v>
          </cell>
          <cell r="D15" t="str">
            <v>北京中万盛贸易有限责任公司</v>
          </cell>
          <cell r="E15" t="str">
            <v>原材料</v>
          </cell>
          <cell r="F15" t="str">
            <v>座椅</v>
          </cell>
          <cell r="G15" t="str">
            <v>原材料</v>
          </cell>
          <cell r="H15">
            <v>1</v>
          </cell>
          <cell r="I15">
            <v>381666.31</v>
          </cell>
          <cell r="J15">
            <v>474580.66</v>
          </cell>
          <cell r="K15">
            <v>0</v>
          </cell>
          <cell r="L15">
            <v>0</v>
          </cell>
          <cell r="M15">
            <v>17451.051666666699</v>
          </cell>
          <cell r="N15">
            <v>40317.503333333298</v>
          </cell>
          <cell r="O15">
            <v>48125.326666666697</v>
          </cell>
          <cell r="P15">
            <v>63611.051666666703</v>
          </cell>
          <cell r="Q15">
            <v>169504.933333333</v>
          </cell>
          <cell r="R15">
            <v>100000</v>
          </cell>
          <cell r="S15">
            <v>100000</v>
          </cell>
          <cell r="V15">
            <v>200000</v>
          </cell>
          <cell r="W15">
            <v>-30495.0666666666</v>
          </cell>
          <cell r="X15">
            <v>474580.66</v>
          </cell>
          <cell r="Y15">
            <v>474580.66</v>
          </cell>
          <cell r="Z15">
            <v>474580.66</v>
          </cell>
          <cell r="AB15">
            <v>0</v>
          </cell>
          <cell r="AC15">
            <v>200000</v>
          </cell>
          <cell r="AD15">
            <v>0.42142467415338802</v>
          </cell>
          <cell r="AE15">
            <v>200000</v>
          </cell>
          <cell r="AF15">
            <v>0.42142467415338802</v>
          </cell>
          <cell r="AG15">
            <v>200000</v>
          </cell>
          <cell r="AH15">
            <v>0.42142467415338802</v>
          </cell>
          <cell r="AI15">
            <v>0</v>
          </cell>
        </row>
        <row r="16">
          <cell r="C16" t="str">
            <v>S413014</v>
          </cell>
          <cell r="D16" t="str">
            <v>沧州市奥睿机械设备有限公司</v>
          </cell>
          <cell r="E16" t="str">
            <v>原材料</v>
          </cell>
          <cell r="F16" t="str">
            <v>金属件</v>
          </cell>
          <cell r="G16" t="str">
            <v>原材料</v>
          </cell>
          <cell r="H16">
            <v>1</v>
          </cell>
          <cell r="I16">
            <v>58272</v>
          </cell>
          <cell r="J16">
            <v>58272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2856</v>
          </cell>
          <cell r="P16">
            <v>9712</v>
          </cell>
          <cell r="Q16">
            <v>12568</v>
          </cell>
          <cell r="R16">
            <v>42068</v>
          </cell>
          <cell r="V16">
            <v>42068</v>
          </cell>
          <cell r="W16">
            <v>-29500</v>
          </cell>
          <cell r="X16">
            <v>58272</v>
          </cell>
          <cell r="Y16">
            <v>58272</v>
          </cell>
          <cell r="Z16">
            <v>58272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I16">
            <v>0</v>
          </cell>
        </row>
        <row r="17">
          <cell r="C17" t="str">
            <v>S413012</v>
          </cell>
          <cell r="D17" t="str">
            <v>沧州市任沧机电有限公司</v>
          </cell>
          <cell r="E17" t="str">
            <v>原材料</v>
          </cell>
          <cell r="F17" t="str">
            <v>金属件</v>
          </cell>
          <cell r="G17" t="str">
            <v>原材料</v>
          </cell>
          <cell r="H17">
            <v>1</v>
          </cell>
          <cell r="I17">
            <v>41380</v>
          </cell>
          <cell r="J17">
            <v>41380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6896.6666666666697</v>
          </cell>
          <cell r="P17">
            <v>6896.6666666666697</v>
          </cell>
          <cell r="Q17">
            <v>13793.333333333299</v>
          </cell>
          <cell r="R17">
            <v>24922</v>
          </cell>
          <cell r="V17">
            <v>24922</v>
          </cell>
          <cell r="W17">
            <v>-11128.666666666701</v>
          </cell>
          <cell r="X17">
            <v>41380</v>
          </cell>
          <cell r="Y17">
            <v>41380</v>
          </cell>
          <cell r="Z17">
            <v>41380</v>
          </cell>
          <cell r="AB17">
            <v>0</v>
          </cell>
          <cell r="AC17">
            <v>41380</v>
          </cell>
          <cell r="AD17">
            <v>1</v>
          </cell>
          <cell r="AE17">
            <v>41380</v>
          </cell>
          <cell r="AF17">
            <v>1</v>
          </cell>
          <cell r="AG17">
            <v>41380</v>
          </cell>
          <cell r="AH17">
            <v>1</v>
          </cell>
          <cell r="AI17">
            <v>0</v>
          </cell>
        </row>
        <row r="18">
          <cell r="C18" t="str">
            <v>S413061</v>
          </cell>
          <cell r="D18" t="str">
            <v>黄骅市氦普气体销售有限公司</v>
          </cell>
          <cell r="E18" t="str">
            <v>原材料</v>
          </cell>
          <cell r="F18" t="str">
            <v>金属件</v>
          </cell>
          <cell r="G18" t="str">
            <v>原材料</v>
          </cell>
          <cell r="H18">
            <v>0.8</v>
          </cell>
          <cell r="I18">
            <v>747766.85</v>
          </cell>
          <cell r="J18">
            <v>747766.85</v>
          </cell>
          <cell r="K18">
            <v>70792.89</v>
          </cell>
          <cell r="L18">
            <v>79216.401666666701</v>
          </cell>
          <cell r="M18">
            <v>73787.37</v>
          </cell>
          <cell r="N18">
            <v>73787.37</v>
          </cell>
          <cell r="O18">
            <v>73787.37</v>
          </cell>
          <cell r="P18">
            <v>53834.918333333299</v>
          </cell>
          <cell r="Q18">
            <v>340165.05599999998</v>
          </cell>
          <cell r="R18">
            <v>280000</v>
          </cell>
          <cell r="S18">
            <v>80000</v>
          </cell>
          <cell r="V18">
            <v>360000</v>
          </cell>
          <cell r="W18">
            <v>-19834.944</v>
          </cell>
          <cell r="X18">
            <v>747766.85</v>
          </cell>
          <cell r="Y18">
            <v>747766.85</v>
          </cell>
          <cell r="Z18">
            <v>747766.85</v>
          </cell>
          <cell r="AB18">
            <v>0</v>
          </cell>
          <cell r="AD18">
            <v>0</v>
          </cell>
          <cell r="AE18">
            <v>80000</v>
          </cell>
          <cell r="AF18">
            <v>0.10698521872158399</v>
          </cell>
          <cell r="AG18">
            <v>50000</v>
          </cell>
          <cell r="AH18">
            <v>6.6865761700990095E-2</v>
          </cell>
          <cell r="AI18">
            <v>0</v>
          </cell>
        </row>
        <row r="19">
          <cell r="C19" t="str">
            <v>S512036</v>
          </cell>
          <cell r="D19" t="str">
            <v>天津未来化学有限公司</v>
          </cell>
          <cell r="E19" t="str">
            <v>原材料</v>
          </cell>
          <cell r="F19" t="str">
            <v>座椅</v>
          </cell>
          <cell r="G19" t="str">
            <v>原材料</v>
          </cell>
          <cell r="H19">
            <v>1</v>
          </cell>
          <cell r="I19">
            <v>19500</v>
          </cell>
          <cell r="J19">
            <v>19500</v>
          </cell>
          <cell r="K19">
            <v>3250</v>
          </cell>
          <cell r="L19">
            <v>3250</v>
          </cell>
          <cell r="M19">
            <v>3250</v>
          </cell>
          <cell r="N19">
            <v>3250</v>
          </cell>
          <cell r="O19">
            <v>3250</v>
          </cell>
          <cell r="P19">
            <v>3250</v>
          </cell>
          <cell r="Q19">
            <v>19500</v>
          </cell>
          <cell r="V19">
            <v>0</v>
          </cell>
          <cell r="W19">
            <v>19500</v>
          </cell>
          <cell r="X19">
            <v>19500</v>
          </cell>
          <cell r="Y19">
            <v>19500</v>
          </cell>
          <cell r="Z19">
            <v>19500</v>
          </cell>
          <cell r="AB19">
            <v>0</v>
          </cell>
          <cell r="AD19">
            <v>0</v>
          </cell>
          <cell r="AF19">
            <v>0</v>
          </cell>
          <cell r="AH19">
            <v>0</v>
          </cell>
          <cell r="AI19">
            <v>0</v>
          </cell>
        </row>
        <row r="20">
          <cell r="C20" t="str">
            <v>S413048</v>
          </cell>
          <cell r="D20" t="str">
            <v>黄骅市聚兴制管有限公司</v>
          </cell>
          <cell r="E20" t="str">
            <v>原材料</v>
          </cell>
          <cell r="F20" t="str">
            <v>金属件</v>
          </cell>
          <cell r="G20" t="str">
            <v>原材料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51500</v>
          </cell>
          <cell r="V20">
            <v>51500</v>
          </cell>
          <cell r="W20">
            <v>-51500</v>
          </cell>
          <cell r="X20">
            <v>0</v>
          </cell>
          <cell r="Y20">
            <v>0</v>
          </cell>
          <cell r="Z20">
            <v>0</v>
          </cell>
          <cell r="AB20" t="str">
            <v>100%</v>
          </cell>
          <cell r="AD20" t="str">
            <v>100%</v>
          </cell>
          <cell r="AF20" t="str">
            <v>100%</v>
          </cell>
          <cell r="AH20" t="str">
            <v>100%</v>
          </cell>
          <cell r="AI20">
            <v>0</v>
          </cell>
        </row>
        <row r="21">
          <cell r="C21" t="str">
            <v>S513014</v>
          </cell>
          <cell r="D21" t="str">
            <v>邓景亮</v>
          </cell>
          <cell r="E21" t="str">
            <v>物流</v>
          </cell>
          <cell r="F21" t="str">
            <v>销售</v>
          </cell>
          <cell r="G21" t="str">
            <v>销售</v>
          </cell>
          <cell r="H21">
            <v>1</v>
          </cell>
          <cell r="I21">
            <v>4477302.63</v>
          </cell>
          <cell r="J21">
            <v>3658878.05</v>
          </cell>
          <cell r="K21">
            <v>346046.15</v>
          </cell>
          <cell r="L21">
            <v>400685.73</v>
          </cell>
          <cell r="M21">
            <v>450511.11333333299</v>
          </cell>
          <cell r="N21">
            <v>425040.16499999998</v>
          </cell>
          <cell r="O21">
            <v>426970.15166666702</v>
          </cell>
          <cell r="P21">
            <v>393926.23666666698</v>
          </cell>
          <cell r="Q21">
            <v>2443179.5466666701</v>
          </cell>
          <cell r="R21">
            <v>1254687.352</v>
          </cell>
          <cell r="T21">
            <v>200000</v>
          </cell>
          <cell r="U21">
            <v>100000</v>
          </cell>
          <cell r="V21">
            <v>1554687.352</v>
          </cell>
          <cell r="W21">
            <v>888492.19466666703</v>
          </cell>
          <cell r="X21">
            <v>3358878.05</v>
          </cell>
          <cell r="Y21">
            <v>888492.19466666703</v>
          </cell>
          <cell r="Z21">
            <v>888492.19466666703</v>
          </cell>
          <cell r="AA21">
            <v>50000</v>
          </cell>
          <cell r="AB21">
            <v>5.6275114514380602E-2</v>
          </cell>
          <cell r="AC21">
            <v>160000</v>
          </cell>
          <cell r="AD21">
            <v>0.18008036644601799</v>
          </cell>
          <cell r="AE21">
            <v>100000</v>
          </cell>
          <cell r="AF21">
            <v>0.112550229028761</v>
          </cell>
          <cell r="AG21">
            <v>40000</v>
          </cell>
          <cell r="AH21">
            <v>4.5020091611504498E-2</v>
          </cell>
          <cell r="AI21">
            <v>50000</v>
          </cell>
        </row>
        <row r="22">
          <cell r="C22" t="str">
            <v>S413107</v>
          </cell>
          <cell r="D22" t="str">
            <v>黄骅市赵福增运输队</v>
          </cell>
          <cell r="E22" t="str">
            <v>物流</v>
          </cell>
          <cell r="F22" t="str">
            <v>销售</v>
          </cell>
          <cell r="G22" t="str">
            <v>销售</v>
          </cell>
          <cell r="H22">
            <v>1</v>
          </cell>
          <cell r="I22">
            <v>3514193.81</v>
          </cell>
          <cell r="J22">
            <v>2539631.6</v>
          </cell>
          <cell r="K22">
            <v>270957.88</v>
          </cell>
          <cell r="L22">
            <v>275790.35333333298</v>
          </cell>
          <cell r="M22">
            <v>284191.38500000001</v>
          </cell>
          <cell r="N22">
            <v>288201.191666667</v>
          </cell>
          <cell r="O22">
            <v>294215.995</v>
          </cell>
          <cell r="P22">
            <v>291121.02833333297</v>
          </cell>
          <cell r="Q22">
            <v>1704477.83333333</v>
          </cell>
          <cell r="R22">
            <v>345312.64799999999</v>
          </cell>
          <cell r="U22">
            <v>180000</v>
          </cell>
          <cell r="V22">
            <v>525312.64800000004</v>
          </cell>
          <cell r="W22">
            <v>1179165.18533333</v>
          </cell>
          <cell r="X22">
            <v>2359631.6</v>
          </cell>
          <cell r="Y22">
            <v>1179165.18533333</v>
          </cell>
          <cell r="Z22">
            <v>1179165.18533333</v>
          </cell>
          <cell r="AA22">
            <v>50000</v>
          </cell>
          <cell r="AB22">
            <v>4.24028801239291E-2</v>
          </cell>
          <cell r="AC22">
            <v>330000</v>
          </cell>
          <cell r="AD22">
            <v>0.27985900881793202</v>
          </cell>
          <cell r="AE22">
            <v>100000</v>
          </cell>
          <cell r="AF22">
            <v>8.4805760247858297E-2</v>
          </cell>
          <cell r="AG22">
            <v>60000</v>
          </cell>
          <cell r="AH22">
            <v>5.0883456148714999E-2</v>
          </cell>
          <cell r="AI22">
            <v>50000</v>
          </cell>
        </row>
        <row r="23">
          <cell r="C23" t="str">
            <v>S511037</v>
          </cell>
          <cell r="D23" t="str">
            <v>北京友联物流有限公司</v>
          </cell>
          <cell r="E23" t="str">
            <v>物流</v>
          </cell>
          <cell r="F23" t="str">
            <v>销售</v>
          </cell>
          <cell r="G23" t="str">
            <v>销售</v>
          </cell>
          <cell r="H23">
            <v>0.8</v>
          </cell>
          <cell r="I23">
            <v>512594.44</v>
          </cell>
          <cell r="J23">
            <v>512594.44</v>
          </cell>
          <cell r="K23">
            <v>48943.328333333302</v>
          </cell>
          <cell r="L23">
            <v>56864.09</v>
          </cell>
          <cell r="M23">
            <v>54846.13</v>
          </cell>
          <cell r="N23">
            <v>47745.918333333299</v>
          </cell>
          <cell r="O23">
            <v>49422.493333333303</v>
          </cell>
          <cell r="P23">
            <v>49433.565000000002</v>
          </cell>
          <cell r="Q23">
            <v>245804.42</v>
          </cell>
          <cell r="U23">
            <v>50000</v>
          </cell>
          <cell r="V23">
            <v>50000</v>
          </cell>
          <cell r="W23">
            <v>195804.42</v>
          </cell>
          <cell r="X23">
            <v>462594.44</v>
          </cell>
          <cell r="Y23">
            <v>195804.42</v>
          </cell>
          <cell r="Z23">
            <v>195804.42</v>
          </cell>
          <cell r="AA23">
            <v>30000</v>
          </cell>
          <cell r="AB23">
            <v>0.15321411028412901</v>
          </cell>
          <cell r="AC23">
            <v>100000</v>
          </cell>
          <cell r="AD23">
            <v>0.510713700947098</v>
          </cell>
          <cell r="AE23">
            <v>100000</v>
          </cell>
          <cell r="AF23">
            <v>0.510713700947098</v>
          </cell>
          <cell r="AG23">
            <v>80000</v>
          </cell>
          <cell r="AH23">
            <v>0.40857096075767901</v>
          </cell>
          <cell r="AI23">
            <v>30000</v>
          </cell>
        </row>
        <row r="24">
          <cell r="C24" t="str">
            <v>S511036</v>
          </cell>
          <cell r="D24" t="str">
            <v>北京恒世通物流有限公司</v>
          </cell>
          <cell r="E24" t="str">
            <v>物流</v>
          </cell>
          <cell r="F24" t="str">
            <v>销售</v>
          </cell>
          <cell r="G24" t="str">
            <v>销售</v>
          </cell>
          <cell r="H24">
            <v>0.8</v>
          </cell>
          <cell r="I24">
            <v>1581661.6</v>
          </cell>
          <cell r="J24">
            <v>1581661.6</v>
          </cell>
          <cell r="K24">
            <v>65270</v>
          </cell>
          <cell r="L24">
            <v>94237.733333333294</v>
          </cell>
          <cell r="M24">
            <v>150714.26666666701</v>
          </cell>
          <cell r="N24">
            <v>180676.933333333</v>
          </cell>
          <cell r="O24">
            <v>230024.73333333299</v>
          </cell>
          <cell r="P24">
            <v>252822.933333333</v>
          </cell>
          <cell r="Q24">
            <v>778997.27999999898</v>
          </cell>
          <cell r="U24">
            <v>200000</v>
          </cell>
          <cell r="V24">
            <v>200000</v>
          </cell>
          <cell r="W24">
            <v>578997.27999999898</v>
          </cell>
          <cell r="X24">
            <v>1381661.6</v>
          </cell>
          <cell r="Y24">
            <v>578997.27999999898</v>
          </cell>
          <cell r="Z24">
            <v>578997.27999999898</v>
          </cell>
          <cell r="AA24">
            <v>100000</v>
          </cell>
          <cell r="AB24">
            <v>0.17271238303572001</v>
          </cell>
          <cell r="AC24">
            <v>350000</v>
          </cell>
          <cell r="AD24">
            <v>0.60449334062502003</v>
          </cell>
          <cell r="AE24">
            <v>200000</v>
          </cell>
          <cell r="AF24">
            <v>0.34542476607144001</v>
          </cell>
          <cell r="AG24">
            <v>100000</v>
          </cell>
          <cell r="AH24">
            <v>0.17271238303572001</v>
          </cell>
          <cell r="AI24">
            <v>100000</v>
          </cell>
        </row>
        <row r="25">
          <cell r="C25" t="str">
            <v>S537029</v>
          </cell>
          <cell r="D25" t="str">
            <v>青岛华瑞利工贸有限公司</v>
          </cell>
          <cell r="E25" t="str">
            <v>物流</v>
          </cell>
          <cell r="F25" t="str">
            <v>销售</v>
          </cell>
          <cell r="G25" t="str">
            <v>销售</v>
          </cell>
          <cell r="H25">
            <v>0.8</v>
          </cell>
          <cell r="I25">
            <v>139448.35</v>
          </cell>
          <cell r="J25">
            <v>139448.35</v>
          </cell>
          <cell r="K25">
            <v>23241.391666666699</v>
          </cell>
          <cell r="L25">
            <v>23241.391666666699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37186.226666666698</v>
          </cell>
          <cell r="R25">
            <v>0</v>
          </cell>
          <cell r="V25">
            <v>0</v>
          </cell>
          <cell r="W25">
            <v>37186.226666666698</v>
          </cell>
          <cell r="X25">
            <v>139448.35</v>
          </cell>
          <cell r="Y25">
            <v>37186.226666666698</v>
          </cell>
          <cell r="Z25">
            <v>37186.226666666698</v>
          </cell>
          <cell r="AA25">
            <v>20000</v>
          </cell>
          <cell r="AB25">
            <v>0.53783354195298805</v>
          </cell>
          <cell r="AC25">
            <v>30000</v>
          </cell>
          <cell r="AD25">
            <v>0.80675031292948096</v>
          </cell>
          <cell r="AE25">
            <v>30000</v>
          </cell>
          <cell r="AF25">
            <v>0.80675031292948096</v>
          </cell>
          <cell r="AG25">
            <v>30000</v>
          </cell>
          <cell r="AH25">
            <v>0.80675031292948096</v>
          </cell>
          <cell r="AI25">
            <v>20000</v>
          </cell>
        </row>
        <row r="26">
          <cell r="C26" t="str">
            <v>S537036</v>
          </cell>
          <cell r="D26" t="str">
            <v>青岛亿嘉通物流有限公司</v>
          </cell>
          <cell r="E26" t="str">
            <v>物流</v>
          </cell>
          <cell r="F26" t="str">
            <v>销售</v>
          </cell>
          <cell r="G26" t="str">
            <v>销售</v>
          </cell>
          <cell r="H26">
            <v>0.8</v>
          </cell>
          <cell r="I26">
            <v>209081.28</v>
          </cell>
          <cell r="J26">
            <v>209081.28</v>
          </cell>
          <cell r="K26">
            <v>4878.4733333333297</v>
          </cell>
          <cell r="L26">
            <v>9509.4183333333294</v>
          </cell>
          <cell r="M26">
            <v>16989.3966666667</v>
          </cell>
          <cell r="N26">
            <v>21969.6116666667</v>
          </cell>
          <cell r="O26">
            <v>28901.27</v>
          </cell>
          <cell r="P26">
            <v>34547.253333333298</v>
          </cell>
          <cell r="Q26">
            <v>93436.338666666707</v>
          </cell>
          <cell r="U26">
            <v>40000</v>
          </cell>
          <cell r="V26">
            <v>40000</v>
          </cell>
          <cell r="W26">
            <v>53436.338666666699</v>
          </cell>
          <cell r="X26">
            <v>169081.28</v>
          </cell>
          <cell r="Y26">
            <v>53436.338666666699</v>
          </cell>
          <cell r="Z26">
            <v>53436.338666666699</v>
          </cell>
          <cell r="AA26">
            <v>30000</v>
          </cell>
          <cell r="AB26">
            <v>0.56141570976893795</v>
          </cell>
          <cell r="AC26">
            <v>50000</v>
          </cell>
          <cell r="AD26">
            <v>0.93569284961489596</v>
          </cell>
          <cell r="AE26">
            <v>50000</v>
          </cell>
          <cell r="AF26">
            <v>0.93569284961489596</v>
          </cell>
          <cell r="AG26">
            <v>50000</v>
          </cell>
          <cell r="AH26">
            <v>0.93569284961489596</v>
          </cell>
          <cell r="AI26">
            <v>30000</v>
          </cell>
        </row>
        <row r="27">
          <cell r="C27" t="str">
            <v>S515003</v>
          </cell>
          <cell r="D27" t="str">
            <v>包头市清枫科技有限公司</v>
          </cell>
          <cell r="E27" t="str">
            <v>物流</v>
          </cell>
          <cell r="F27" t="str">
            <v>销售</v>
          </cell>
          <cell r="G27" t="str">
            <v>销售</v>
          </cell>
          <cell r="H27">
            <v>0.8</v>
          </cell>
          <cell r="Q27">
            <v>0</v>
          </cell>
          <cell r="S27">
            <v>25200</v>
          </cell>
          <cell r="V27">
            <v>25200</v>
          </cell>
          <cell r="W27">
            <v>-25200</v>
          </cell>
          <cell r="X27">
            <v>0</v>
          </cell>
          <cell r="Y27">
            <v>-25200</v>
          </cell>
          <cell r="Z27">
            <v>0</v>
          </cell>
          <cell r="AB27" t="str">
            <v>100%</v>
          </cell>
          <cell r="AD27" t="str">
            <v>100%</v>
          </cell>
          <cell r="AF27" t="str">
            <v>100%</v>
          </cell>
          <cell r="AH27" t="str">
            <v>100%</v>
          </cell>
          <cell r="AI27">
            <v>0</v>
          </cell>
        </row>
        <row r="28">
          <cell r="C28" t="str">
            <v>S513174</v>
          </cell>
          <cell r="D28" t="str">
            <v>黄骅市杭合叉车配件经营部</v>
          </cell>
          <cell r="E28" t="str">
            <v>物流</v>
          </cell>
          <cell r="F28" t="str">
            <v>销售</v>
          </cell>
          <cell r="G28" t="str">
            <v>销售</v>
          </cell>
          <cell r="H28">
            <v>1</v>
          </cell>
          <cell r="I28">
            <v>40240</v>
          </cell>
          <cell r="J28">
            <v>40240</v>
          </cell>
          <cell r="K28">
            <v>2978.3333333333298</v>
          </cell>
          <cell r="L28">
            <v>2978.3333333333298</v>
          </cell>
          <cell r="M28">
            <v>2978.3333333333298</v>
          </cell>
          <cell r="N28">
            <v>2978.3333333333298</v>
          </cell>
          <cell r="O28">
            <v>6706.6666666666697</v>
          </cell>
          <cell r="P28">
            <v>6706.6666666666697</v>
          </cell>
          <cell r="Q28">
            <v>25326.666666666701</v>
          </cell>
          <cell r="U28">
            <v>5000</v>
          </cell>
          <cell r="V28">
            <v>5000</v>
          </cell>
          <cell r="W28">
            <v>20326.666666666701</v>
          </cell>
          <cell r="X28">
            <v>35240</v>
          </cell>
          <cell r="Y28">
            <v>20326.666666666701</v>
          </cell>
          <cell r="Z28">
            <v>20326.666666666701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I28">
            <v>0</v>
          </cell>
        </row>
        <row r="29">
          <cell r="C29" t="str">
            <v>S513108</v>
          </cell>
          <cell r="D29" t="str">
            <v>河北德邦物流有限公司</v>
          </cell>
          <cell r="E29" t="str">
            <v>物流</v>
          </cell>
          <cell r="F29" t="str">
            <v>销售</v>
          </cell>
          <cell r="G29" t="str">
            <v>销售</v>
          </cell>
          <cell r="H29">
            <v>1</v>
          </cell>
          <cell r="I29">
            <v>24345</v>
          </cell>
          <cell r="J29">
            <v>24345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V29">
            <v>0</v>
          </cell>
          <cell r="W29">
            <v>0</v>
          </cell>
          <cell r="X29">
            <v>24345</v>
          </cell>
          <cell r="Y29">
            <v>0</v>
          </cell>
          <cell r="Z29">
            <v>0</v>
          </cell>
          <cell r="AA29">
            <v>24345</v>
          </cell>
          <cell r="AB29" t="str">
            <v>100%</v>
          </cell>
          <cell r="AC29">
            <v>24345</v>
          </cell>
          <cell r="AD29" t="str">
            <v>100%</v>
          </cell>
          <cell r="AE29">
            <v>24345</v>
          </cell>
          <cell r="AF29" t="str">
            <v>100%</v>
          </cell>
          <cell r="AG29">
            <v>24345</v>
          </cell>
          <cell r="AH29" t="str">
            <v>100%</v>
          </cell>
          <cell r="AI29">
            <v>24345</v>
          </cell>
        </row>
        <row r="30">
          <cell r="C30" t="str">
            <v>S537070</v>
          </cell>
          <cell r="D30" t="str">
            <v>济南博研科技能有限公司</v>
          </cell>
          <cell r="E30" t="str">
            <v>物流</v>
          </cell>
          <cell r="F30" t="str">
            <v>销售</v>
          </cell>
          <cell r="G30" t="str">
            <v>销售</v>
          </cell>
          <cell r="H30">
            <v>1</v>
          </cell>
          <cell r="I30">
            <v>35587.5</v>
          </cell>
          <cell r="J30">
            <v>35587.5</v>
          </cell>
          <cell r="Q30">
            <v>0</v>
          </cell>
          <cell r="V30">
            <v>0</v>
          </cell>
          <cell r="W30">
            <v>0</v>
          </cell>
          <cell r="X30">
            <v>35587.5</v>
          </cell>
          <cell r="Y30">
            <v>0</v>
          </cell>
          <cell r="Z30">
            <v>0</v>
          </cell>
          <cell r="AA30">
            <v>35587.5</v>
          </cell>
          <cell r="AB30" t="str">
            <v>100%</v>
          </cell>
          <cell r="AC30">
            <v>35587.5</v>
          </cell>
          <cell r="AD30" t="str">
            <v>100%</v>
          </cell>
          <cell r="AE30">
            <v>35587.5</v>
          </cell>
          <cell r="AF30" t="str">
            <v>100%</v>
          </cell>
          <cell r="AG30">
            <v>35587.5</v>
          </cell>
          <cell r="AH30" t="str">
            <v>100%</v>
          </cell>
          <cell r="AI30">
            <v>35587.5</v>
          </cell>
        </row>
        <row r="31">
          <cell r="C31" t="str">
            <v>S423001</v>
          </cell>
          <cell r="D31" t="str">
            <v>哈尔滨三迪工控工程有限公司</v>
          </cell>
          <cell r="E31" t="str">
            <v>涉诉风险</v>
          </cell>
          <cell r="F31" t="str">
            <v>座椅</v>
          </cell>
          <cell r="G31" t="str">
            <v>涉诉</v>
          </cell>
          <cell r="H31">
            <v>1</v>
          </cell>
          <cell r="I31">
            <v>236900</v>
          </cell>
          <cell r="J31">
            <v>236900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180000</v>
          </cell>
          <cell r="V31">
            <v>180000</v>
          </cell>
          <cell r="W31">
            <v>-180000</v>
          </cell>
          <cell r="X31">
            <v>56900</v>
          </cell>
          <cell r="Y31">
            <v>56900</v>
          </cell>
          <cell r="Z31">
            <v>56900</v>
          </cell>
          <cell r="AB31">
            <v>0</v>
          </cell>
          <cell r="AD31">
            <v>0</v>
          </cell>
          <cell r="AF31">
            <v>0</v>
          </cell>
          <cell r="AH31">
            <v>0</v>
          </cell>
          <cell r="AI31">
            <v>0</v>
          </cell>
        </row>
        <row r="32">
          <cell r="C32" t="str">
            <v>S411021</v>
          </cell>
          <cell r="D32" t="str">
            <v>北京鹏宇兴业精密模具制造有限公司</v>
          </cell>
          <cell r="E32" t="str">
            <v>涉诉风险</v>
          </cell>
          <cell r="F32" t="str">
            <v>金属件</v>
          </cell>
          <cell r="G32" t="str">
            <v>涉诉</v>
          </cell>
          <cell r="H32">
            <v>1</v>
          </cell>
          <cell r="I32">
            <v>40459.99</v>
          </cell>
          <cell r="J32">
            <v>40459.99</v>
          </cell>
          <cell r="K32">
            <v>6743.3316666666697</v>
          </cell>
          <cell r="L32">
            <v>6743.3316666666697</v>
          </cell>
          <cell r="M32">
            <v>6743.3316666666697</v>
          </cell>
          <cell r="N32">
            <v>6743.3316666666697</v>
          </cell>
          <cell r="O32">
            <v>0</v>
          </cell>
          <cell r="P32">
            <v>0</v>
          </cell>
          <cell r="Q32">
            <v>26973.3266666667</v>
          </cell>
          <cell r="R32">
            <v>0</v>
          </cell>
          <cell r="U32">
            <v>20000</v>
          </cell>
          <cell r="V32">
            <v>20000</v>
          </cell>
          <cell r="W32">
            <v>6973.3266666666796</v>
          </cell>
          <cell r="X32">
            <v>20459.990000000002</v>
          </cell>
          <cell r="Y32">
            <v>20459.990000000002</v>
          </cell>
          <cell r="Z32">
            <v>20459.990000000002</v>
          </cell>
          <cell r="AB32">
            <v>0</v>
          </cell>
          <cell r="AD32">
            <v>0</v>
          </cell>
          <cell r="AE32">
            <v>20459.990000000002</v>
          </cell>
          <cell r="AF32">
            <v>1</v>
          </cell>
          <cell r="AG32">
            <v>20459.990000000002</v>
          </cell>
          <cell r="AH32">
            <v>1</v>
          </cell>
          <cell r="AI32">
            <v>0</v>
          </cell>
        </row>
        <row r="33">
          <cell r="C33" t="str">
            <v>S444014</v>
          </cell>
          <cell r="D33" t="str">
            <v>深圳市毅荣川电子科技有限公司</v>
          </cell>
          <cell r="E33" t="str">
            <v>涉诉风险</v>
          </cell>
          <cell r="F33" t="str">
            <v>座椅</v>
          </cell>
          <cell r="G33" t="str">
            <v>涉诉</v>
          </cell>
          <cell r="H33">
            <v>1</v>
          </cell>
          <cell r="I33">
            <v>151605.35</v>
          </cell>
          <cell r="J33">
            <v>151605.35</v>
          </cell>
          <cell r="K33">
            <v>25267.558333333302</v>
          </cell>
          <cell r="L33">
            <v>25267.558333333302</v>
          </cell>
          <cell r="M33">
            <v>25267.558333333302</v>
          </cell>
          <cell r="N33">
            <v>25267.558333333302</v>
          </cell>
          <cell r="O33">
            <v>0</v>
          </cell>
          <cell r="P33">
            <v>0</v>
          </cell>
          <cell r="Q33">
            <v>101070.233333333</v>
          </cell>
          <cell r="R33">
            <v>0</v>
          </cell>
          <cell r="U33">
            <v>50000</v>
          </cell>
          <cell r="V33">
            <v>50000</v>
          </cell>
          <cell r="W33">
            <v>51070.233333333199</v>
          </cell>
          <cell r="X33">
            <v>101605.35</v>
          </cell>
          <cell r="Y33">
            <v>101605.35</v>
          </cell>
          <cell r="Z33">
            <v>101605.35</v>
          </cell>
          <cell r="AB33">
            <v>0</v>
          </cell>
          <cell r="AD33">
            <v>0</v>
          </cell>
          <cell r="AE33">
            <v>101605.35</v>
          </cell>
          <cell r="AF33">
            <v>1</v>
          </cell>
          <cell r="AG33">
            <v>101605.35</v>
          </cell>
          <cell r="AH33">
            <v>1</v>
          </cell>
          <cell r="AI33">
            <v>0</v>
          </cell>
        </row>
        <row r="34">
          <cell r="C34" t="str">
            <v>S433021</v>
          </cell>
          <cell r="D34" t="str">
            <v>慈溪市维克多自控元件有限公司</v>
          </cell>
          <cell r="E34" t="str">
            <v>涉诉风险</v>
          </cell>
          <cell r="F34" t="str">
            <v>座椅</v>
          </cell>
          <cell r="G34" t="str">
            <v>涉诉</v>
          </cell>
          <cell r="H34">
            <v>0.8</v>
          </cell>
          <cell r="I34">
            <v>508630.26</v>
          </cell>
          <cell r="J34">
            <v>508630.26</v>
          </cell>
          <cell r="K34">
            <v>67800.616666666698</v>
          </cell>
          <cell r="L34">
            <v>84771.71</v>
          </cell>
          <cell r="M34">
            <v>84771.71</v>
          </cell>
          <cell r="N34">
            <v>79234.186666666705</v>
          </cell>
          <cell r="O34">
            <v>62267.519999999997</v>
          </cell>
          <cell r="P34">
            <v>45296.426666666703</v>
          </cell>
          <cell r="Q34">
            <v>339313.73599999998</v>
          </cell>
          <cell r="R34">
            <v>0</v>
          </cell>
          <cell r="U34">
            <v>50000</v>
          </cell>
          <cell r="V34">
            <v>50000</v>
          </cell>
          <cell r="W34">
            <v>289313.73599999998</v>
          </cell>
          <cell r="X34">
            <v>458630.26</v>
          </cell>
          <cell r="Y34">
            <v>458630.26</v>
          </cell>
          <cell r="Z34">
            <v>458630.26</v>
          </cell>
          <cell r="AB34">
            <v>0</v>
          </cell>
          <cell r="AD34">
            <v>0</v>
          </cell>
          <cell r="AE34">
            <v>50000</v>
          </cell>
          <cell r="AF34">
            <v>0.109020281391812</v>
          </cell>
          <cell r="AG34">
            <v>50000</v>
          </cell>
          <cell r="AH34">
            <v>0.109020281391812</v>
          </cell>
          <cell r="AI34">
            <v>0</v>
          </cell>
        </row>
        <row r="35">
          <cell r="C35" t="str">
            <v>S437023</v>
          </cell>
          <cell r="D35" t="str">
            <v>高唐强盛机械有限公司</v>
          </cell>
          <cell r="E35" t="str">
            <v>涉诉风险</v>
          </cell>
          <cell r="F35" t="str">
            <v>金属件</v>
          </cell>
          <cell r="G35" t="str">
            <v>涉诉</v>
          </cell>
          <cell r="H35">
            <v>0.8</v>
          </cell>
          <cell r="I35">
            <v>856630.84</v>
          </cell>
          <cell r="J35">
            <v>856630.84</v>
          </cell>
          <cell r="K35">
            <v>5627.1783333333296</v>
          </cell>
          <cell r="L35">
            <v>5627.1783333333296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9003.4853333333303</v>
          </cell>
          <cell r="R35">
            <v>70000</v>
          </cell>
          <cell r="U35">
            <v>20000</v>
          </cell>
          <cell r="V35">
            <v>90000</v>
          </cell>
          <cell r="W35">
            <v>-80996.514666666699</v>
          </cell>
          <cell r="X35">
            <v>836630.84</v>
          </cell>
          <cell r="Y35">
            <v>836630.84</v>
          </cell>
          <cell r="Z35">
            <v>836630.84</v>
          </cell>
          <cell r="AB35">
            <v>0</v>
          </cell>
          <cell r="AD35">
            <v>0</v>
          </cell>
          <cell r="AE35">
            <v>50000</v>
          </cell>
          <cell r="AF35">
            <v>5.9763515291881897E-2</v>
          </cell>
          <cell r="AG35">
            <v>100000</v>
          </cell>
          <cell r="AH35">
            <v>0.119527030583764</v>
          </cell>
          <cell r="AI35">
            <v>0</v>
          </cell>
        </row>
        <row r="36">
          <cell r="C36" t="str">
            <v>S412044</v>
          </cell>
          <cell r="D36" t="str">
            <v>天津沛衡五金弹簧有限公司</v>
          </cell>
          <cell r="E36" t="str">
            <v>涉诉风险</v>
          </cell>
          <cell r="F36" t="str">
            <v>座椅</v>
          </cell>
          <cell r="G36" t="str">
            <v>涉诉</v>
          </cell>
          <cell r="H36">
            <v>0.8</v>
          </cell>
          <cell r="I36">
            <v>116823.94</v>
          </cell>
          <cell r="J36">
            <v>103214.78</v>
          </cell>
          <cell r="K36">
            <v>6985.38</v>
          </cell>
          <cell r="L36">
            <v>13524.313333333301</v>
          </cell>
          <cell r="M36">
            <v>17202.4633333333</v>
          </cell>
          <cell r="N36">
            <v>15801.9433333333</v>
          </cell>
          <cell r="O36">
            <v>12485.276666666699</v>
          </cell>
          <cell r="P36">
            <v>12485.276666666699</v>
          </cell>
          <cell r="Q36">
            <v>62787.722666666603</v>
          </cell>
          <cell r="R36">
            <v>0</v>
          </cell>
          <cell r="U36">
            <v>20000</v>
          </cell>
          <cell r="V36">
            <v>20000</v>
          </cell>
          <cell r="W36">
            <v>42787.722666666603</v>
          </cell>
          <cell r="X36">
            <v>83214.78</v>
          </cell>
          <cell r="Y36">
            <v>83214.78</v>
          </cell>
          <cell r="Z36">
            <v>83214.78</v>
          </cell>
          <cell r="AB36">
            <v>0</v>
          </cell>
          <cell r="AC36">
            <v>20000</v>
          </cell>
          <cell r="AD36">
            <v>0.24034192002911001</v>
          </cell>
          <cell r="AE36">
            <v>50000</v>
          </cell>
          <cell r="AF36">
            <v>0.60085480007277603</v>
          </cell>
          <cell r="AG36">
            <v>83214.78</v>
          </cell>
          <cell r="AH36">
            <v>1</v>
          </cell>
          <cell r="AI36">
            <v>0</v>
          </cell>
        </row>
        <row r="37">
          <cell r="C37" t="str">
            <v>S433027</v>
          </cell>
          <cell r="D37" t="str">
            <v>浙江泰极信汽车部件有限公司</v>
          </cell>
          <cell r="E37" t="str">
            <v>涉诉</v>
          </cell>
          <cell r="F37" t="str">
            <v>金属件</v>
          </cell>
          <cell r="G37" t="str">
            <v>涉诉</v>
          </cell>
          <cell r="H37">
            <v>0.8</v>
          </cell>
          <cell r="I37">
            <v>249669.96</v>
          </cell>
          <cell r="J37">
            <v>249669.96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20000</v>
          </cell>
          <cell r="T37">
            <v>20000</v>
          </cell>
          <cell r="U37">
            <v>229669.96</v>
          </cell>
          <cell r="V37">
            <v>269669.96000000002</v>
          </cell>
          <cell r="W37">
            <v>-269669.96000000002</v>
          </cell>
          <cell r="X37">
            <v>0</v>
          </cell>
          <cell r="Y37">
            <v>0</v>
          </cell>
          <cell r="Z37">
            <v>0</v>
          </cell>
          <cell r="AB37" t="str">
            <v>100%</v>
          </cell>
          <cell r="AD37" t="str">
            <v>100%</v>
          </cell>
          <cell r="AF37" t="str">
            <v>100%</v>
          </cell>
          <cell r="AH37" t="str">
            <v>100%</v>
          </cell>
          <cell r="AI37">
            <v>0</v>
          </cell>
        </row>
        <row r="38">
          <cell r="C38" t="str">
            <v>S511032</v>
          </cell>
          <cell r="D38" t="str">
            <v>中机科(北京)车辆检测工程研究院有限公司</v>
          </cell>
          <cell r="E38" t="str">
            <v>涉诉风险</v>
          </cell>
          <cell r="F38" t="str">
            <v>金属件</v>
          </cell>
          <cell r="G38" t="str">
            <v>涉诉</v>
          </cell>
          <cell r="H38">
            <v>0.8</v>
          </cell>
          <cell r="I38">
            <v>619964</v>
          </cell>
          <cell r="J38">
            <v>619964</v>
          </cell>
          <cell r="K38">
            <v>102676.5</v>
          </cell>
          <cell r="L38">
            <v>102676.5</v>
          </cell>
          <cell r="M38">
            <v>102676.5</v>
          </cell>
          <cell r="N38">
            <v>39407.25</v>
          </cell>
          <cell r="O38">
            <v>39407.25</v>
          </cell>
          <cell r="P38">
            <v>1373.75</v>
          </cell>
          <cell r="Q38">
            <v>310574.2</v>
          </cell>
          <cell r="R38">
            <v>30000</v>
          </cell>
          <cell r="V38">
            <v>30000</v>
          </cell>
          <cell r="W38">
            <v>280574.2</v>
          </cell>
          <cell r="X38">
            <v>619964</v>
          </cell>
          <cell r="Y38">
            <v>619964</v>
          </cell>
          <cell r="Z38">
            <v>619964</v>
          </cell>
          <cell r="AB38">
            <v>0</v>
          </cell>
          <cell r="AD38">
            <v>0</v>
          </cell>
          <cell r="AE38">
            <v>50000</v>
          </cell>
          <cell r="AF38">
            <v>8.0649844184500996E-2</v>
          </cell>
          <cell r="AG38">
            <v>619964</v>
          </cell>
          <cell r="AH38">
            <v>1</v>
          </cell>
          <cell r="AI38">
            <v>0</v>
          </cell>
        </row>
        <row r="39">
          <cell r="C39" t="str">
            <v>S535001</v>
          </cell>
          <cell r="D39" t="str">
            <v>厦门市三友和机械有限公司</v>
          </cell>
          <cell r="E39" t="str">
            <v>涉诉风险</v>
          </cell>
          <cell r="F39" t="str">
            <v>金属件</v>
          </cell>
          <cell r="G39" t="str">
            <v>涉诉</v>
          </cell>
          <cell r="H39">
            <v>1</v>
          </cell>
          <cell r="I39">
            <v>294000</v>
          </cell>
          <cell r="J39">
            <v>294000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20000</v>
          </cell>
          <cell r="V39">
            <v>20000</v>
          </cell>
          <cell r="W39">
            <v>-20000</v>
          </cell>
          <cell r="X39">
            <v>294000</v>
          </cell>
          <cell r="Y39">
            <v>294000</v>
          </cell>
          <cell r="Z39">
            <v>294000</v>
          </cell>
          <cell r="AB39">
            <v>0</v>
          </cell>
          <cell r="AD39">
            <v>0</v>
          </cell>
          <cell r="AE39">
            <v>50000</v>
          </cell>
          <cell r="AF39">
            <v>0.17006802721088399</v>
          </cell>
          <cell r="AG39">
            <v>294000</v>
          </cell>
          <cell r="AH39">
            <v>1</v>
          </cell>
          <cell r="AI39">
            <v>0</v>
          </cell>
        </row>
        <row r="40">
          <cell r="C40" t="str">
            <v>S411047</v>
          </cell>
          <cell r="D40" t="str">
            <v>大连吉田拉链有限公司北京分公司</v>
          </cell>
          <cell r="E40" t="str">
            <v>涉诉风险</v>
          </cell>
          <cell r="F40" t="str">
            <v>金属件</v>
          </cell>
          <cell r="G40" t="str">
            <v>涉诉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20000</v>
          </cell>
          <cell r="S40">
            <v>42807.9</v>
          </cell>
          <cell r="V40">
            <v>62807.9</v>
          </cell>
          <cell r="W40">
            <v>-62807.9</v>
          </cell>
          <cell r="X40">
            <v>0</v>
          </cell>
          <cell r="Y40">
            <v>0</v>
          </cell>
          <cell r="Z40">
            <v>0</v>
          </cell>
          <cell r="AB40" t="str">
            <v>100%</v>
          </cell>
          <cell r="AD40" t="str">
            <v>100%</v>
          </cell>
          <cell r="AF40" t="str">
            <v>100%</v>
          </cell>
          <cell r="AH40" t="str">
            <v>100%</v>
          </cell>
          <cell r="AI40">
            <v>0</v>
          </cell>
        </row>
        <row r="41">
          <cell r="C41" t="str">
            <v>S413082</v>
          </cell>
          <cell r="D41" t="str">
            <v>深州市卓伦橡塑磨具有限公司</v>
          </cell>
          <cell r="E41" t="str">
            <v>涉诉</v>
          </cell>
          <cell r="F41" t="str">
            <v>金属件</v>
          </cell>
          <cell r="G41" t="str">
            <v>涉诉</v>
          </cell>
          <cell r="H41">
            <v>0.8</v>
          </cell>
          <cell r="I41">
            <v>3723767.43</v>
          </cell>
          <cell r="J41">
            <v>3723767.43</v>
          </cell>
          <cell r="K41">
            <v>206725.186666667</v>
          </cell>
          <cell r="L41">
            <v>225140.76166666701</v>
          </cell>
          <cell r="M41">
            <v>239988.33166666701</v>
          </cell>
          <cell r="N41">
            <v>218199.80666666699</v>
          </cell>
          <cell r="O41">
            <v>178983.14</v>
          </cell>
          <cell r="P41">
            <v>131259.683333333</v>
          </cell>
          <cell r="Q41">
            <v>960237.52800000098</v>
          </cell>
          <cell r="R41">
            <v>600000</v>
          </cell>
          <cell r="U41">
            <v>500000</v>
          </cell>
          <cell r="V41">
            <v>1100000</v>
          </cell>
          <cell r="W41">
            <v>-139762.47199999899</v>
          </cell>
          <cell r="X41">
            <v>3223767.43</v>
          </cell>
          <cell r="Y41">
            <v>3223767.43</v>
          </cell>
          <cell r="Z41">
            <v>3223767.43</v>
          </cell>
          <cell r="AA41">
            <v>500000</v>
          </cell>
          <cell r="AB41">
            <v>0.15509803695733701</v>
          </cell>
          <cell r="AC41">
            <v>500000</v>
          </cell>
          <cell r="AD41">
            <v>0.15509803695733701</v>
          </cell>
          <cell r="AE41">
            <v>500000</v>
          </cell>
          <cell r="AF41">
            <v>0.15509803695733701</v>
          </cell>
          <cell r="AG41">
            <v>500000</v>
          </cell>
          <cell r="AH41">
            <v>0.15509803695733701</v>
          </cell>
          <cell r="AI41">
            <v>500000</v>
          </cell>
        </row>
        <row r="42">
          <cell r="C42" t="str">
            <v>S412015</v>
          </cell>
          <cell r="D42" t="str">
            <v>天津亚铁科技有限公司</v>
          </cell>
          <cell r="E42" t="str">
            <v>涉诉风险</v>
          </cell>
          <cell r="F42" t="str">
            <v>金属件</v>
          </cell>
          <cell r="G42" t="str">
            <v>涉诉</v>
          </cell>
          <cell r="H42">
            <v>1</v>
          </cell>
          <cell r="I42">
            <v>200686.65</v>
          </cell>
          <cell r="J42">
            <v>200686.65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30000</v>
          </cell>
          <cell r="U42">
            <v>50000</v>
          </cell>
          <cell r="V42">
            <v>80000</v>
          </cell>
          <cell r="W42">
            <v>-80000</v>
          </cell>
          <cell r="X42">
            <v>150686.65</v>
          </cell>
          <cell r="Y42">
            <v>150686.65</v>
          </cell>
          <cell r="Z42">
            <v>150686.65</v>
          </cell>
          <cell r="AB42">
            <v>0</v>
          </cell>
          <cell r="AC42">
            <v>30000</v>
          </cell>
          <cell r="AD42">
            <v>0.19908863857548101</v>
          </cell>
          <cell r="AE42">
            <v>30000</v>
          </cell>
          <cell r="AF42">
            <v>0.19908863857548101</v>
          </cell>
          <cell r="AG42">
            <v>30000</v>
          </cell>
          <cell r="AH42">
            <v>0.19908863857548101</v>
          </cell>
          <cell r="AI42">
            <v>0</v>
          </cell>
        </row>
        <row r="43">
          <cell r="C43" t="str">
            <v>S412010</v>
          </cell>
          <cell r="D43" t="str">
            <v>天津欧尔派斯环保科技发展有限公司</v>
          </cell>
          <cell r="E43" t="str">
            <v>涉诉风险</v>
          </cell>
          <cell r="F43" t="str">
            <v>金属件</v>
          </cell>
          <cell r="G43" t="str">
            <v>涉诉</v>
          </cell>
          <cell r="H43">
            <v>1</v>
          </cell>
          <cell r="I43">
            <v>176704.41</v>
          </cell>
          <cell r="J43">
            <v>176704.41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20000</v>
          </cell>
          <cell r="V43">
            <v>20000</v>
          </cell>
          <cell r="W43">
            <v>-20000</v>
          </cell>
          <cell r="X43">
            <v>156704.41</v>
          </cell>
          <cell r="Y43">
            <v>156704.41</v>
          </cell>
          <cell r="Z43">
            <v>156704.41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I43">
            <v>0</v>
          </cell>
        </row>
        <row r="44">
          <cell r="C44" t="str">
            <v>S432005</v>
          </cell>
          <cell r="D44" t="str">
            <v>佛吉亚（无锡）座椅部件有限公司</v>
          </cell>
          <cell r="E44" t="str">
            <v>远途</v>
          </cell>
          <cell r="F44" t="str">
            <v>金属件</v>
          </cell>
          <cell r="G44" t="str">
            <v>零部件</v>
          </cell>
          <cell r="H44">
            <v>0.8</v>
          </cell>
          <cell r="I44">
            <v>3091290.5</v>
          </cell>
          <cell r="J44">
            <v>1575933.38</v>
          </cell>
          <cell r="K44">
            <v>16077.51</v>
          </cell>
          <cell r="L44">
            <v>16077.51</v>
          </cell>
          <cell r="M44">
            <v>60017.936666666697</v>
          </cell>
          <cell r="N44">
            <v>262655.563333333</v>
          </cell>
          <cell r="O44">
            <v>412186.20333333302</v>
          </cell>
          <cell r="P44">
            <v>515215.08333333302</v>
          </cell>
          <cell r="Q44">
            <v>1025783.84533333</v>
          </cell>
          <cell r="R44">
            <v>0</v>
          </cell>
          <cell r="U44">
            <v>180000</v>
          </cell>
          <cell r="V44">
            <v>180000</v>
          </cell>
          <cell r="W44">
            <v>845783.84533333301</v>
          </cell>
          <cell r="X44">
            <v>1395933.38</v>
          </cell>
          <cell r="Y44">
            <v>845783.84533333301</v>
          </cell>
          <cell r="Z44">
            <v>845783.84533333301</v>
          </cell>
          <cell r="AB44">
            <v>0</v>
          </cell>
          <cell r="AD44">
            <v>0</v>
          </cell>
          <cell r="AF44">
            <v>0</v>
          </cell>
          <cell r="AH44">
            <v>0</v>
          </cell>
          <cell r="AI44">
            <v>0</v>
          </cell>
        </row>
        <row r="45">
          <cell r="C45" t="str">
            <v>S413029</v>
          </cell>
          <cell r="D45" t="str">
            <v>黄骅市成卓汽车部件厂</v>
          </cell>
          <cell r="E45" t="str">
            <v>属地化</v>
          </cell>
          <cell r="F45" t="str">
            <v>金属件</v>
          </cell>
          <cell r="G45" t="str">
            <v>零部件</v>
          </cell>
          <cell r="H45">
            <v>1</v>
          </cell>
          <cell r="I45">
            <v>9647108.5299999993</v>
          </cell>
          <cell r="J45">
            <v>7967266.1299999999</v>
          </cell>
          <cell r="K45">
            <v>556803.16666666698</v>
          </cell>
          <cell r="L45">
            <v>589663.14333333296</v>
          </cell>
          <cell r="M45">
            <v>676226.42333333299</v>
          </cell>
          <cell r="N45">
            <v>679047.62333333294</v>
          </cell>
          <cell r="O45">
            <v>740588.21666666702</v>
          </cell>
          <cell r="P45">
            <v>730459.40166666696</v>
          </cell>
          <cell r="Q45">
            <v>3972787.9750000001</v>
          </cell>
          <cell r="R45">
            <v>1330000</v>
          </cell>
          <cell r="T45">
            <v>250000</v>
          </cell>
          <cell r="U45">
            <v>300000</v>
          </cell>
          <cell r="V45">
            <v>1880000</v>
          </cell>
          <cell r="W45">
            <v>2092787.9750000001</v>
          </cell>
          <cell r="X45">
            <v>7417266.1299999999</v>
          </cell>
          <cell r="Y45">
            <v>2092787.9750000001</v>
          </cell>
          <cell r="Z45">
            <v>2092787.9750000001</v>
          </cell>
          <cell r="AA45">
            <v>50000</v>
          </cell>
          <cell r="AB45">
            <v>2.3891574587244099E-2</v>
          </cell>
          <cell r="AC45">
            <v>80000</v>
          </cell>
          <cell r="AD45">
            <v>3.8226519339590502E-2</v>
          </cell>
          <cell r="AE45">
            <v>210000</v>
          </cell>
          <cell r="AF45">
            <v>0.10034461326642501</v>
          </cell>
          <cell r="AG45">
            <v>630000</v>
          </cell>
          <cell r="AH45">
            <v>0.301033839799275</v>
          </cell>
          <cell r="AI45">
            <v>50000</v>
          </cell>
        </row>
        <row r="46">
          <cell r="C46" t="str">
            <v>S413052</v>
          </cell>
          <cell r="D46" t="str">
            <v>黄骅市鑫昌五金制品厂</v>
          </cell>
          <cell r="E46" t="str">
            <v>属地化</v>
          </cell>
          <cell r="F46" t="str">
            <v>金属件</v>
          </cell>
          <cell r="G46" t="str">
            <v>零部件</v>
          </cell>
          <cell r="H46">
            <v>1</v>
          </cell>
          <cell r="I46">
            <v>11794101.09</v>
          </cell>
          <cell r="J46">
            <v>9752917.7899999991</v>
          </cell>
          <cell r="K46">
            <v>591973.75833333295</v>
          </cell>
          <cell r="L46">
            <v>611056.72</v>
          </cell>
          <cell r="M46">
            <v>676826.995</v>
          </cell>
          <cell r="N46">
            <v>660791.70166666701</v>
          </cell>
          <cell r="O46">
            <v>758751.76666666695</v>
          </cell>
          <cell r="P46">
            <v>745775.18</v>
          </cell>
          <cell r="Q46">
            <v>4045176.1216666698</v>
          </cell>
          <cell r="R46">
            <v>1390000</v>
          </cell>
          <cell r="S46">
            <v>40000</v>
          </cell>
          <cell r="T46">
            <v>300000</v>
          </cell>
          <cell r="U46">
            <v>300000</v>
          </cell>
          <cell r="V46">
            <v>2030000</v>
          </cell>
          <cell r="W46">
            <v>2015176.1216666701</v>
          </cell>
          <cell r="X46">
            <v>9152917.7899999991</v>
          </cell>
          <cell r="Y46">
            <v>2015176.1216666701</v>
          </cell>
          <cell r="Z46">
            <v>2015176.1216666701</v>
          </cell>
          <cell r="AA46">
            <v>50000</v>
          </cell>
          <cell r="AB46">
            <v>2.48117271053446E-2</v>
          </cell>
          <cell r="AC46">
            <v>80000</v>
          </cell>
          <cell r="AD46">
            <v>3.9698763368551299E-2</v>
          </cell>
          <cell r="AE46">
            <v>200000</v>
          </cell>
          <cell r="AF46">
            <v>9.9246908421378302E-2</v>
          </cell>
          <cell r="AG46">
            <v>600000</v>
          </cell>
          <cell r="AH46">
            <v>0.29774072526413498</v>
          </cell>
          <cell r="AI46">
            <v>50000</v>
          </cell>
        </row>
        <row r="47">
          <cell r="C47" t="str">
            <v>S413022</v>
          </cell>
          <cell r="D47" t="str">
            <v>海兴中盛弹簧有限公司</v>
          </cell>
          <cell r="E47" t="str">
            <v>属地化</v>
          </cell>
          <cell r="F47" t="str">
            <v>金属件/座椅/金属件</v>
          </cell>
          <cell r="G47" t="str">
            <v>零部件</v>
          </cell>
          <cell r="H47">
            <v>0.8</v>
          </cell>
          <cell r="I47">
            <v>9036535.6600000001</v>
          </cell>
          <cell r="J47">
            <v>7544447.7800000003</v>
          </cell>
          <cell r="K47">
            <v>559486.65666666697</v>
          </cell>
          <cell r="L47">
            <v>575301.17166666698</v>
          </cell>
          <cell r="M47">
            <v>628977.88333333295</v>
          </cell>
          <cell r="N47">
            <v>506161.65833333298</v>
          </cell>
          <cell r="O47">
            <v>513637.47666666697</v>
          </cell>
          <cell r="P47">
            <v>499383.626666667</v>
          </cell>
          <cell r="Q47">
            <v>2626358.77866667</v>
          </cell>
          <cell r="R47">
            <v>800000</v>
          </cell>
          <cell r="T47">
            <v>250000</v>
          </cell>
          <cell r="U47">
            <v>220000</v>
          </cell>
          <cell r="V47">
            <v>1270000</v>
          </cell>
          <cell r="W47">
            <v>1356358.77866667</v>
          </cell>
          <cell r="X47">
            <v>7074447.7800000003</v>
          </cell>
          <cell r="Y47">
            <v>1356358.77866667</v>
          </cell>
          <cell r="Z47">
            <v>1356358.77866667</v>
          </cell>
          <cell r="AA47">
            <v>30000</v>
          </cell>
          <cell r="AB47">
            <v>2.2118041680307302E-2</v>
          </cell>
          <cell r="AC47">
            <v>70000</v>
          </cell>
          <cell r="AD47">
            <v>5.16087639207169E-2</v>
          </cell>
          <cell r="AE47">
            <v>150000</v>
          </cell>
          <cell r="AF47">
            <v>0.11059020840153599</v>
          </cell>
          <cell r="AG47">
            <v>400000</v>
          </cell>
          <cell r="AH47">
            <v>0.294907222404097</v>
          </cell>
          <cell r="AI47">
            <v>30000</v>
          </cell>
        </row>
        <row r="48">
          <cell r="C48" t="str">
            <v>S413044</v>
          </cell>
          <cell r="D48" t="str">
            <v>黄骅市长生汽车灯镜有限公司</v>
          </cell>
          <cell r="E48" t="str">
            <v>属地化</v>
          </cell>
          <cell r="F48" t="str">
            <v>金属件/座椅</v>
          </cell>
          <cell r="G48" t="str">
            <v>零部件</v>
          </cell>
          <cell r="H48">
            <v>0.8</v>
          </cell>
          <cell r="I48">
            <v>14396556.369999999</v>
          </cell>
          <cell r="J48">
            <v>13190860.189999999</v>
          </cell>
          <cell r="K48">
            <v>606459.26</v>
          </cell>
          <cell r="L48">
            <v>599992.48499999999</v>
          </cell>
          <cell r="M48">
            <v>627288.23166666704</v>
          </cell>
          <cell r="N48">
            <v>585398.96666666702</v>
          </cell>
          <cell r="O48">
            <v>594815.32833333302</v>
          </cell>
          <cell r="P48">
            <v>547067.64666666696</v>
          </cell>
          <cell r="Q48">
            <v>2848817.53466667</v>
          </cell>
          <cell r="R48">
            <v>510000</v>
          </cell>
          <cell r="T48">
            <v>650000</v>
          </cell>
          <cell r="U48">
            <v>300000</v>
          </cell>
          <cell r="V48">
            <v>1460000</v>
          </cell>
          <cell r="W48">
            <v>1388817.53466667</v>
          </cell>
          <cell r="X48">
            <v>12240860.189999999</v>
          </cell>
          <cell r="Y48">
            <v>1388817.53466667</v>
          </cell>
          <cell r="Z48">
            <v>1388817.53466667</v>
          </cell>
          <cell r="AA48">
            <v>30000</v>
          </cell>
          <cell r="AB48">
            <v>2.1601109757877799E-2</v>
          </cell>
          <cell r="AC48">
            <v>60000</v>
          </cell>
          <cell r="AD48">
            <v>4.3202219515755702E-2</v>
          </cell>
          <cell r="AE48">
            <v>150000</v>
          </cell>
          <cell r="AF48">
            <v>0.10800554878938901</v>
          </cell>
          <cell r="AG48">
            <v>420000</v>
          </cell>
          <cell r="AH48">
            <v>0.30241553661029003</v>
          </cell>
          <cell r="AI48">
            <v>30000</v>
          </cell>
        </row>
        <row r="49">
          <cell r="C49" t="str">
            <v>S413108</v>
          </cell>
          <cell r="D49" t="str">
            <v>黄骅市泰行汽车配件有限公司</v>
          </cell>
          <cell r="E49" t="str">
            <v>属地化</v>
          </cell>
          <cell r="F49" t="str">
            <v>座椅</v>
          </cell>
          <cell r="G49" t="str">
            <v>零部件</v>
          </cell>
          <cell r="H49">
            <v>0.8</v>
          </cell>
          <cell r="I49">
            <v>4621952.09</v>
          </cell>
          <cell r="J49">
            <v>4462943.96</v>
          </cell>
          <cell r="K49">
            <v>268411.56833333301</v>
          </cell>
          <cell r="L49">
            <v>264670.02833333297</v>
          </cell>
          <cell r="M49">
            <v>251850.49166666699</v>
          </cell>
          <cell r="N49">
            <v>234770.561666667</v>
          </cell>
          <cell r="O49">
            <v>207341.816666667</v>
          </cell>
          <cell r="P49">
            <v>167235.86166666701</v>
          </cell>
          <cell r="Q49">
            <v>1115424.2626666699</v>
          </cell>
          <cell r="R49">
            <v>350000</v>
          </cell>
          <cell r="S49">
            <v>50000</v>
          </cell>
          <cell r="T49">
            <v>150000</v>
          </cell>
          <cell r="U49">
            <v>100000</v>
          </cell>
          <cell r="V49">
            <v>650000</v>
          </cell>
          <cell r="W49">
            <v>465424.262666667</v>
          </cell>
          <cell r="X49">
            <v>4212943.96</v>
          </cell>
          <cell r="Y49">
            <v>465424.262666667</v>
          </cell>
          <cell r="Z49">
            <v>465424.262666667</v>
          </cell>
          <cell r="AA49">
            <v>10000</v>
          </cell>
          <cell r="AB49">
            <v>2.1485772878931102E-2</v>
          </cell>
          <cell r="AC49">
            <v>20000</v>
          </cell>
          <cell r="AD49">
            <v>4.2971545757862301E-2</v>
          </cell>
          <cell r="AE49">
            <v>50000</v>
          </cell>
          <cell r="AF49">
            <v>0.107428864394656</v>
          </cell>
          <cell r="AG49">
            <v>140000</v>
          </cell>
          <cell r="AH49">
            <v>0.30080082030503602</v>
          </cell>
          <cell r="AI49">
            <v>10000</v>
          </cell>
        </row>
        <row r="50">
          <cell r="C50" t="str">
            <v>S413070</v>
          </cell>
          <cell r="D50" t="str">
            <v>黄骅市创合五金制品有限公司</v>
          </cell>
          <cell r="E50" t="str">
            <v>属地化</v>
          </cell>
          <cell r="F50" t="str">
            <v>金属件/座椅</v>
          </cell>
          <cell r="G50" t="str">
            <v>零部件</v>
          </cell>
          <cell r="H50">
            <v>0.8</v>
          </cell>
          <cell r="I50">
            <v>3144712.71</v>
          </cell>
          <cell r="J50">
            <v>2706500.04</v>
          </cell>
          <cell r="K50">
            <v>312936.48499999999</v>
          </cell>
          <cell r="L50">
            <v>376621.17666666699</v>
          </cell>
          <cell r="M50">
            <v>363017.33333333302</v>
          </cell>
          <cell r="N50">
            <v>437479.49666666699</v>
          </cell>
          <cell r="O50">
            <v>364431.48333333299</v>
          </cell>
          <cell r="P50">
            <v>305116.09000000003</v>
          </cell>
          <cell r="Q50">
            <v>1727681.652</v>
          </cell>
          <cell r="R50">
            <v>700000</v>
          </cell>
          <cell r="T50">
            <v>80000</v>
          </cell>
          <cell r="U50">
            <v>110000</v>
          </cell>
          <cell r="V50">
            <v>890000</v>
          </cell>
          <cell r="W50">
            <v>837681.652</v>
          </cell>
          <cell r="X50">
            <v>2516500.04</v>
          </cell>
          <cell r="Y50">
            <v>837681.652</v>
          </cell>
          <cell r="Z50">
            <v>837681.652</v>
          </cell>
          <cell r="AA50">
            <v>20000</v>
          </cell>
          <cell r="AB50">
            <v>2.3875418486544599E-2</v>
          </cell>
          <cell r="AC50">
            <v>30000</v>
          </cell>
          <cell r="AD50">
            <v>3.5813127729816902E-2</v>
          </cell>
          <cell r="AE50">
            <v>80000</v>
          </cell>
          <cell r="AF50">
            <v>9.5501673946178298E-2</v>
          </cell>
          <cell r="AG50">
            <v>250000</v>
          </cell>
          <cell r="AH50">
            <v>0.29844273108180702</v>
          </cell>
          <cell r="AI50">
            <v>20000</v>
          </cell>
        </row>
        <row r="51">
          <cell r="C51" t="str">
            <v>S413055</v>
          </cell>
          <cell r="D51" t="str">
            <v>黄骅市广亿汽车部件有限公司</v>
          </cell>
          <cell r="E51" t="str">
            <v>属地化</v>
          </cell>
          <cell r="F51" t="str">
            <v>金属件</v>
          </cell>
          <cell r="G51" t="str">
            <v>零部件</v>
          </cell>
          <cell r="H51">
            <v>0.8</v>
          </cell>
          <cell r="I51">
            <v>2641921.71</v>
          </cell>
          <cell r="J51">
            <v>2283347.19</v>
          </cell>
          <cell r="K51">
            <v>167661.095</v>
          </cell>
          <cell r="L51">
            <v>124722.68</v>
          </cell>
          <cell r="M51">
            <v>132898.79166666701</v>
          </cell>
          <cell r="N51">
            <v>130394.64</v>
          </cell>
          <cell r="O51">
            <v>138663.45499999999</v>
          </cell>
          <cell r="P51">
            <v>137983.311666667</v>
          </cell>
          <cell r="Q51">
            <v>665859.17866666697</v>
          </cell>
          <cell r="R51">
            <v>270000</v>
          </cell>
          <cell r="T51">
            <v>200000</v>
          </cell>
          <cell r="U51">
            <v>40000</v>
          </cell>
          <cell r="V51">
            <v>510000</v>
          </cell>
          <cell r="W51">
            <v>155859.17866666699</v>
          </cell>
          <cell r="X51">
            <v>2043347.19</v>
          </cell>
          <cell r="Y51">
            <v>155859.17866666699</v>
          </cell>
          <cell r="Z51">
            <v>155859.17866666699</v>
          </cell>
          <cell r="AA51">
            <v>10000</v>
          </cell>
          <cell r="AB51">
            <v>6.4160481824344695E-2</v>
          </cell>
          <cell r="AC51">
            <v>10000</v>
          </cell>
          <cell r="AD51">
            <v>6.4160481824344695E-2</v>
          </cell>
          <cell r="AE51">
            <v>20000</v>
          </cell>
          <cell r="AF51">
            <v>0.128320963648689</v>
          </cell>
          <cell r="AG51">
            <v>50000</v>
          </cell>
          <cell r="AH51">
            <v>0.32080240912172397</v>
          </cell>
          <cell r="AI51">
            <v>10000</v>
          </cell>
        </row>
        <row r="52">
          <cell r="C52" t="str">
            <v>S413033</v>
          </cell>
          <cell r="D52" t="str">
            <v>黄骅市再兴汽车配件有限公司</v>
          </cell>
          <cell r="E52" t="str">
            <v>属地化</v>
          </cell>
          <cell r="F52" t="str">
            <v>金属件</v>
          </cell>
          <cell r="G52" t="str">
            <v>零部件</v>
          </cell>
          <cell r="H52">
            <v>0.8</v>
          </cell>
          <cell r="I52">
            <v>2398752.58</v>
          </cell>
          <cell r="J52">
            <v>2222328.62</v>
          </cell>
          <cell r="K52">
            <v>121805.763333333</v>
          </cell>
          <cell r="L52">
            <v>134221.748333333</v>
          </cell>
          <cell r="M52">
            <v>161670.87833333301</v>
          </cell>
          <cell r="N52">
            <v>159402.59166666699</v>
          </cell>
          <cell r="O52">
            <v>153253.92499999999</v>
          </cell>
          <cell r="P52">
            <v>139212.72</v>
          </cell>
          <cell r="Q52">
            <v>695654.10133333295</v>
          </cell>
          <cell r="R52">
            <v>270000</v>
          </cell>
          <cell r="T52">
            <v>80000</v>
          </cell>
          <cell r="U52">
            <v>45000</v>
          </cell>
          <cell r="V52">
            <v>395000</v>
          </cell>
          <cell r="W52">
            <v>300654.101333333</v>
          </cell>
          <cell r="X52">
            <v>2097328.62</v>
          </cell>
          <cell r="Y52">
            <v>300654.101333333</v>
          </cell>
          <cell r="Z52">
            <v>300654.101333333</v>
          </cell>
          <cell r="AA52">
            <v>10000</v>
          </cell>
          <cell r="AB52">
            <v>3.3260813525085003E-2</v>
          </cell>
          <cell r="AC52">
            <v>12000</v>
          </cell>
          <cell r="AD52">
            <v>3.9912976230102003E-2</v>
          </cell>
          <cell r="AE52">
            <v>30000</v>
          </cell>
          <cell r="AF52">
            <v>9.9782440575255094E-2</v>
          </cell>
          <cell r="AG52">
            <v>100000</v>
          </cell>
          <cell r="AH52">
            <v>0.33260813525084998</v>
          </cell>
          <cell r="AI52">
            <v>10000</v>
          </cell>
        </row>
        <row r="53">
          <cell r="C53" t="str">
            <v>S413168</v>
          </cell>
          <cell r="D53" t="str">
            <v>黄骅市旗锐塑料制品有限公司</v>
          </cell>
          <cell r="E53" t="str">
            <v>属地化</v>
          </cell>
          <cell r="F53" t="str">
            <v>座椅</v>
          </cell>
          <cell r="G53" t="str">
            <v>零部件</v>
          </cell>
          <cell r="H53">
            <v>0.8</v>
          </cell>
          <cell r="I53">
            <v>337744.59</v>
          </cell>
          <cell r="J53">
            <v>173225.08</v>
          </cell>
          <cell r="K53">
            <v>5343.2183333333296</v>
          </cell>
          <cell r="L53">
            <v>13099.2266666667</v>
          </cell>
          <cell r="M53">
            <v>24179.958333333299</v>
          </cell>
          <cell r="N53">
            <v>28870.846666666701</v>
          </cell>
          <cell r="O53">
            <v>43371.333333333299</v>
          </cell>
          <cell r="P53">
            <v>56290.764999999999</v>
          </cell>
          <cell r="Q53">
            <v>136924.278666667</v>
          </cell>
          <cell r="R53">
            <v>20000</v>
          </cell>
          <cell r="U53">
            <v>15000</v>
          </cell>
          <cell r="V53">
            <v>35000</v>
          </cell>
          <cell r="W53">
            <v>101924.278666667</v>
          </cell>
          <cell r="X53">
            <v>158225.07999999999</v>
          </cell>
          <cell r="Y53">
            <v>101924.278666667</v>
          </cell>
          <cell r="Z53">
            <v>101924.278666667</v>
          </cell>
          <cell r="AA53">
            <v>10000</v>
          </cell>
          <cell r="AB53">
            <v>9.8112050738215301E-2</v>
          </cell>
          <cell r="AC53">
            <v>10000</v>
          </cell>
          <cell r="AD53">
            <v>9.8112050738215301E-2</v>
          </cell>
          <cell r="AE53">
            <v>10000</v>
          </cell>
          <cell r="AF53">
            <v>9.8112050738215301E-2</v>
          </cell>
          <cell r="AG53">
            <v>30000</v>
          </cell>
          <cell r="AH53">
            <v>0.29433615221464599</v>
          </cell>
          <cell r="AI53">
            <v>10000</v>
          </cell>
        </row>
        <row r="54">
          <cell r="C54" t="str">
            <v>S413064</v>
          </cell>
          <cell r="D54" t="str">
            <v>黄骅市恒伟五金制品有限公司</v>
          </cell>
          <cell r="E54" t="str">
            <v>属地化</v>
          </cell>
          <cell r="F54" t="str">
            <v>座椅</v>
          </cell>
          <cell r="G54" t="str">
            <v>零部件</v>
          </cell>
          <cell r="H54">
            <v>0.8</v>
          </cell>
          <cell r="I54">
            <v>2172275.86</v>
          </cell>
          <cell r="J54">
            <v>1691836.66</v>
          </cell>
          <cell r="K54">
            <v>186471.32166666701</v>
          </cell>
          <cell r="L54">
            <v>181572.286666667</v>
          </cell>
          <cell r="M54">
            <v>173075.29666666701</v>
          </cell>
          <cell r="N54">
            <v>158505.661666667</v>
          </cell>
          <cell r="O54">
            <v>125422.328333333</v>
          </cell>
          <cell r="P54">
            <v>172931.52499999999</v>
          </cell>
          <cell r="Q54">
            <v>798382.73600000096</v>
          </cell>
          <cell r="R54">
            <v>30000</v>
          </cell>
          <cell r="T54">
            <v>100000</v>
          </cell>
          <cell r="V54">
            <v>130000</v>
          </cell>
          <cell r="W54">
            <v>668382.73600000096</v>
          </cell>
          <cell r="X54">
            <v>1591836.66</v>
          </cell>
          <cell r="Y54">
            <v>668382.73600000096</v>
          </cell>
          <cell r="Z54">
            <v>668382.73600000096</v>
          </cell>
          <cell r="AA54">
            <v>10000</v>
          </cell>
          <cell r="AB54">
            <v>1.49614875749873E-2</v>
          </cell>
          <cell r="AC54">
            <v>20000</v>
          </cell>
          <cell r="AD54">
            <v>2.9922975149974499E-2</v>
          </cell>
          <cell r="AE54">
            <v>60000</v>
          </cell>
          <cell r="AF54">
            <v>8.9768925449923501E-2</v>
          </cell>
          <cell r="AG54">
            <v>200000</v>
          </cell>
          <cell r="AH54">
            <v>0.29922975149974501</v>
          </cell>
          <cell r="AI54">
            <v>10000</v>
          </cell>
        </row>
        <row r="55">
          <cell r="C55" t="str">
            <v>S413035</v>
          </cell>
          <cell r="D55" t="str">
            <v>黄骅市建昌塑料制品有限公司</v>
          </cell>
          <cell r="E55" t="str">
            <v>属地化</v>
          </cell>
          <cell r="F55" t="str">
            <v>金属件</v>
          </cell>
          <cell r="G55" t="str">
            <v>零部件</v>
          </cell>
          <cell r="H55">
            <v>0.8</v>
          </cell>
          <cell r="I55">
            <v>3316207.74</v>
          </cell>
          <cell r="J55">
            <v>2947216.61</v>
          </cell>
          <cell r="K55">
            <v>118052.798333333</v>
          </cell>
          <cell r="L55">
            <v>95294.024999999994</v>
          </cell>
          <cell r="M55">
            <v>110543.37</v>
          </cell>
          <cell r="N55">
            <v>106909.201666667</v>
          </cell>
          <cell r="O55">
            <v>116348.83</v>
          </cell>
          <cell r="P55">
            <v>118309.576666667</v>
          </cell>
          <cell r="Q55">
            <v>532366.24133333401</v>
          </cell>
          <cell r="R55">
            <v>190000</v>
          </cell>
          <cell r="T55">
            <v>100000</v>
          </cell>
          <cell r="U55">
            <v>100000</v>
          </cell>
          <cell r="V55">
            <v>390000</v>
          </cell>
          <cell r="W55">
            <v>142366.24133333401</v>
          </cell>
          <cell r="X55">
            <v>2747216.61</v>
          </cell>
          <cell r="Y55">
            <v>142366.24133333401</v>
          </cell>
          <cell r="Z55">
            <v>142366.24133333401</v>
          </cell>
          <cell r="AA55">
            <v>10000</v>
          </cell>
          <cell r="AB55">
            <v>7.0241371173002901E-2</v>
          </cell>
          <cell r="AC55">
            <v>10000</v>
          </cell>
          <cell r="AD55">
            <v>7.0241371173002901E-2</v>
          </cell>
          <cell r="AE55">
            <v>15000</v>
          </cell>
          <cell r="AF55">
            <v>0.105362056759504</v>
          </cell>
          <cell r="AG55">
            <v>50000</v>
          </cell>
          <cell r="AH55">
            <v>0.35120685586501499</v>
          </cell>
          <cell r="AI55">
            <v>10000</v>
          </cell>
        </row>
        <row r="56">
          <cell r="C56" t="str">
            <v>S413084</v>
          </cell>
          <cell r="D56" t="str">
            <v>黄骅市常郭镇街西纸箱厂</v>
          </cell>
          <cell r="E56" t="str">
            <v>属地化</v>
          </cell>
          <cell r="F56" t="str">
            <v>金属件/座椅/后视镜</v>
          </cell>
          <cell r="G56" t="str">
            <v>零部件</v>
          </cell>
          <cell r="H56">
            <v>0.8</v>
          </cell>
          <cell r="I56">
            <v>1674044.5</v>
          </cell>
          <cell r="J56">
            <v>1577716.53</v>
          </cell>
          <cell r="K56">
            <v>38063.735000000001</v>
          </cell>
          <cell r="L56">
            <v>37546.18</v>
          </cell>
          <cell r="M56">
            <v>39468.836666666699</v>
          </cell>
          <cell r="N56">
            <v>36928.836666666699</v>
          </cell>
          <cell r="O56">
            <v>45150.235000000001</v>
          </cell>
          <cell r="P56">
            <v>39077.4316666667</v>
          </cell>
          <cell r="Q56">
            <v>188988.204</v>
          </cell>
          <cell r="R56">
            <v>40000</v>
          </cell>
          <cell r="U56">
            <v>15000</v>
          </cell>
          <cell r="V56">
            <v>55000</v>
          </cell>
          <cell r="W56">
            <v>133988.204</v>
          </cell>
          <cell r="X56">
            <v>1562716.53</v>
          </cell>
          <cell r="Y56">
            <v>133988.204</v>
          </cell>
          <cell r="Z56">
            <v>133988.204</v>
          </cell>
          <cell r="AA56">
            <v>10000</v>
          </cell>
          <cell r="AB56">
            <v>7.4633435641841994E-2</v>
          </cell>
          <cell r="AC56">
            <v>10000</v>
          </cell>
          <cell r="AD56">
            <v>7.4633435641841994E-2</v>
          </cell>
          <cell r="AE56">
            <v>10000</v>
          </cell>
          <cell r="AF56">
            <v>7.4633435641841994E-2</v>
          </cell>
          <cell r="AG56">
            <v>40000</v>
          </cell>
          <cell r="AH56">
            <v>0.29853374256736798</v>
          </cell>
          <cell r="AI56">
            <v>10000</v>
          </cell>
        </row>
        <row r="57">
          <cell r="C57" t="str">
            <v>S413073</v>
          </cell>
          <cell r="D57" t="str">
            <v>黄骅市兴岳金属制品有限公司</v>
          </cell>
          <cell r="E57" t="str">
            <v>属地化</v>
          </cell>
          <cell r="F57" t="str">
            <v>金属件</v>
          </cell>
          <cell r="G57" t="str">
            <v>零部件</v>
          </cell>
          <cell r="H57">
            <v>0.8</v>
          </cell>
          <cell r="I57">
            <v>831124.4</v>
          </cell>
          <cell r="J57">
            <v>644966.22</v>
          </cell>
          <cell r="K57">
            <v>55830.415000000001</v>
          </cell>
          <cell r="L57">
            <v>78433.456666666694</v>
          </cell>
          <cell r="M57">
            <v>95096.371666666702</v>
          </cell>
          <cell r="N57">
            <v>106679.741666667</v>
          </cell>
          <cell r="O57">
            <v>103784.88</v>
          </cell>
          <cell r="P57">
            <v>96380.731666666703</v>
          </cell>
          <cell r="Q57">
            <v>428964.47733333398</v>
          </cell>
          <cell r="R57">
            <v>110000</v>
          </cell>
          <cell r="U57">
            <v>20000</v>
          </cell>
          <cell r="V57">
            <v>130000</v>
          </cell>
          <cell r="W57">
            <v>298964.47733333398</v>
          </cell>
          <cell r="X57">
            <v>624966.22</v>
          </cell>
          <cell r="Y57">
            <v>298964.47733333398</v>
          </cell>
          <cell r="Z57">
            <v>298964.47733333398</v>
          </cell>
          <cell r="AA57">
            <v>10000</v>
          </cell>
          <cell r="AB57">
            <v>3.3448789933830103E-2</v>
          </cell>
          <cell r="AC57">
            <v>12000</v>
          </cell>
          <cell r="AD57">
            <v>4.01385479205962E-2</v>
          </cell>
          <cell r="AE57">
            <v>30000</v>
          </cell>
          <cell r="AF57">
            <v>0.10034636980149</v>
          </cell>
          <cell r="AG57">
            <v>90000</v>
          </cell>
          <cell r="AH57">
            <v>0.30103910940447098</v>
          </cell>
          <cell r="AI57">
            <v>10000</v>
          </cell>
        </row>
        <row r="58">
          <cell r="C58" t="str">
            <v>S413047</v>
          </cell>
          <cell r="D58" t="str">
            <v>黄骅市正大纺织机械配件厂</v>
          </cell>
          <cell r="E58" t="str">
            <v>属地化</v>
          </cell>
          <cell r="F58" t="str">
            <v>金属件</v>
          </cell>
          <cell r="G58" t="str">
            <v>零部件</v>
          </cell>
          <cell r="H58">
            <v>0.8</v>
          </cell>
          <cell r="I58">
            <v>1865441.09</v>
          </cell>
          <cell r="J58">
            <v>1855793.4</v>
          </cell>
          <cell r="K58">
            <v>206112.34166666699</v>
          </cell>
          <cell r="L58">
            <v>237874.91500000001</v>
          </cell>
          <cell r="M58">
            <v>161101.35333333301</v>
          </cell>
          <cell r="N58">
            <v>58518.02</v>
          </cell>
          <cell r="O58">
            <v>60125.968333333301</v>
          </cell>
          <cell r="P58">
            <v>33370.521666666697</v>
          </cell>
          <cell r="Q58">
            <v>605682.49600000004</v>
          </cell>
          <cell r="R58">
            <v>70000</v>
          </cell>
          <cell r="U58">
            <v>30000</v>
          </cell>
          <cell r="V58">
            <v>100000</v>
          </cell>
          <cell r="W58">
            <v>505682.49599999998</v>
          </cell>
          <cell r="X58">
            <v>1825793.4</v>
          </cell>
          <cell r="Y58">
            <v>505682.49599999998</v>
          </cell>
          <cell r="Z58">
            <v>505682.49599999998</v>
          </cell>
          <cell r="AA58">
            <v>10000</v>
          </cell>
          <cell r="AB58">
            <v>1.97752543920365E-2</v>
          </cell>
          <cell r="AC58">
            <v>20000</v>
          </cell>
          <cell r="AD58">
            <v>3.9550508784073103E-2</v>
          </cell>
          <cell r="AE58">
            <v>50000</v>
          </cell>
          <cell r="AF58">
            <v>9.8876271960182699E-2</v>
          </cell>
          <cell r="AG58">
            <v>150000</v>
          </cell>
          <cell r="AH58">
            <v>0.29662881588054801</v>
          </cell>
          <cell r="AI58">
            <v>10000</v>
          </cell>
        </row>
        <row r="59">
          <cell r="C59" t="str">
            <v>S413078</v>
          </cell>
          <cell r="D59" t="str">
            <v>文安县德实汽车配件有限公司</v>
          </cell>
          <cell r="E59" t="str">
            <v>属地化</v>
          </cell>
          <cell r="F59" t="str">
            <v>金属件/座椅</v>
          </cell>
          <cell r="G59" t="str">
            <v>零部件</v>
          </cell>
          <cell r="H59">
            <v>0.8</v>
          </cell>
          <cell r="I59">
            <v>3342608.73</v>
          </cell>
          <cell r="J59">
            <v>2753639.6</v>
          </cell>
          <cell r="K59">
            <v>303036.33500000002</v>
          </cell>
          <cell r="L59">
            <v>354508.64666666702</v>
          </cell>
          <cell r="M59">
            <v>365058.69833333301</v>
          </cell>
          <cell r="N59">
            <v>343004.313333333</v>
          </cell>
          <cell r="O59">
            <v>345202.09333333297</v>
          </cell>
          <cell r="P59">
            <v>311621.34499999997</v>
          </cell>
          <cell r="Q59">
            <v>1617945.1453333299</v>
          </cell>
          <cell r="R59">
            <v>600000</v>
          </cell>
          <cell r="U59">
            <v>300000</v>
          </cell>
          <cell r="V59">
            <v>900000</v>
          </cell>
          <cell r="W59">
            <v>717945.14533333306</v>
          </cell>
          <cell r="X59">
            <v>2453639.6</v>
          </cell>
          <cell r="Y59">
            <v>717945.14533333306</v>
          </cell>
          <cell r="Z59">
            <v>717945.14533333306</v>
          </cell>
          <cell r="AA59">
            <v>80000</v>
          </cell>
          <cell r="AB59">
            <v>0.11142912591581999</v>
          </cell>
          <cell r="AC59">
            <v>100000</v>
          </cell>
          <cell r="AD59">
            <v>0.13928640739477599</v>
          </cell>
          <cell r="AE59">
            <v>100000</v>
          </cell>
          <cell r="AF59">
            <v>0.13928640739477599</v>
          </cell>
          <cell r="AG59">
            <v>100000</v>
          </cell>
          <cell r="AH59">
            <v>0.13928640739477599</v>
          </cell>
          <cell r="AI59">
            <v>80000</v>
          </cell>
        </row>
        <row r="60">
          <cell r="C60" t="str">
            <v>S413045</v>
          </cell>
          <cell r="D60" t="str">
            <v>黄骅市鑫祺汽车配件有限公司</v>
          </cell>
          <cell r="E60" t="str">
            <v>属地化</v>
          </cell>
          <cell r="F60" t="str">
            <v>金属件/座椅</v>
          </cell>
          <cell r="G60" t="str">
            <v>零部件</v>
          </cell>
          <cell r="H60">
            <v>0.8</v>
          </cell>
          <cell r="I60">
            <v>2213852.7400000002</v>
          </cell>
          <cell r="J60">
            <v>1786303.39</v>
          </cell>
          <cell r="K60">
            <v>89959.961666666699</v>
          </cell>
          <cell r="L60">
            <v>100510.375</v>
          </cell>
          <cell r="M60">
            <v>67943.073333333305</v>
          </cell>
          <cell r="N60">
            <v>78516.539999999994</v>
          </cell>
          <cell r="O60">
            <v>90099.955000000002</v>
          </cell>
          <cell r="P60">
            <v>94691.071666666699</v>
          </cell>
          <cell r="Q60">
            <v>417376.781333333</v>
          </cell>
          <cell r="R60">
            <v>130000</v>
          </cell>
          <cell r="T60">
            <v>80000</v>
          </cell>
          <cell r="U60">
            <v>40000</v>
          </cell>
          <cell r="V60">
            <v>250000</v>
          </cell>
          <cell r="W60">
            <v>167376.781333333</v>
          </cell>
          <cell r="X60">
            <v>1666303.39</v>
          </cell>
          <cell r="Y60">
            <v>167376.781333333</v>
          </cell>
          <cell r="Z60">
            <v>167376.781333333</v>
          </cell>
          <cell r="AA60">
            <v>10000</v>
          </cell>
          <cell r="AB60">
            <v>5.9745443306648702E-2</v>
          </cell>
          <cell r="AC60">
            <v>10000</v>
          </cell>
          <cell r="AD60">
            <v>5.9745443306648702E-2</v>
          </cell>
          <cell r="AE60">
            <v>150000</v>
          </cell>
          <cell r="AF60">
            <v>0.89618164959973001</v>
          </cell>
          <cell r="AG60">
            <v>50000</v>
          </cell>
          <cell r="AH60">
            <v>0.29872721653324302</v>
          </cell>
          <cell r="AI60">
            <v>10000</v>
          </cell>
        </row>
        <row r="61">
          <cell r="C61" t="str">
            <v>S413066</v>
          </cell>
          <cell r="D61" t="str">
            <v>河北新强力机械制造有限公司</v>
          </cell>
          <cell r="E61" t="str">
            <v>属地化</v>
          </cell>
          <cell r="F61" t="str">
            <v>金属件</v>
          </cell>
          <cell r="G61" t="str">
            <v>零部件</v>
          </cell>
          <cell r="H61">
            <v>0.8</v>
          </cell>
          <cell r="I61">
            <v>1428021.28</v>
          </cell>
          <cell r="J61">
            <v>1130760.97</v>
          </cell>
          <cell r="K61">
            <v>66679.711666666699</v>
          </cell>
          <cell r="L61">
            <v>56543.574999999997</v>
          </cell>
          <cell r="M61">
            <v>59586.8616666667</v>
          </cell>
          <cell r="N61">
            <v>72669.826666666704</v>
          </cell>
          <cell r="O61">
            <v>82380.246666666702</v>
          </cell>
          <cell r="P61">
            <v>69524.031666666706</v>
          </cell>
          <cell r="Q61">
            <v>325907.40266666701</v>
          </cell>
          <cell r="R61">
            <v>140000</v>
          </cell>
          <cell r="T61">
            <v>170000</v>
          </cell>
          <cell r="U61">
            <v>20000</v>
          </cell>
          <cell r="V61">
            <v>330000</v>
          </cell>
          <cell r="W61">
            <v>-4092.5973333331599</v>
          </cell>
          <cell r="X61">
            <v>940760.97</v>
          </cell>
          <cell r="Y61">
            <v>-4092.5973333331599</v>
          </cell>
          <cell r="Z61">
            <v>0</v>
          </cell>
          <cell r="AA61">
            <v>10000</v>
          </cell>
          <cell r="AB61" t="str">
            <v>100%</v>
          </cell>
          <cell r="AC61">
            <v>10000</v>
          </cell>
          <cell r="AD61" t="str">
            <v>100%</v>
          </cell>
          <cell r="AE61">
            <v>20000</v>
          </cell>
          <cell r="AF61" t="str">
            <v>100%</v>
          </cell>
          <cell r="AG61">
            <v>30000</v>
          </cell>
          <cell r="AH61" t="str">
            <v>100%</v>
          </cell>
          <cell r="AI61">
            <v>10000</v>
          </cell>
        </row>
        <row r="62">
          <cell r="C62" t="str">
            <v>S413039</v>
          </cell>
          <cell r="D62" t="str">
            <v>黄骅市佳祥五金制品有限公司</v>
          </cell>
          <cell r="E62" t="str">
            <v>属地化</v>
          </cell>
          <cell r="F62" t="str">
            <v>金属件/后视镜</v>
          </cell>
          <cell r="G62" t="str">
            <v>零部件</v>
          </cell>
          <cell r="H62">
            <v>0.8</v>
          </cell>
          <cell r="I62">
            <v>161169.54</v>
          </cell>
          <cell r="J62">
            <v>138312.06</v>
          </cell>
          <cell r="K62">
            <v>13928.1566666667</v>
          </cell>
          <cell r="L62">
            <v>13478.7716666667</v>
          </cell>
          <cell r="M62">
            <v>15648.7833333333</v>
          </cell>
          <cell r="N62">
            <v>13726.18</v>
          </cell>
          <cell r="O62">
            <v>14652.426666666701</v>
          </cell>
          <cell r="P62">
            <v>11494.143333333301</v>
          </cell>
          <cell r="Q62">
            <v>66342.769333333403</v>
          </cell>
          <cell r="R62">
            <v>30000</v>
          </cell>
          <cell r="U62">
            <v>10000</v>
          </cell>
          <cell r="V62">
            <v>40000</v>
          </cell>
          <cell r="W62">
            <v>26342.769333333399</v>
          </cell>
          <cell r="X62">
            <v>128312.06</v>
          </cell>
          <cell r="Y62">
            <v>26342.769333333399</v>
          </cell>
          <cell r="Z62">
            <v>26342.769333333399</v>
          </cell>
          <cell r="AA62">
            <v>10000</v>
          </cell>
          <cell r="AB62">
            <v>0.37961080983791201</v>
          </cell>
          <cell r="AC62">
            <v>10000</v>
          </cell>
          <cell r="AD62">
            <v>0.37961080983791201</v>
          </cell>
          <cell r="AE62">
            <v>10000</v>
          </cell>
          <cell r="AF62">
            <v>0.37961080983791201</v>
          </cell>
          <cell r="AG62">
            <v>10000</v>
          </cell>
          <cell r="AH62">
            <v>0.37961080983791201</v>
          </cell>
          <cell r="AI62">
            <v>10000</v>
          </cell>
        </row>
        <row r="63">
          <cell r="C63" t="str">
            <v>S413034</v>
          </cell>
          <cell r="D63" t="str">
            <v>黄骅市汇铭汽车部件有限公司</v>
          </cell>
          <cell r="E63" t="str">
            <v>属地化</v>
          </cell>
          <cell r="F63" t="str">
            <v>座椅</v>
          </cell>
          <cell r="G63" t="str">
            <v>零部件</v>
          </cell>
          <cell r="H63">
            <v>0.8</v>
          </cell>
          <cell r="I63">
            <v>2996003.5</v>
          </cell>
          <cell r="J63">
            <v>2431316.37</v>
          </cell>
          <cell r="K63">
            <v>302108.755</v>
          </cell>
          <cell r="L63">
            <v>136113.218333333</v>
          </cell>
          <cell r="M63">
            <v>155049.156666667</v>
          </cell>
          <cell r="N63">
            <v>107499.156666667</v>
          </cell>
          <cell r="O63">
            <v>78182.490000000005</v>
          </cell>
          <cell r="P63">
            <v>142778.38500000001</v>
          </cell>
          <cell r="Q63">
            <v>737384.92933333397</v>
          </cell>
          <cell r="R63">
            <v>250000</v>
          </cell>
          <cell r="T63">
            <v>100000</v>
          </cell>
          <cell r="U63">
            <v>60000</v>
          </cell>
          <cell r="V63">
            <v>410000</v>
          </cell>
          <cell r="W63">
            <v>327384.92933333397</v>
          </cell>
          <cell r="X63">
            <v>2271316.37</v>
          </cell>
          <cell r="Y63">
            <v>327384.92933333397</v>
          </cell>
          <cell r="Z63">
            <v>327384.92933333397</v>
          </cell>
          <cell r="AA63">
            <v>10000</v>
          </cell>
          <cell r="AB63">
            <v>3.0545083490444699E-2</v>
          </cell>
          <cell r="AC63">
            <v>12000</v>
          </cell>
          <cell r="AD63">
            <v>3.66541001885336E-2</v>
          </cell>
          <cell r="AE63">
            <v>30000</v>
          </cell>
          <cell r="AF63">
            <v>9.1635250471334001E-2</v>
          </cell>
          <cell r="AG63">
            <v>100000</v>
          </cell>
          <cell r="AH63">
            <v>0.30545083490444702</v>
          </cell>
          <cell r="AI63">
            <v>10000</v>
          </cell>
        </row>
        <row r="64">
          <cell r="C64" t="str">
            <v>S413037</v>
          </cell>
          <cell r="D64" t="str">
            <v>黄骅市雍丰塑料制品有限公司</v>
          </cell>
          <cell r="E64" t="str">
            <v>属地化</v>
          </cell>
          <cell r="F64" t="str">
            <v>座椅</v>
          </cell>
          <cell r="G64" t="str">
            <v>零部件</v>
          </cell>
          <cell r="H64">
            <v>0.8</v>
          </cell>
          <cell r="I64">
            <v>3046676.62</v>
          </cell>
          <cell r="J64">
            <v>2746033.18</v>
          </cell>
          <cell r="K64">
            <v>96624.235000000001</v>
          </cell>
          <cell r="L64">
            <v>88430.313333333295</v>
          </cell>
          <cell r="M64">
            <v>93218.613333333298</v>
          </cell>
          <cell r="N64">
            <v>88067.541666666701</v>
          </cell>
          <cell r="O64">
            <v>100028.823333333</v>
          </cell>
          <cell r="P64">
            <v>106778.586666667</v>
          </cell>
          <cell r="Q64">
            <v>458518.490666667</v>
          </cell>
          <cell r="R64">
            <v>170000</v>
          </cell>
          <cell r="T64">
            <v>100000</v>
          </cell>
          <cell r="U64">
            <v>30000</v>
          </cell>
          <cell r="V64">
            <v>300000</v>
          </cell>
          <cell r="W64">
            <v>158518.490666667</v>
          </cell>
          <cell r="X64">
            <v>2616033.1800000002</v>
          </cell>
          <cell r="Y64">
            <v>158518.490666667</v>
          </cell>
          <cell r="Z64">
            <v>158518.490666667</v>
          </cell>
          <cell r="AA64">
            <v>10000</v>
          </cell>
          <cell r="AB64">
            <v>6.3084123233472095E-2</v>
          </cell>
          <cell r="AC64">
            <v>10000</v>
          </cell>
          <cell r="AD64">
            <v>6.3084123233472095E-2</v>
          </cell>
          <cell r="AE64">
            <v>15000</v>
          </cell>
          <cell r="AF64">
            <v>9.4626184850208198E-2</v>
          </cell>
          <cell r="AG64">
            <v>50000</v>
          </cell>
          <cell r="AH64">
            <v>0.315420616167361</v>
          </cell>
          <cell r="AI64">
            <v>10000</v>
          </cell>
        </row>
        <row r="65">
          <cell r="C65" t="str">
            <v>S413031</v>
          </cell>
          <cell r="D65" t="str">
            <v>黄骅市致远摩托车配件有限公司</v>
          </cell>
          <cell r="E65" t="str">
            <v>属地化</v>
          </cell>
          <cell r="F65" t="str">
            <v>座椅</v>
          </cell>
          <cell r="G65" t="str">
            <v>零部件</v>
          </cell>
          <cell r="H65">
            <v>0.8</v>
          </cell>
          <cell r="I65">
            <v>158199.79999999999</v>
          </cell>
          <cell r="J65">
            <v>158199.79999999999</v>
          </cell>
          <cell r="K65">
            <v>10424.9683333333</v>
          </cell>
          <cell r="L65">
            <v>10424.9683333333</v>
          </cell>
          <cell r="M65">
            <v>9691.6450000000004</v>
          </cell>
          <cell r="N65">
            <v>9691.6450000000004</v>
          </cell>
          <cell r="O65">
            <v>13231.766666666699</v>
          </cell>
          <cell r="P65">
            <v>15941.665000000001</v>
          </cell>
          <cell r="Q65">
            <v>55525.326666666602</v>
          </cell>
          <cell r="R65">
            <v>26022</v>
          </cell>
          <cell r="U65">
            <v>0</v>
          </cell>
          <cell r="V65">
            <v>26022</v>
          </cell>
          <cell r="W65">
            <v>29503.326666666599</v>
          </cell>
          <cell r="X65">
            <v>158199.79999999999</v>
          </cell>
          <cell r="Y65">
            <v>29503.326666666599</v>
          </cell>
          <cell r="Z65">
            <v>29503.326666666599</v>
          </cell>
          <cell r="AA65">
            <v>10000</v>
          </cell>
          <cell r="AB65">
            <v>0.338944828594471</v>
          </cell>
          <cell r="AC65">
            <v>10000</v>
          </cell>
          <cell r="AD65">
            <v>0.338944828594471</v>
          </cell>
          <cell r="AE65">
            <v>10000</v>
          </cell>
          <cell r="AF65">
            <v>0.338944828594471</v>
          </cell>
          <cell r="AG65">
            <v>10000</v>
          </cell>
          <cell r="AH65">
            <v>0.338944828594471</v>
          </cell>
          <cell r="AI65">
            <v>10000</v>
          </cell>
        </row>
        <row r="66">
          <cell r="C66" t="str">
            <v>S431010</v>
          </cell>
          <cell r="D66" t="str">
            <v>上海绽奇汽车部件有限公司</v>
          </cell>
          <cell r="E66" t="str">
            <v>远途</v>
          </cell>
          <cell r="F66" t="str">
            <v>座椅</v>
          </cell>
          <cell r="G66" t="str">
            <v>零部件</v>
          </cell>
          <cell r="H66">
            <v>0.8</v>
          </cell>
          <cell r="I66">
            <v>859282.12</v>
          </cell>
          <cell r="J66">
            <v>723100.22</v>
          </cell>
          <cell r="K66">
            <v>71192.759999999995</v>
          </cell>
          <cell r="L66">
            <v>86814.813333333295</v>
          </cell>
          <cell r="M66">
            <v>108576.985</v>
          </cell>
          <cell r="N66">
            <v>102972.55666666701</v>
          </cell>
          <cell r="O66">
            <v>101896.593333333</v>
          </cell>
          <cell r="P66">
            <v>88894.288333333301</v>
          </cell>
          <cell r="Q66">
            <v>448278.39733333298</v>
          </cell>
          <cell r="R66">
            <v>160000</v>
          </cell>
          <cell r="U66">
            <v>50000</v>
          </cell>
          <cell r="V66">
            <v>210000</v>
          </cell>
          <cell r="W66">
            <v>238278.39733333301</v>
          </cell>
          <cell r="X66">
            <v>673100.22</v>
          </cell>
          <cell r="Y66">
            <v>238278.39733333301</v>
          </cell>
          <cell r="Z66">
            <v>238278.39733333301</v>
          </cell>
          <cell r="AA66">
            <v>50000</v>
          </cell>
          <cell r="AB66">
            <v>0.20983857772911699</v>
          </cell>
          <cell r="AC66">
            <v>50000</v>
          </cell>
          <cell r="AD66">
            <v>0.20983857772911699</v>
          </cell>
          <cell r="AE66">
            <v>50000</v>
          </cell>
          <cell r="AF66">
            <v>0.20983857772911699</v>
          </cell>
          <cell r="AG66">
            <v>50000</v>
          </cell>
          <cell r="AH66">
            <v>0.20983857772911699</v>
          </cell>
          <cell r="AI66">
            <v>50000</v>
          </cell>
        </row>
        <row r="67">
          <cell r="C67" t="str">
            <v>S437060</v>
          </cell>
          <cell r="D67" t="str">
            <v>日照联成汽车部件有限公司</v>
          </cell>
          <cell r="E67" t="str">
            <v>远途</v>
          </cell>
          <cell r="F67" t="str">
            <v>座椅</v>
          </cell>
          <cell r="G67" t="str">
            <v>零部件</v>
          </cell>
          <cell r="H67">
            <v>0.8</v>
          </cell>
          <cell r="I67">
            <v>1165653.76</v>
          </cell>
          <cell r="J67">
            <v>916998.31</v>
          </cell>
          <cell r="K67">
            <v>0</v>
          </cell>
          <cell r="L67">
            <v>117061.861666667</v>
          </cell>
          <cell r="M67">
            <v>143859.33666666699</v>
          </cell>
          <cell r="N67">
            <v>152833.05166666699</v>
          </cell>
          <cell r="O67">
            <v>178167.183333333</v>
          </cell>
          <cell r="P67">
            <v>194275.626666667</v>
          </cell>
          <cell r="Q67">
            <v>628957.64800000098</v>
          </cell>
          <cell r="R67">
            <v>100000</v>
          </cell>
          <cell r="U67">
            <v>120000</v>
          </cell>
          <cell r="V67">
            <v>220000</v>
          </cell>
          <cell r="W67">
            <v>408957.64800000098</v>
          </cell>
          <cell r="X67">
            <v>796998.31</v>
          </cell>
          <cell r="Y67">
            <v>408957.64800000098</v>
          </cell>
          <cell r="Z67">
            <v>408957.64800000098</v>
          </cell>
          <cell r="AA67">
            <v>100000</v>
          </cell>
          <cell r="AB67">
            <v>0.244524098006353</v>
          </cell>
          <cell r="AC67">
            <v>100000</v>
          </cell>
          <cell r="AD67">
            <v>0.244524098006353</v>
          </cell>
          <cell r="AE67">
            <v>100000</v>
          </cell>
          <cell r="AF67">
            <v>0.244524098006353</v>
          </cell>
          <cell r="AG67">
            <v>100000</v>
          </cell>
          <cell r="AH67">
            <v>0.244524098006353</v>
          </cell>
          <cell r="AI67">
            <v>100000</v>
          </cell>
        </row>
        <row r="68">
          <cell r="C68" t="str">
            <v>S413067</v>
          </cell>
          <cell r="D68" t="str">
            <v>沧州庆方汽车部件有限公司</v>
          </cell>
          <cell r="E68" t="str">
            <v>属地化</v>
          </cell>
          <cell r="F68" t="str">
            <v>座椅</v>
          </cell>
          <cell r="G68" t="str">
            <v>零部件</v>
          </cell>
          <cell r="H68">
            <v>0.8</v>
          </cell>
          <cell r="I68">
            <v>293025.5</v>
          </cell>
          <cell r="J68">
            <v>224138.08</v>
          </cell>
          <cell r="K68">
            <v>24598.071666666699</v>
          </cell>
          <cell r="L68">
            <v>30861.246666666699</v>
          </cell>
          <cell r="M68">
            <v>28738.9083333333</v>
          </cell>
          <cell r="N68">
            <v>28808.796666666702</v>
          </cell>
          <cell r="O68">
            <v>28867.323333333301</v>
          </cell>
          <cell r="P68">
            <v>31044.151666666701</v>
          </cell>
          <cell r="Q68">
            <v>138334.79866666699</v>
          </cell>
          <cell r="R68">
            <v>30000</v>
          </cell>
          <cell r="U68">
            <v>30000</v>
          </cell>
          <cell r="V68">
            <v>60000</v>
          </cell>
          <cell r="W68">
            <v>78334.798666666698</v>
          </cell>
          <cell r="X68">
            <v>194138.08</v>
          </cell>
          <cell r="Y68">
            <v>78334.798666666698</v>
          </cell>
          <cell r="Z68">
            <v>78334.798666666698</v>
          </cell>
          <cell r="AA68">
            <v>10000</v>
          </cell>
          <cell r="AB68">
            <v>0.12765718646386501</v>
          </cell>
          <cell r="AC68">
            <v>30000</v>
          </cell>
          <cell r="AD68">
            <v>0.382971559391595</v>
          </cell>
          <cell r="AE68">
            <v>30000</v>
          </cell>
          <cell r="AF68">
            <v>0.382971559391595</v>
          </cell>
          <cell r="AG68">
            <v>50000</v>
          </cell>
          <cell r="AH68">
            <v>0.63828593231932496</v>
          </cell>
          <cell r="AI68">
            <v>10000</v>
          </cell>
        </row>
        <row r="69">
          <cell r="C69" t="str">
            <v>S413021</v>
          </cell>
          <cell r="D69" t="str">
            <v>河北锐翰汽车零部件有限公司</v>
          </cell>
          <cell r="E69" t="str">
            <v>属地化</v>
          </cell>
          <cell r="F69" t="str">
            <v>金属件</v>
          </cell>
          <cell r="G69" t="str">
            <v>零部件</v>
          </cell>
          <cell r="H69">
            <v>0.8</v>
          </cell>
          <cell r="I69">
            <v>651077.34</v>
          </cell>
          <cell r="J69">
            <v>619325.39</v>
          </cell>
          <cell r="K69">
            <v>35091.961666666699</v>
          </cell>
          <cell r="L69">
            <v>35331.96</v>
          </cell>
          <cell r="M69">
            <v>36823.955000000002</v>
          </cell>
          <cell r="N69">
            <v>37560.61</v>
          </cell>
          <cell r="O69">
            <v>34919.938333333303</v>
          </cell>
          <cell r="P69">
            <v>31695.945</v>
          </cell>
          <cell r="Q69">
            <v>169139.49600000001</v>
          </cell>
          <cell r="R69">
            <v>60000</v>
          </cell>
          <cell r="U69">
            <v>20000</v>
          </cell>
          <cell r="V69">
            <v>80000</v>
          </cell>
          <cell r="W69">
            <v>89139.495999999999</v>
          </cell>
          <cell r="X69">
            <v>599325.39</v>
          </cell>
          <cell r="Y69">
            <v>89139.495999999999</v>
          </cell>
          <cell r="Z69">
            <v>89139.495999999999</v>
          </cell>
          <cell r="AA69">
            <v>20000</v>
          </cell>
          <cell r="AB69">
            <v>0.22436743416184399</v>
          </cell>
          <cell r="AC69">
            <v>30000</v>
          </cell>
          <cell r="AD69">
            <v>0.33655115124276702</v>
          </cell>
          <cell r="AE69">
            <v>30000</v>
          </cell>
          <cell r="AF69">
            <v>0.33655115124276702</v>
          </cell>
          <cell r="AG69">
            <v>30000</v>
          </cell>
          <cell r="AH69">
            <v>0.33655115124276702</v>
          </cell>
          <cell r="AI69">
            <v>20000</v>
          </cell>
        </row>
        <row r="70">
          <cell r="C70" t="str">
            <v>S433009</v>
          </cell>
          <cell r="D70" t="str">
            <v>浙江路得坦摩汽车部件股份有限公司</v>
          </cell>
          <cell r="E70" t="str">
            <v>远途</v>
          </cell>
          <cell r="F70" t="str">
            <v>金属件</v>
          </cell>
          <cell r="G70" t="str">
            <v>零部件</v>
          </cell>
          <cell r="H70">
            <v>0.8</v>
          </cell>
          <cell r="I70">
            <v>3657702.87</v>
          </cell>
          <cell r="J70">
            <v>2241567.3199999998</v>
          </cell>
          <cell r="K70">
            <v>135332.67666666699</v>
          </cell>
          <cell r="L70">
            <v>182236.55166666699</v>
          </cell>
          <cell r="M70">
            <v>347494.92833333299</v>
          </cell>
          <cell r="N70">
            <v>373594.55333333299</v>
          </cell>
          <cell r="O70">
            <v>516192.13500000001</v>
          </cell>
          <cell r="P70">
            <v>609617.14500000002</v>
          </cell>
          <cell r="Q70">
            <v>1731574.392</v>
          </cell>
          <cell r="R70">
            <v>1600000</v>
          </cell>
          <cell r="U70">
            <v>500000</v>
          </cell>
          <cell r="V70">
            <v>2100000</v>
          </cell>
          <cell r="W70">
            <v>-368425.60800000001</v>
          </cell>
          <cell r="X70">
            <v>1741567.32</v>
          </cell>
          <cell r="Y70">
            <v>-368425.60800000001</v>
          </cell>
          <cell r="Z70">
            <v>0</v>
          </cell>
          <cell r="AB70" t="str">
            <v>100%</v>
          </cell>
          <cell r="AD70" t="str">
            <v>100%</v>
          </cell>
          <cell r="AE70">
            <v>500000</v>
          </cell>
          <cell r="AF70" t="str">
            <v>100%</v>
          </cell>
          <cell r="AG70">
            <v>1000000</v>
          </cell>
          <cell r="AH70" t="str">
            <v>100%</v>
          </cell>
          <cell r="AI70">
            <v>0</v>
          </cell>
        </row>
        <row r="71">
          <cell r="C71" t="str">
            <v>S413077</v>
          </cell>
          <cell r="D71" t="str">
            <v>文安县万达汽车配件制造有限公司</v>
          </cell>
          <cell r="E71" t="str">
            <v>签订协议</v>
          </cell>
          <cell r="F71" t="str">
            <v>金属件</v>
          </cell>
          <cell r="G71" t="str">
            <v>零部件</v>
          </cell>
          <cell r="H71">
            <v>0.8</v>
          </cell>
          <cell r="I71">
            <v>1820599.2</v>
          </cell>
          <cell r="J71">
            <v>1520527.2</v>
          </cell>
          <cell r="K71">
            <v>142738.243333333</v>
          </cell>
          <cell r="L71">
            <v>142738.243333333</v>
          </cell>
          <cell r="M71">
            <v>200711.773333333</v>
          </cell>
          <cell r="N71">
            <v>213350.69666666701</v>
          </cell>
          <cell r="O71">
            <v>209691.406666667</v>
          </cell>
          <cell r="P71">
            <v>193968.69500000001</v>
          </cell>
          <cell r="Q71">
            <v>882559.246666666</v>
          </cell>
          <cell r="R71">
            <v>180000</v>
          </cell>
          <cell r="U71">
            <v>300000</v>
          </cell>
          <cell r="V71">
            <v>480000</v>
          </cell>
          <cell r="W71">
            <v>402559.246666666</v>
          </cell>
          <cell r="X71">
            <v>1220527.2</v>
          </cell>
          <cell r="Y71">
            <v>402559.246666666</v>
          </cell>
          <cell r="Z71">
            <v>402559.246666666</v>
          </cell>
          <cell r="AB71">
            <v>0</v>
          </cell>
          <cell r="AC71">
            <v>100000</v>
          </cell>
          <cell r="AD71">
            <v>0.24841063974566599</v>
          </cell>
          <cell r="AE71">
            <v>100000</v>
          </cell>
          <cell r="AF71">
            <v>0.24841063974566599</v>
          </cell>
          <cell r="AG71">
            <v>100000</v>
          </cell>
          <cell r="AH71">
            <v>0.24841063974566599</v>
          </cell>
          <cell r="AI71">
            <v>0</v>
          </cell>
        </row>
        <row r="72">
          <cell r="C72" t="str">
            <v>S432009</v>
          </cell>
          <cell r="D72" t="str">
            <v>江苏力乐汽车部件股份有限公司</v>
          </cell>
          <cell r="E72" t="str">
            <v>签订协议</v>
          </cell>
          <cell r="F72" t="str">
            <v>金属件/座椅</v>
          </cell>
          <cell r="G72" t="str">
            <v>零部件</v>
          </cell>
          <cell r="H72">
            <v>0.8</v>
          </cell>
          <cell r="I72">
            <v>7235910.0599999996</v>
          </cell>
          <cell r="J72">
            <v>5598784.8200000003</v>
          </cell>
          <cell r="K72">
            <v>310503.48333333299</v>
          </cell>
          <cell r="L72">
            <v>472759.33666666702</v>
          </cell>
          <cell r="M72">
            <v>787847.11</v>
          </cell>
          <cell r="N72">
            <v>933130.80333333299</v>
          </cell>
          <cell r="O72">
            <v>1121102.13666667</v>
          </cell>
          <cell r="P72">
            <v>1055231.37333333</v>
          </cell>
          <cell r="Q72">
            <v>3744459.3946666699</v>
          </cell>
          <cell r="R72">
            <v>300000</v>
          </cell>
          <cell r="T72">
            <v>300000</v>
          </cell>
          <cell r="U72">
            <v>1000000</v>
          </cell>
          <cell r="V72">
            <v>1600000</v>
          </cell>
          <cell r="W72">
            <v>2144459.3946666699</v>
          </cell>
          <cell r="X72">
            <v>4298784.82</v>
          </cell>
          <cell r="Y72">
            <v>2144459.3946666699</v>
          </cell>
          <cell r="Z72">
            <v>2144459.3946666699</v>
          </cell>
          <cell r="AB72">
            <v>0</v>
          </cell>
          <cell r="AC72">
            <v>1000000</v>
          </cell>
          <cell r="AD72">
            <v>0.46631799253790002</v>
          </cell>
          <cell r="AE72">
            <v>1000000</v>
          </cell>
          <cell r="AF72">
            <v>0.46631799253790002</v>
          </cell>
          <cell r="AG72">
            <v>1000000</v>
          </cell>
          <cell r="AH72">
            <v>0.46631799253790002</v>
          </cell>
          <cell r="AI72">
            <v>0</v>
          </cell>
        </row>
        <row r="73">
          <cell r="C73" t="str">
            <v>S432002</v>
          </cell>
          <cell r="D73" t="str">
            <v>江苏全盛座舱技术股份有限公司</v>
          </cell>
          <cell r="E73" t="str">
            <v>远途</v>
          </cell>
          <cell r="F73" t="str">
            <v>金属件</v>
          </cell>
          <cell r="G73" t="str">
            <v>零部件</v>
          </cell>
          <cell r="H73">
            <v>0.8</v>
          </cell>
          <cell r="I73">
            <v>2387204.69</v>
          </cell>
          <cell r="J73">
            <v>268642.2</v>
          </cell>
          <cell r="K73">
            <v>3420.9850000000001</v>
          </cell>
          <cell r="L73">
            <v>44773.7</v>
          </cell>
          <cell r="M73">
            <v>44773.7</v>
          </cell>
          <cell r="N73">
            <v>225165.22333333301</v>
          </cell>
          <cell r="O73">
            <v>384791.27666666702</v>
          </cell>
          <cell r="P73">
            <v>397867.44833333301</v>
          </cell>
          <cell r="Q73">
            <v>880633.866666666</v>
          </cell>
          <cell r="R73">
            <v>290000</v>
          </cell>
          <cell r="S73">
            <v>280000</v>
          </cell>
          <cell r="V73">
            <v>570000</v>
          </cell>
          <cell r="W73">
            <v>310633.866666666</v>
          </cell>
          <cell r="X73">
            <v>268642.2</v>
          </cell>
          <cell r="Y73">
            <v>310633.866666666</v>
          </cell>
          <cell r="Z73">
            <v>310633.866666666</v>
          </cell>
          <cell r="AA73">
            <v>268642.2</v>
          </cell>
          <cell r="AB73">
            <v>0.86481941870257595</v>
          </cell>
          <cell r="AC73">
            <v>268642.2</v>
          </cell>
          <cell r="AD73">
            <v>0.86481941870257595</v>
          </cell>
          <cell r="AE73">
            <v>268642.2</v>
          </cell>
          <cell r="AF73">
            <v>0.86481941870257595</v>
          </cell>
          <cell r="AG73">
            <v>268642.2</v>
          </cell>
          <cell r="AH73">
            <v>0.86481941870257595</v>
          </cell>
          <cell r="AI73">
            <v>268642.2</v>
          </cell>
        </row>
        <row r="74">
          <cell r="C74" t="str">
            <v>S411046</v>
          </cell>
          <cell r="D74" t="str">
            <v>北京宇喆科技有限公司</v>
          </cell>
          <cell r="E74" t="str">
            <v>李尔项目</v>
          </cell>
          <cell r="F74" t="str">
            <v>座椅</v>
          </cell>
          <cell r="G74" t="str">
            <v>零部件</v>
          </cell>
          <cell r="H74">
            <v>0.8</v>
          </cell>
          <cell r="I74">
            <v>708725.23</v>
          </cell>
          <cell r="J74">
            <v>330023.49</v>
          </cell>
          <cell r="K74">
            <v>0</v>
          </cell>
          <cell r="L74">
            <v>5248.0366666666696</v>
          </cell>
          <cell r="M74">
            <v>39584.028333333299</v>
          </cell>
          <cell r="N74">
            <v>55003.915000000001</v>
          </cell>
          <cell r="O74">
            <v>85645.845000000001</v>
          </cell>
          <cell r="P74">
            <v>118120.87166666699</v>
          </cell>
          <cell r="Q74">
            <v>242882.15733333401</v>
          </cell>
          <cell r="R74">
            <v>650000</v>
          </cell>
          <cell r="S74">
            <v>100000</v>
          </cell>
          <cell r="V74">
            <v>750000</v>
          </cell>
          <cell r="W74">
            <v>-507117.84266666602</v>
          </cell>
          <cell r="X74">
            <v>330023.49</v>
          </cell>
          <cell r="Y74">
            <v>-507117.84266666602</v>
          </cell>
          <cell r="Z74">
            <v>0</v>
          </cell>
          <cell r="AA74">
            <v>230000</v>
          </cell>
          <cell r="AB74" t="str">
            <v>100%</v>
          </cell>
          <cell r="AC74">
            <v>230000</v>
          </cell>
          <cell r="AD74" t="str">
            <v>100%</v>
          </cell>
          <cell r="AE74">
            <v>230000</v>
          </cell>
          <cell r="AF74" t="str">
            <v>100%</v>
          </cell>
          <cell r="AG74">
            <v>230000</v>
          </cell>
          <cell r="AH74" t="str">
            <v>100%</v>
          </cell>
          <cell r="AI74">
            <v>230000</v>
          </cell>
        </row>
        <row r="75">
          <cell r="C75" t="str">
            <v>S437015</v>
          </cell>
          <cell r="D75" t="str">
            <v>山东金达汽车部件制造股份有限公司</v>
          </cell>
          <cell r="E75" t="str">
            <v>远途</v>
          </cell>
          <cell r="F75" t="str">
            <v>座椅</v>
          </cell>
          <cell r="G75" t="str">
            <v>零部件</v>
          </cell>
          <cell r="H75">
            <v>0.8</v>
          </cell>
          <cell r="I75">
            <v>3255225.61</v>
          </cell>
          <cell r="J75">
            <v>2159557.87</v>
          </cell>
          <cell r="K75">
            <v>80357.611666666693</v>
          </cell>
          <cell r="L75">
            <v>161275.13500000001</v>
          </cell>
          <cell r="M75">
            <v>311373.62166666699</v>
          </cell>
          <cell r="N75">
            <v>359926.311666667</v>
          </cell>
          <cell r="O75">
            <v>474865.69833333301</v>
          </cell>
          <cell r="P75">
            <v>539040.80000000005</v>
          </cell>
          <cell r="Q75">
            <v>1541471.34266667</v>
          </cell>
          <cell r="R75">
            <v>440000</v>
          </cell>
          <cell r="T75">
            <v>300000</v>
          </cell>
          <cell r="U75">
            <v>150000</v>
          </cell>
          <cell r="V75">
            <v>890000</v>
          </cell>
          <cell r="W75">
            <v>651471.34266666695</v>
          </cell>
          <cell r="X75">
            <v>1709557.87</v>
          </cell>
          <cell r="Y75">
            <v>651471.34266666695</v>
          </cell>
          <cell r="Z75">
            <v>651471.34266666695</v>
          </cell>
          <cell r="AB75">
            <v>0</v>
          </cell>
          <cell r="AD75">
            <v>0</v>
          </cell>
          <cell r="AE75">
            <v>700000</v>
          </cell>
          <cell r="AF75">
            <v>1.0744908550154999</v>
          </cell>
          <cell r="AG75">
            <v>700000</v>
          </cell>
          <cell r="AH75">
            <v>1.0744908550154999</v>
          </cell>
          <cell r="AI75">
            <v>0</v>
          </cell>
        </row>
        <row r="76">
          <cell r="C76" t="str">
            <v>S443004</v>
          </cell>
          <cell r="D76" t="str">
            <v>湘乡简美新材料科技有限公司</v>
          </cell>
          <cell r="E76" t="str">
            <v>远途</v>
          </cell>
          <cell r="F76" t="str">
            <v>金属件</v>
          </cell>
          <cell r="G76" t="str">
            <v>零部件</v>
          </cell>
          <cell r="H76">
            <v>0.8</v>
          </cell>
          <cell r="I76">
            <v>3914867.52</v>
          </cell>
          <cell r="J76">
            <v>3125023.16</v>
          </cell>
          <cell r="K76">
            <v>348465.83166666701</v>
          </cell>
          <cell r="L76">
            <v>348465.83166666701</v>
          </cell>
          <cell r="M76">
            <v>478813.15500000003</v>
          </cell>
          <cell r="N76">
            <v>474255.873333333</v>
          </cell>
          <cell r="O76">
            <v>445457.97333333298</v>
          </cell>
          <cell r="P76">
            <v>434665.60499999998</v>
          </cell>
          <cell r="Q76">
            <v>2024099.416</v>
          </cell>
          <cell r="R76">
            <v>350000</v>
          </cell>
          <cell r="U76">
            <v>200000</v>
          </cell>
          <cell r="V76">
            <v>550000</v>
          </cell>
          <cell r="W76">
            <v>1474099.416</v>
          </cell>
          <cell r="X76">
            <v>2925023.16</v>
          </cell>
          <cell r="Y76">
            <v>1474099.416</v>
          </cell>
          <cell r="Z76">
            <v>1474099.416</v>
          </cell>
          <cell r="AA76">
            <v>100000</v>
          </cell>
          <cell r="AB76">
            <v>6.7838029724855406E-2</v>
          </cell>
          <cell r="AC76">
            <v>100000</v>
          </cell>
          <cell r="AD76">
            <v>6.7838029724855406E-2</v>
          </cell>
          <cell r="AE76">
            <v>100000</v>
          </cell>
          <cell r="AF76">
            <v>6.7838029724855406E-2</v>
          </cell>
          <cell r="AG76">
            <v>100000</v>
          </cell>
          <cell r="AH76">
            <v>6.7838029724855406E-2</v>
          </cell>
          <cell r="AI76">
            <v>100000</v>
          </cell>
        </row>
        <row r="77">
          <cell r="C77" t="str">
            <v>S412020</v>
          </cell>
          <cell r="D77" t="str">
            <v>天津市鹏升汽车部件有限公司</v>
          </cell>
          <cell r="E77" t="str">
            <v>远途</v>
          </cell>
          <cell r="F77" t="str">
            <v>座椅</v>
          </cell>
          <cell r="G77" t="str">
            <v>零部件</v>
          </cell>
          <cell r="H77">
            <v>0.8</v>
          </cell>
          <cell r="I77">
            <v>7603354.3300000001</v>
          </cell>
          <cell r="J77">
            <v>7298043.2599999998</v>
          </cell>
          <cell r="K77">
            <v>384579.625</v>
          </cell>
          <cell r="L77">
            <v>360190.95166666701</v>
          </cell>
          <cell r="M77">
            <v>418173.54833333299</v>
          </cell>
          <cell r="N77">
            <v>378651.13666666701</v>
          </cell>
          <cell r="O77">
            <v>327250.98166666698</v>
          </cell>
          <cell r="P77">
            <v>262187.07333333301</v>
          </cell>
          <cell r="Q77">
            <v>1704826.6533333301</v>
          </cell>
          <cell r="R77">
            <v>550000</v>
          </cell>
          <cell r="T77">
            <v>200000</v>
          </cell>
          <cell r="U77">
            <v>300000</v>
          </cell>
          <cell r="V77">
            <v>1050000</v>
          </cell>
          <cell r="W77">
            <v>654826.65333333402</v>
          </cell>
          <cell r="X77">
            <v>6798043.2599999998</v>
          </cell>
          <cell r="Y77">
            <v>654826.65333333402</v>
          </cell>
          <cell r="Z77">
            <v>654826.65333333402</v>
          </cell>
          <cell r="AB77">
            <v>0</v>
          </cell>
          <cell r="AD77">
            <v>0</v>
          </cell>
          <cell r="AE77">
            <v>300000</v>
          </cell>
          <cell r="AF77">
            <v>0.45813651364506702</v>
          </cell>
          <cell r="AG77">
            <v>500000</v>
          </cell>
          <cell r="AH77">
            <v>0.76356085607511104</v>
          </cell>
          <cell r="AI77">
            <v>0</v>
          </cell>
        </row>
        <row r="78">
          <cell r="C78" t="str">
            <v>S413132</v>
          </cell>
          <cell r="D78" t="str">
            <v>霸州市政锦五金制品有限公司</v>
          </cell>
          <cell r="E78" t="str">
            <v>报批同意</v>
          </cell>
          <cell r="F78" t="str">
            <v>金属件</v>
          </cell>
          <cell r="G78" t="str">
            <v>零部件</v>
          </cell>
          <cell r="H78">
            <v>0.8</v>
          </cell>
          <cell r="I78">
            <v>2193616.92</v>
          </cell>
          <cell r="J78">
            <v>1319169.53</v>
          </cell>
          <cell r="K78">
            <v>169175.26333333299</v>
          </cell>
          <cell r="L78">
            <v>156938.531666667</v>
          </cell>
          <cell r="M78">
            <v>189735.161666667</v>
          </cell>
          <cell r="N78">
            <v>193635.11166666701</v>
          </cell>
          <cell r="O78">
            <v>224742.273333333</v>
          </cell>
          <cell r="P78">
            <v>238679.22500000001</v>
          </cell>
          <cell r="Q78">
            <v>938324.45333333395</v>
          </cell>
          <cell r="R78">
            <v>500000</v>
          </cell>
          <cell r="U78">
            <v>350000</v>
          </cell>
          <cell r="V78">
            <v>850000</v>
          </cell>
          <cell r="W78">
            <v>88324.453333333702</v>
          </cell>
          <cell r="X78">
            <v>969169.53</v>
          </cell>
          <cell r="Y78">
            <v>88324.453333333702</v>
          </cell>
          <cell r="Z78">
            <v>88324.453333333702</v>
          </cell>
          <cell r="AA78">
            <v>222803.77600000001</v>
          </cell>
          <cell r="AB78">
            <v>2.52256048683534</v>
          </cell>
          <cell r="AC78">
            <v>222803.77600000001</v>
          </cell>
          <cell r="AD78">
            <v>2.52256048683534</v>
          </cell>
          <cell r="AE78">
            <v>222803.77600000001</v>
          </cell>
          <cell r="AF78">
            <v>2.52256048683534</v>
          </cell>
          <cell r="AG78">
            <v>222803.77600000001</v>
          </cell>
          <cell r="AH78">
            <v>2.52256048683534</v>
          </cell>
          <cell r="AI78">
            <v>222803.77600000001</v>
          </cell>
        </row>
        <row r="79">
          <cell r="C79" t="str">
            <v>S422005</v>
          </cell>
          <cell r="D79" t="str">
            <v>吉林省德邦汽车电子有限公司</v>
          </cell>
          <cell r="E79" t="str">
            <v>远途</v>
          </cell>
          <cell r="F79" t="str">
            <v>金属件</v>
          </cell>
          <cell r="G79" t="str">
            <v>零部件</v>
          </cell>
          <cell r="H79">
            <v>0.8</v>
          </cell>
          <cell r="I79">
            <v>3221679.99</v>
          </cell>
          <cell r="J79">
            <v>2906869.27</v>
          </cell>
          <cell r="K79">
            <v>266546.001666667</v>
          </cell>
          <cell r="L79">
            <v>258337.755</v>
          </cell>
          <cell r="M79">
            <v>284602.82833333302</v>
          </cell>
          <cell r="N79">
            <v>265834.566666667</v>
          </cell>
          <cell r="O79">
            <v>230325.21666666699</v>
          </cell>
          <cell r="P79">
            <v>256069.686666667</v>
          </cell>
          <cell r="Q79">
            <v>1249372.844</v>
          </cell>
          <cell r="R79">
            <v>384000</v>
          </cell>
          <cell r="S79">
            <v>84000</v>
          </cell>
          <cell r="U79">
            <v>100000</v>
          </cell>
          <cell r="V79">
            <v>568000</v>
          </cell>
          <cell r="W79">
            <v>681372.84400000097</v>
          </cell>
          <cell r="X79">
            <v>2806869.27</v>
          </cell>
          <cell r="Y79">
            <v>681372.84400000097</v>
          </cell>
          <cell r="Z79">
            <v>681372.84400000097</v>
          </cell>
          <cell r="AA79">
            <v>100000</v>
          </cell>
          <cell r="AB79">
            <v>0.146762526391498</v>
          </cell>
          <cell r="AC79">
            <v>100000</v>
          </cell>
          <cell r="AD79">
            <v>0.146762526391498</v>
          </cell>
          <cell r="AE79">
            <v>200000</v>
          </cell>
          <cell r="AF79">
            <v>0.29352505278299501</v>
          </cell>
          <cell r="AG79">
            <v>400000</v>
          </cell>
          <cell r="AH79">
            <v>0.58705010556599102</v>
          </cell>
          <cell r="AI79">
            <v>100000</v>
          </cell>
        </row>
        <row r="80">
          <cell r="C80" t="str">
            <v>S413178</v>
          </cell>
          <cell r="D80" t="str">
            <v>廊坊市东平汽车零配件有限公司</v>
          </cell>
          <cell r="E80" t="str">
            <v>签订协议</v>
          </cell>
          <cell r="F80" t="str">
            <v>座椅</v>
          </cell>
          <cell r="G80" t="str">
            <v>零部件</v>
          </cell>
          <cell r="H80">
            <v>1</v>
          </cell>
          <cell r="I80">
            <v>768339.52</v>
          </cell>
          <cell r="J80">
            <v>768339.52</v>
          </cell>
          <cell r="K80">
            <v>47347.261666666702</v>
          </cell>
          <cell r="L80">
            <v>47347.261666666702</v>
          </cell>
          <cell r="M80">
            <v>12500</v>
          </cell>
          <cell r="N80">
            <v>0</v>
          </cell>
          <cell r="O80">
            <v>0</v>
          </cell>
          <cell r="P80">
            <v>0</v>
          </cell>
          <cell r="Q80">
            <v>107194.523333333</v>
          </cell>
          <cell r="R80">
            <v>0</v>
          </cell>
          <cell r="U80">
            <v>120000</v>
          </cell>
          <cell r="V80">
            <v>120000</v>
          </cell>
          <cell r="W80">
            <v>-12805.4766666666</v>
          </cell>
          <cell r="X80">
            <v>648339.52</v>
          </cell>
          <cell r="Y80">
            <v>-12805.4766666666</v>
          </cell>
          <cell r="Z80">
            <v>0</v>
          </cell>
          <cell r="AB80" t="str">
            <v>100%</v>
          </cell>
          <cell r="AC80">
            <v>122816.78</v>
          </cell>
          <cell r="AD80" t="str">
            <v>100%</v>
          </cell>
          <cell r="AE80">
            <v>122816.78</v>
          </cell>
          <cell r="AF80" t="str">
            <v>100%</v>
          </cell>
          <cell r="AG80">
            <v>122816.78</v>
          </cell>
          <cell r="AH80" t="str">
            <v>100%</v>
          </cell>
          <cell r="AI80">
            <v>0</v>
          </cell>
        </row>
        <row r="81">
          <cell r="C81" t="str">
            <v>S413125</v>
          </cell>
          <cell r="D81" t="str">
            <v>沧州智凯金属制品有限公司</v>
          </cell>
          <cell r="E81" t="str">
            <v>签订协议</v>
          </cell>
          <cell r="F81" t="str">
            <v>金属件</v>
          </cell>
          <cell r="G81" t="str">
            <v>零部件</v>
          </cell>
          <cell r="H81">
            <v>0.8</v>
          </cell>
          <cell r="I81">
            <v>950125.77</v>
          </cell>
          <cell r="J81">
            <v>664310.52</v>
          </cell>
          <cell r="K81">
            <v>53095.016666666699</v>
          </cell>
          <cell r="L81">
            <v>70733.216666666704</v>
          </cell>
          <cell r="M81">
            <v>92694.56</v>
          </cell>
          <cell r="N81">
            <v>110718.42</v>
          </cell>
          <cell r="O81">
            <v>134913.28</v>
          </cell>
          <cell r="P81">
            <v>127716.751666667</v>
          </cell>
          <cell r="Q81">
            <v>471896.99599999998</v>
          </cell>
          <cell r="R81">
            <v>300000</v>
          </cell>
          <cell r="U81">
            <v>250000</v>
          </cell>
          <cell r="V81">
            <v>550000</v>
          </cell>
          <cell r="W81">
            <v>-78103.003999999695</v>
          </cell>
          <cell r="X81">
            <v>414310.52</v>
          </cell>
          <cell r="Y81">
            <v>-78103.003999999695</v>
          </cell>
          <cell r="Z81">
            <v>0</v>
          </cell>
          <cell r="AA81">
            <v>10000</v>
          </cell>
          <cell r="AB81" t="str">
            <v>100%</v>
          </cell>
          <cell r="AC81">
            <v>100000</v>
          </cell>
          <cell r="AD81" t="str">
            <v>100%</v>
          </cell>
          <cell r="AE81">
            <v>100000</v>
          </cell>
          <cell r="AF81" t="str">
            <v>100%</v>
          </cell>
          <cell r="AG81">
            <v>100000</v>
          </cell>
          <cell r="AH81" t="str">
            <v>100%</v>
          </cell>
          <cell r="AI81">
            <v>10000</v>
          </cell>
        </row>
        <row r="82">
          <cell r="C82" t="str">
            <v>S433023</v>
          </cell>
          <cell r="D82" t="str">
            <v>浙江万里安全器材制造有限公司</v>
          </cell>
          <cell r="E82" t="str">
            <v>远途</v>
          </cell>
          <cell r="F82" t="str">
            <v>座椅</v>
          </cell>
          <cell r="G82" t="str">
            <v>零部件</v>
          </cell>
          <cell r="H82">
            <v>0.8</v>
          </cell>
          <cell r="I82">
            <v>344341.93</v>
          </cell>
          <cell r="J82">
            <v>274888.12</v>
          </cell>
          <cell r="K82">
            <v>22812.93</v>
          </cell>
          <cell r="L82">
            <v>22812.93</v>
          </cell>
          <cell r="M82">
            <v>36215.4</v>
          </cell>
          <cell r="N82">
            <v>31402.066666666698</v>
          </cell>
          <cell r="O82">
            <v>40341.035000000003</v>
          </cell>
          <cell r="P82">
            <v>27785.233333333301</v>
          </cell>
          <cell r="Q82">
            <v>145095.67600000001</v>
          </cell>
          <cell r="R82">
            <v>0</v>
          </cell>
          <cell r="U82">
            <v>40000</v>
          </cell>
          <cell r="V82">
            <v>40000</v>
          </cell>
          <cell r="W82">
            <v>105095.67600000001</v>
          </cell>
          <cell r="X82">
            <v>234888.12</v>
          </cell>
          <cell r="Y82">
            <v>105095.67600000001</v>
          </cell>
          <cell r="Z82">
            <v>105095.67600000001</v>
          </cell>
          <cell r="AB82">
            <v>0</v>
          </cell>
          <cell r="AD82">
            <v>0</v>
          </cell>
          <cell r="AF82">
            <v>0</v>
          </cell>
          <cell r="AH82">
            <v>0</v>
          </cell>
          <cell r="AI82">
            <v>0</v>
          </cell>
        </row>
        <row r="83">
          <cell r="C83" t="str">
            <v>S411007</v>
          </cell>
          <cell r="D83" t="str">
            <v>北京浦东三浦标准件有限公司</v>
          </cell>
          <cell r="E83" t="str">
            <v>远途</v>
          </cell>
          <cell r="F83" t="str">
            <v>金属件</v>
          </cell>
          <cell r="G83" t="str">
            <v>零部件</v>
          </cell>
          <cell r="H83">
            <v>0.8</v>
          </cell>
          <cell r="I83">
            <v>3024508.82</v>
          </cell>
          <cell r="J83">
            <v>2310890.79</v>
          </cell>
          <cell r="K83">
            <v>130492.66666666701</v>
          </cell>
          <cell r="L83">
            <v>114783.918333333</v>
          </cell>
          <cell r="M83">
            <v>98134.578333333295</v>
          </cell>
          <cell r="N83">
            <v>120155.006666667</v>
          </cell>
          <cell r="O83">
            <v>151038.30499999999</v>
          </cell>
          <cell r="P83">
            <v>158115.97500000001</v>
          </cell>
          <cell r="Q83">
            <v>618176.36</v>
          </cell>
          <cell r="R83">
            <v>440000</v>
          </cell>
          <cell r="S83">
            <v>30000</v>
          </cell>
          <cell r="U83">
            <v>70000</v>
          </cell>
          <cell r="V83">
            <v>540000</v>
          </cell>
          <cell r="W83">
            <v>78176.360000000204</v>
          </cell>
          <cell r="X83">
            <v>2240890.79</v>
          </cell>
          <cell r="Y83">
            <v>78176.360000000204</v>
          </cell>
          <cell r="Z83">
            <v>78176.360000000204</v>
          </cell>
          <cell r="AA83">
            <v>50000</v>
          </cell>
          <cell r="AB83">
            <v>0.63957953529685796</v>
          </cell>
          <cell r="AC83">
            <v>60000</v>
          </cell>
          <cell r="AD83">
            <v>0.76749544235622902</v>
          </cell>
          <cell r="AE83">
            <v>60000</v>
          </cell>
          <cell r="AF83">
            <v>0.76749544235622902</v>
          </cell>
          <cell r="AG83">
            <v>60000</v>
          </cell>
          <cell r="AH83">
            <v>0.76749544235622902</v>
          </cell>
          <cell r="AI83">
            <v>50000</v>
          </cell>
        </row>
        <row r="84">
          <cell r="C84" t="str">
            <v>S433019</v>
          </cell>
          <cell r="D84" t="str">
            <v>杭州阳晨聚氨酯制品有限公司</v>
          </cell>
          <cell r="E84" t="str">
            <v>远途</v>
          </cell>
          <cell r="F84" t="str">
            <v>金属件</v>
          </cell>
          <cell r="G84" t="str">
            <v>零部件</v>
          </cell>
          <cell r="H84">
            <v>0.8</v>
          </cell>
          <cell r="I84">
            <v>243822.61</v>
          </cell>
          <cell r="J84">
            <v>243822.61</v>
          </cell>
          <cell r="K84">
            <v>28303.7166666667</v>
          </cell>
          <cell r="L84">
            <v>28303.7166666667</v>
          </cell>
          <cell r="M84">
            <v>40637.101666666698</v>
          </cell>
          <cell r="N84">
            <v>39466.826666666697</v>
          </cell>
          <cell r="O84">
            <v>37616.826666666697</v>
          </cell>
          <cell r="P84">
            <v>18500.078333333298</v>
          </cell>
          <cell r="Q84">
            <v>154262.61333333299</v>
          </cell>
          <cell r="R84">
            <v>0</v>
          </cell>
          <cell r="U84">
            <v>30000</v>
          </cell>
          <cell r="V84">
            <v>30000</v>
          </cell>
          <cell r="W84">
            <v>124262.61333333301</v>
          </cell>
          <cell r="X84">
            <v>213822.61</v>
          </cell>
          <cell r="Y84">
            <v>124262.61333333301</v>
          </cell>
          <cell r="Z84">
            <v>124262.61333333301</v>
          </cell>
          <cell r="AA84">
            <v>20000</v>
          </cell>
          <cell r="AB84">
            <v>0.16094945586208001</v>
          </cell>
          <cell r="AC84">
            <v>20000</v>
          </cell>
          <cell r="AD84">
            <v>0.16094945586208001</v>
          </cell>
          <cell r="AE84">
            <v>20000</v>
          </cell>
          <cell r="AF84">
            <v>0.16094945586208001</v>
          </cell>
          <cell r="AG84">
            <v>20000</v>
          </cell>
          <cell r="AH84">
            <v>0.16094945586208001</v>
          </cell>
          <cell r="AI84">
            <v>20000</v>
          </cell>
        </row>
        <row r="85">
          <cell r="C85" t="str">
            <v>S413161</v>
          </cell>
          <cell r="D85" t="str">
            <v>河北利达金属制品集团有限公司</v>
          </cell>
          <cell r="E85" t="str">
            <v>报批同意</v>
          </cell>
          <cell r="F85" t="str">
            <v>金属件</v>
          </cell>
          <cell r="G85" t="str">
            <v>零部件</v>
          </cell>
          <cell r="H85">
            <v>0.8</v>
          </cell>
          <cell r="I85">
            <v>6301230.2599999998</v>
          </cell>
          <cell r="J85">
            <v>3201340.91</v>
          </cell>
          <cell r="K85">
            <v>533556.81833333301</v>
          </cell>
          <cell r="L85">
            <v>533556.81833333301</v>
          </cell>
          <cell r="M85">
            <v>506558.998333333</v>
          </cell>
          <cell r="N85">
            <v>830514.28500000003</v>
          </cell>
          <cell r="O85">
            <v>952490.505</v>
          </cell>
          <cell r="P85">
            <v>643245.005</v>
          </cell>
          <cell r="Q85">
            <v>3199937.9440000001</v>
          </cell>
          <cell r="R85">
            <v>600000</v>
          </cell>
          <cell r="U85">
            <v>500000</v>
          </cell>
          <cell r="V85">
            <v>1100000</v>
          </cell>
          <cell r="W85">
            <v>2099937.9440000001</v>
          </cell>
          <cell r="X85">
            <v>2701340.91</v>
          </cell>
          <cell r="Y85">
            <v>2099937.9440000001</v>
          </cell>
          <cell r="Z85">
            <v>2099937.9440000001</v>
          </cell>
          <cell r="AA85">
            <v>30000</v>
          </cell>
          <cell r="AB85">
            <v>1.42861364478492E-2</v>
          </cell>
          <cell r="AC85">
            <v>500000</v>
          </cell>
          <cell r="AD85">
            <v>0.238102274130821</v>
          </cell>
          <cell r="AE85">
            <v>500000</v>
          </cell>
          <cell r="AF85">
            <v>0.238102274130821</v>
          </cell>
          <cell r="AG85">
            <v>500000</v>
          </cell>
          <cell r="AH85">
            <v>0.238102274130821</v>
          </cell>
          <cell r="AI85">
            <v>30000</v>
          </cell>
        </row>
        <row r="86">
          <cell r="C86" t="str">
            <v>S411048</v>
          </cell>
          <cell r="D86" t="str">
            <v>致冠沧州汽车部件有限公司</v>
          </cell>
          <cell r="E86" t="str">
            <v>李尔项目</v>
          </cell>
          <cell r="F86" t="str">
            <v>金属件</v>
          </cell>
          <cell r="G86" t="str">
            <v>零部件</v>
          </cell>
          <cell r="H86">
            <v>1</v>
          </cell>
          <cell r="I86">
            <v>860985.74</v>
          </cell>
          <cell r="J86">
            <v>673233.98</v>
          </cell>
          <cell r="K86">
            <v>31142.8533333333</v>
          </cell>
          <cell r="L86">
            <v>71721.906666666706</v>
          </cell>
          <cell r="M86">
            <v>105968.063333333</v>
          </cell>
          <cell r="N86">
            <v>112205.663333333</v>
          </cell>
          <cell r="O86">
            <v>122101.02</v>
          </cell>
          <cell r="P86">
            <v>112354.77</v>
          </cell>
          <cell r="Q86">
            <v>555494.27666666603</v>
          </cell>
          <cell r="R86">
            <v>150000</v>
          </cell>
          <cell r="U86">
            <v>0</v>
          </cell>
          <cell r="V86">
            <v>150000</v>
          </cell>
          <cell r="W86">
            <v>405494.27666666597</v>
          </cell>
          <cell r="X86">
            <v>673233.98</v>
          </cell>
          <cell r="Y86">
            <v>405494.27666666597</v>
          </cell>
          <cell r="Z86">
            <v>405494.27666666597</v>
          </cell>
          <cell r="AA86">
            <v>50000</v>
          </cell>
          <cell r="AB86">
            <v>0.123306302646294</v>
          </cell>
          <cell r="AC86">
            <v>50000</v>
          </cell>
          <cell r="AD86">
            <v>0.123306302646294</v>
          </cell>
          <cell r="AE86">
            <v>50000</v>
          </cell>
          <cell r="AF86">
            <v>0.123306302646294</v>
          </cell>
          <cell r="AG86">
            <v>50000</v>
          </cell>
          <cell r="AH86">
            <v>0.123306302646294</v>
          </cell>
          <cell r="AI86">
            <v>50000</v>
          </cell>
        </row>
        <row r="87">
          <cell r="C87" t="str">
            <v>S432011</v>
          </cell>
          <cell r="D87" t="str">
            <v>旷达汽车饰件系统有限公司</v>
          </cell>
          <cell r="E87" t="str">
            <v>远途</v>
          </cell>
          <cell r="F87" t="str">
            <v>金属件</v>
          </cell>
          <cell r="G87" t="str">
            <v>零部件</v>
          </cell>
          <cell r="H87">
            <v>0.8</v>
          </cell>
          <cell r="I87">
            <v>863148.63</v>
          </cell>
          <cell r="J87">
            <v>671813.53</v>
          </cell>
          <cell r="K87">
            <v>58668.061666666697</v>
          </cell>
          <cell r="L87">
            <v>65818.908333333296</v>
          </cell>
          <cell r="M87">
            <v>95247.35</v>
          </cell>
          <cell r="N87">
            <v>111968.921666667</v>
          </cell>
          <cell r="O87">
            <v>143555.96</v>
          </cell>
          <cell r="P87">
            <v>104485.236666667</v>
          </cell>
          <cell r="Q87">
            <v>463795.550666667</v>
          </cell>
          <cell r="R87">
            <v>450000</v>
          </cell>
          <cell r="S87">
            <v>100000</v>
          </cell>
          <cell r="U87">
            <v>100000</v>
          </cell>
          <cell r="V87">
            <v>650000</v>
          </cell>
          <cell r="W87">
            <v>-186204.449333333</v>
          </cell>
          <cell r="X87">
            <v>571813.53</v>
          </cell>
          <cell r="Y87">
            <v>-186204.449333333</v>
          </cell>
          <cell r="Z87">
            <v>0</v>
          </cell>
          <cell r="AA87">
            <v>50000</v>
          </cell>
          <cell r="AB87" t="str">
            <v>100%</v>
          </cell>
          <cell r="AC87">
            <v>50000</v>
          </cell>
          <cell r="AD87" t="str">
            <v>100%</v>
          </cell>
          <cell r="AE87">
            <v>50000</v>
          </cell>
          <cell r="AF87" t="str">
            <v>100%</v>
          </cell>
          <cell r="AG87">
            <v>50000</v>
          </cell>
          <cell r="AH87" t="str">
            <v>100%</v>
          </cell>
          <cell r="AI87">
            <v>50000</v>
          </cell>
        </row>
        <row r="88">
          <cell r="C88" t="str">
            <v>S437019</v>
          </cell>
          <cell r="D88" t="str">
            <v>日照浩利橡塑有限公司</v>
          </cell>
          <cell r="E88" t="str">
            <v>远途</v>
          </cell>
          <cell r="F88" t="str">
            <v>金属件</v>
          </cell>
          <cell r="G88" t="str">
            <v>零部件</v>
          </cell>
          <cell r="H88">
            <v>0.8</v>
          </cell>
          <cell r="I88">
            <v>2688475.89</v>
          </cell>
          <cell r="J88">
            <v>1927843.65</v>
          </cell>
          <cell r="K88">
            <v>110627.22333333299</v>
          </cell>
          <cell r="L88">
            <v>128996.65833333301</v>
          </cell>
          <cell r="M88">
            <v>224759.84</v>
          </cell>
          <cell r="N88">
            <v>250038.18</v>
          </cell>
          <cell r="O88">
            <v>309071.26333333302</v>
          </cell>
          <cell r="P88">
            <v>315860.49</v>
          </cell>
          <cell r="Q88">
            <v>1071482.9240000001</v>
          </cell>
          <cell r="R88">
            <v>300000</v>
          </cell>
          <cell r="U88">
            <v>100000</v>
          </cell>
          <cell r="V88">
            <v>400000</v>
          </cell>
          <cell r="W88">
            <v>671482.92399999895</v>
          </cell>
          <cell r="X88">
            <v>1827843.65</v>
          </cell>
          <cell r="Y88">
            <v>671482.92399999895</v>
          </cell>
          <cell r="Z88">
            <v>671482.92399999895</v>
          </cell>
          <cell r="AA88">
            <v>30000</v>
          </cell>
          <cell r="AB88">
            <v>4.4677234413186703E-2</v>
          </cell>
          <cell r="AC88">
            <v>50000</v>
          </cell>
          <cell r="AD88">
            <v>7.4462057355311195E-2</v>
          </cell>
          <cell r="AE88">
            <v>50000</v>
          </cell>
          <cell r="AF88">
            <v>7.4462057355311195E-2</v>
          </cell>
          <cell r="AG88">
            <v>50000</v>
          </cell>
          <cell r="AH88">
            <v>7.4462057355311195E-2</v>
          </cell>
          <cell r="AI88">
            <v>30000</v>
          </cell>
        </row>
        <row r="89">
          <cell r="C89" t="str">
            <v>S432014</v>
          </cell>
          <cell r="D89" t="str">
            <v>江苏万金汽车零部件制造有限公司</v>
          </cell>
          <cell r="E89" t="str">
            <v>远途</v>
          </cell>
          <cell r="F89" t="str">
            <v>金属件</v>
          </cell>
          <cell r="G89" t="str">
            <v>零部件</v>
          </cell>
          <cell r="H89">
            <v>1</v>
          </cell>
          <cell r="I89">
            <v>1499497.47</v>
          </cell>
          <cell r="J89">
            <v>1241607.73</v>
          </cell>
          <cell r="K89">
            <v>58624.143333333297</v>
          </cell>
          <cell r="L89">
            <v>65658.031666666706</v>
          </cell>
          <cell r="M89">
            <v>76727.113333333298</v>
          </cell>
          <cell r="N89">
            <v>97566.863333333298</v>
          </cell>
          <cell r="O89">
            <v>123439.506666667</v>
          </cell>
          <cell r="P89">
            <v>128782.94500000001</v>
          </cell>
          <cell r="Q89">
            <v>550798.60333333397</v>
          </cell>
          <cell r="R89">
            <v>290000</v>
          </cell>
          <cell r="U89">
            <v>100000</v>
          </cell>
          <cell r="V89">
            <v>390000</v>
          </cell>
          <cell r="W89">
            <v>160798.603333334</v>
          </cell>
          <cell r="X89">
            <v>1141607.73</v>
          </cell>
          <cell r="Y89">
            <v>160798.603333334</v>
          </cell>
          <cell r="Z89">
            <v>160798.603333334</v>
          </cell>
          <cell r="AB89">
            <v>0</v>
          </cell>
          <cell r="AC89">
            <v>80000</v>
          </cell>
          <cell r="AD89">
            <v>0.49751675911115301</v>
          </cell>
          <cell r="AE89">
            <v>80000</v>
          </cell>
          <cell r="AF89">
            <v>0.49751675911115301</v>
          </cell>
          <cell r="AG89">
            <v>80000</v>
          </cell>
          <cell r="AH89">
            <v>0.49751675911115301</v>
          </cell>
          <cell r="AI89">
            <v>0</v>
          </cell>
        </row>
        <row r="90">
          <cell r="C90" t="str">
            <v>S413025</v>
          </cell>
          <cell r="D90" t="str">
            <v>沧州宇诺五金制造有限公司</v>
          </cell>
          <cell r="E90" t="str">
            <v>属地化</v>
          </cell>
          <cell r="F90" t="str">
            <v>金属件</v>
          </cell>
          <cell r="G90" t="str">
            <v>零部件</v>
          </cell>
          <cell r="H90">
            <v>0.8</v>
          </cell>
          <cell r="I90">
            <v>1719896.03</v>
          </cell>
          <cell r="J90">
            <v>1252728.6000000001</v>
          </cell>
          <cell r="K90">
            <v>142168.86166666701</v>
          </cell>
          <cell r="L90">
            <v>149580.686666667</v>
          </cell>
          <cell r="M90">
            <v>146512.29</v>
          </cell>
          <cell r="N90">
            <v>140380.92666666699</v>
          </cell>
          <cell r="O90">
            <v>164414.35</v>
          </cell>
          <cell r="P90">
            <v>173045.64666666699</v>
          </cell>
          <cell r="Q90">
            <v>732882.209333334</v>
          </cell>
          <cell r="R90">
            <v>260000</v>
          </cell>
          <cell r="U90">
            <v>50000</v>
          </cell>
          <cell r="V90">
            <v>310000</v>
          </cell>
          <cell r="W90">
            <v>422882.209333334</v>
          </cell>
          <cell r="X90">
            <v>1202728.6000000001</v>
          </cell>
          <cell r="Y90">
            <v>422882.209333334</v>
          </cell>
          <cell r="Z90">
            <v>422882.209333334</v>
          </cell>
          <cell r="AA90">
            <v>60000</v>
          </cell>
          <cell r="AB90">
            <v>0.14188348120529601</v>
          </cell>
          <cell r="AC90">
            <v>70000</v>
          </cell>
          <cell r="AD90">
            <v>0.165530728072845</v>
          </cell>
          <cell r="AE90">
            <v>70000</v>
          </cell>
          <cell r="AF90">
            <v>0.165530728072845</v>
          </cell>
          <cell r="AG90">
            <v>70000</v>
          </cell>
          <cell r="AH90">
            <v>0.165530728072845</v>
          </cell>
          <cell r="AI90">
            <v>60000</v>
          </cell>
        </row>
        <row r="91">
          <cell r="C91" t="str">
            <v>S413130</v>
          </cell>
          <cell r="D91" t="str">
            <v>泊头市捷润五金制品有限公司</v>
          </cell>
          <cell r="E91" t="str">
            <v>报批同意</v>
          </cell>
          <cell r="F91" t="str">
            <v>金属件</v>
          </cell>
          <cell r="G91" t="str">
            <v>零部件</v>
          </cell>
          <cell r="H91">
            <v>1</v>
          </cell>
          <cell r="I91">
            <v>1027636.08</v>
          </cell>
          <cell r="J91">
            <v>445151.57</v>
          </cell>
          <cell r="K91">
            <v>33436.411666666703</v>
          </cell>
          <cell r="L91">
            <v>33436.411666666703</v>
          </cell>
          <cell r="M91">
            <v>33436.411666666703</v>
          </cell>
          <cell r="N91">
            <v>74191.928333333301</v>
          </cell>
          <cell r="O91">
            <v>117282.133333333</v>
          </cell>
          <cell r="P91">
            <v>160887.751666667</v>
          </cell>
          <cell r="Q91">
            <v>452671.04833333299</v>
          </cell>
          <cell r="R91">
            <v>368000</v>
          </cell>
          <cell r="U91">
            <v>127000</v>
          </cell>
          <cell r="V91">
            <v>495000</v>
          </cell>
          <cell r="W91">
            <v>-42328.951666666602</v>
          </cell>
          <cell r="X91">
            <v>318151.57</v>
          </cell>
          <cell r="Y91">
            <v>-42328.951666666602</v>
          </cell>
          <cell r="Z91">
            <v>0</v>
          </cell>
          <cell r="AA91">
            <v>100000</v>
          </cell>
          <cell r="AB91" t="str">
            <v>100%</v>
          </cell>
          <cell r="AC91">
            <v>70000</v>
          </cell>
          <cell r="AD91" t="str">
            <v>100%</v>
          </cell>
          <cell r="AE91">
            <v>70000</v>
          </cell>
          <cell r="AF91" t="str">
            <v>100%</v>
          </cell>
          <cell r="AG91">
            <v>70000</v>
          </cell>
          <cell r="AH91" t="str">
            <v>100%</v>
          </cell>
          <cell r="AI91">
            <v>100000</v>
          </cell>
        </row>
        <row r="92">
          <cell r="C92" t="str">
            <v>S413167</v>
          </cell>
          <cell r="D92" t="str">
            <v>航天宏达（泊头）机械科技有限公司</v>
          </cell>
          <cell r="E92" t="str">
            <v>属地化</v>
          </cell>
          <cell r="F92" t="str">
            <v>金属件</v>
          </cell>
          <cell r="G92" t="str">
            <v>零部件</v>
          </cell>
          <cell r="H92">
            <v>0.8</v>
          </cell>
          <cell r="I92">
            <v>705915.92</v>
          </cell>
          <cell r="J92">
            <v>475879.26</v>
          </cell>
          <cell r="K92">
            <v>65073.55</v>
          </cell>
          <cell r="L92">
            <v>71598.343333333294</v>
          </cell>
          <cell r="M92">
            <v>78388.066666666695</v>
          </cell>
          <cell r="N92">
            <v>46926.211666666699</v>
          </cell>
          <cell r="O92">
            <v>57061.758333333302</v>
          </cell>
          <cell r="P92">
            <v>56628.27</v>
          </cell>
          <cell r="Q92">
            <v>300540.96000000002</v>
          </cell>
          <cell r="R92">
            <v>162000</v>
          </cell>
          <cell r="U92">
            <v>0</v>
          </cell>
          <cell r="V92">
            <v>162000</v>
          </cell>
          <cell r="W92">
            <v>138540.96</v>
          </cell>
          <cell r="X92">
            <v>475879.26</v>
          </cell>
          <cell r="Y92">
            <v>138540.96</v>
          </cell>
          <cell r="Z92">
            <v>138540.96</v>
          </cell>
          <cell r="AA92">
            <v>60000</v>
          </cell>
          <cell r="AB92">
            <v>0.43308491582561598</v>
          </cell>
          <cell r="AC92">
            <v>70000</v>
          </cell>
          <cell r="AD92">
            <v>0.50526573512988504</v>
          </cell>
          <cell r="AE92">
            <v>70000</v>
          </cell>
          <cell r="AF92">
            <v>0.50526573512988504</v>
          </cell>
          <cell r="AG92">
            <v>70000</v>
          </cell>
          <cell r="AH92">
            <v>0.50526573512988504</v>
          </cell>
          <cell r="AI92">
            <v>60000</v>
          </cell>
        </row>
        <row r="93">
          <cell r="C93" t="str">
            <v>S413175</v>
          </cell>
          <cell r="D93" t="str">
            <v>河北莫特美橡塑科技有限公司</v>
          </cell>
          <cell r="E93" t="str">
            <v>属地化</v>
          </cell>
          <cell r="F93" t="str">
            <v>金属件</v>
          </cell>
          <cell r="G93" t="str">
            <v>零部件</v>
          </cell>
          <cell r="H93">
            <v>0.8</v>
          </cell>
          <cell r="I93">
            <v>558048.48</v>
          </cell>
          <cell r="J93">
            <v>486559.03</v>
          </cell>
          <cell r="K93">
            <v>36789.43</v>
          </cell>
          <cell r="L93">
            <v>45145.046666666698</v>
          </cell>
          <cell r="M93">
            <v>81093.171666666705</v>
          </cell>
          <cell r="N93">
            <v>80352.171666666705</v>
          </cell>
          <cell r="O93">
            <v>92267.08</v>
          </cell>
          <cell r="P93">
            <v>92267.08</v>
          </cell>
          <cell r="Q93">
            <v>342331.18400000001</v>
          </cell>
          <cell r="R93">
            <v>110000</v>
          </cell>
          <cell r="U93">
            <v>40000</v>
          </cell>
          <cell r="V93">
            <v>150000</v>
          </cell>
          <cell r="W93">
            <v>192331.18400000001</v>
          </cell>
          <cell r="X93">
            <v>446559.03</v>
          </cell>
          <cell r="Y93">
            <v>192331.18400000001</v>
          </cell>
          <cell r="Z93">
            <v>192331.18400000001</v>
          </cell>
          <cell r="AA93">
            <v>50000</v>
          </cell>
          <cell r="AB93">
            <v>0.25996824311132</v>
          </cell>
          <cell r="AC93">
            <v>50000</v>
          </cell>
          <cell r="AD93">
            <v>0.25996824311132</v>
          </cell>
          <cell r="AE93">
            <v>50000</v>
          </cell>
          <cell r="AF93">
            <v>0.25996824311132</v>
          </cell>
          <cell r="AG93">
            <v>50000</v>
          </cell>
          <cell r="AH93">
            <v>0.25996824311132</v>
          </cell>
          <cell r="AI93">
            <v>50000</v>
          </cell>
        </row>
        <row r="94">
          <cell r="C94" t="str">
            <v>S413204</v>
          </cell>
          <cell r="D94" t="str">
            <v>永清永泰汽车部件有限公司</v>
          </cell>
          <cell r="E94" t="str">
            <v>属地化</v>
          </cell>
          <cell r="F94" t="str">
            <v>金属件</v>
          </cell>
          <cell r="G94" t="str">
            <v>零部件</v>
          </cell>
          <cell r="H94">
            <v>0.8</v>
          </cell>
          <cell r="I94">
            <v>109558.55</v>
          </cell>
          <cell r="J94">
            <v>57248.57</v>
          </cell>
          <cell r="K94">
            <v>0</v>
          </cell>
          <cell r="L94">
            <v>165.45333333333301</v>
          </cell>
          <cell r="M94">
            <v>9541.4283333333296</v>
          </cell>
          <cell r="N94">
            <v>13734.6733333333</v>
          </cell>
          <cell r="O94">
            <v>18259.758333333299</v>
          </cell>
          <cell r="P94">
            <v>18259.758333333299</v>
          </cell>
          <cell r="Q94">
            <v>47968.857333333297</v>
          </cell>
          <cell r="R94">
            <v>81551.240000000005</v>
          </cell>
          <cell r="U94">
            <v>10000</v>
          </cell>
          <cell r="V94">
            <v>91551.24</v>
          </cell>
          <cell r="W94">
            <v>-43582.382666666701</v>
          </cell>
          <cell r="X94">
            <v>47248.57</v>
          </cell>
          <cell r="Y94">
            <v>-43582.382666666701</v>
          </cell>
          <cell r="Z94">
            <v>0</v>
          </cell>
          <cell r="AA94">
            <v>10000</v>
          </cell>
          <cell r="AB94" t="str">
            <v>100%</v>
          </cell>
          <cell r="AC94">
            <v>40000</v>
          </cell>
          <cell r="AD94" t="str">
            <v>100%</v>
          </cell>
          <cell r="AE94">
            <v>40000</v>
          </cell>
          <cell r="AF94" t="str">
            <v>100%</v>
          </cell>
          <cell r="AG94">
            <v>40000</v>
          </cell>
          <cell r="AH94" t="str">
            <v>100%</v>
          </cell>
          <cell r="AI94">
            <v>10000</v>
          </cell>
        </row>
        <row r="95">
          <cell r="C95" t="str">
            <v>S412022</v>
          </cell>
          <cell r="D95" t="str">
            <v>天津市宝坻区维华五金厂</v>
          </cell>
          <cell r="E95" t="str">
            <v>属地化</v>
          </cell>
          <cell r="F95" t="str">
            <v>金属件</v>
          </cell>
          <cell r="G95" t="str">
            <v>零部件</v>
          </cell>
          <cell r="H95">
            <v>0.8</v>
          </cell>
          <cell r="I95">
            <v>228188.19</v>
          </cell>
          <cell r="J95">
            <v>193610.19</v>
          </cell>
          <cell r="K95">
            <v>10800.39</v>
          </cell>
          <cell r="L95">
            <v>10752.93</v>
          </cell>
          <cell r="M95">
            <v>12986.94</v>
          </cell>
          <cell r="N95">
            <v>15797.34</v>
          </cell>
          <cell r="O95">
            <v>20360.34</v>
          </cell>
          <cell r="P95">
            <v>18560.25</v>
          </cell>
          <cell r="Q95">
            <v>71406.551999999996</v>
          </cell>
          <cell r="R95">
            <v>40000</v>
          </cell>
          <cell r="U95">
            <v>10000</v>
          </cell>
          <cell r="V95">
            <v>50000</v>
          </cell>
          <cell r="W95">
            <v>21406.552</v>
          </cell>
          <cell r="X95">
            <v>183610.19</v>
          </cell>
          <cell r="Y95">
            <v>21406.552</v>
          </cell>
          <cell r="Z95">
            <v>21406.552</v>
          </cell>
          <cell r="AB95">
            <v>0</v>
          </cell>
          <cell r="AD95">
            <v>0</v>
          </cell>
          <cell r="AF95">
            <v>0</v>
          </cell>
          <cell r="AG95">
            <v>20000</v>
          </cell>
          <cell r="AH95">
            <v>0.93429338830466402</v>
          </cell>
          <cell r="AI95">
            <v>0</v>
          </cell>
        </row>
        <row r="96">
          <cell r="C96" t="str">
            <v>S413129</v>
          </cell>
          <cell r="D96" t="str">
            <v>文安县恒德汽车座椅制造有限公司</v>
          </cell>
          <cell r="E96" t="str">
            <v>属地化</v>
          </cell>
          <cell r="F96" t="str">
            <v>金属件</v>
          </cell>
          <cell r="G96" t="str">
            <v>零部件</v>
          </cell>
          <cell r="H96">
            <v>0.8</v>
          </cell>
          <cell r="I96">
            <v>559480.99</v>
          </cell>
          <cell r="J96">
            <v>351366.65</v>
          </cell>
          <cell r="K96">
            <v>32805.901666666701</v>
          </cell>
          <cell r="L96">
            <v>38279.656666666699</v>
          </cell>
          <cell r="M96">
            <v>47907.506666666697</v>
          </cell>
          <cell r="N96">
            <v>58561.108333333301</v>
          </cell>
          <cell r="O96">
            <v>79188.596666666694</v>
          </cell>
          <cell r="P96">
            <v>67493.051666666695</v>
          </cell>
          <cell r="Q96">
            <v>259388.65733333299</v>
          </cell>
          <cell r="R96">
            <v>199000</v>
          </cell>
          <cell r="U96">
            <v>20000</v>
          </cell>
          <cell r="V96">
            <v>219000</v>
          </cell>
          <cell r="W96">
            <v>40388.657333333402</v>
          </cell>
          <cell r="X96">
            <v>331366.65000000002</v>
          </cell>
          <cell r="Y96">
            <v>40388.657333333402</v>
          </cell>
          <cell r="Z96">
            <v>40388.657333333402</v>
          </cell>
          <cell r="AA96">
            <v>20000</v>
          </cell>
          <cell r="AB96">
            <v>0.49518853362559501</v>
          </cell>
          <cell r="AC96">
            <v>40000</v>
          </cell>
          <cell r="AD96">
            <v>0.99037706725118901</v>
          </cell>
          <cell r="AE96">
            <v>40000</v>
          </cell>
          <cell r="AF96">
            <v>0.99037706725118901</v>
          </cell>
          <cell r="AG96">
            <v>40000</v>
          </cell>
          <cell r="AH96">
            <v>0.99037706725118901</v>
          </cell>
          <cell r="AI96">
            <v>20000</v>
          </cell>
        </row>
        <row r="97">
          <cell r="C97" t="str">
            <v>S413020</v>
          </cell>
          <cell r="D97" t="str">
            <v>沧州旭兴五金制品有限公司</v>
          </cell>
          <cell r="E97" t="str">
            <v>属地化</v>
          </cell>
          <cell r="F97" t="str">
            <v>金属件</v>
          </cell>
          <cell r="G97" t="str">
            <v>零部件</v>
          </cell>
          <cell r="H97">
            <v>0.8</v>
          </cell>
          <cell r="I97">
            <v>610799.56999999995</v>
          </cell>
          <cell r="J97">
            <v>253466.93</v>
          </cell>
          <cell r="K97">
            <v>30356.238333333298</v>
          </cell>
          <cell r="L97">
            <v>42244.488333333298</v>
          </cell>
          <cell r="M97">
            <v>42244.488333333298</v>
          </cell>
          <cell r="N97">
            <v>40828.706666666701</v>
          </cell>
          <cell r="O97">
            <v>40562.04</v>
          </cell>
          <cell r="P97">
            <v>82419.3</v>
          </cell>
          <cell r="Q97">
            <v>222924.20933333301</v>
          </cell>
          <cell r="R97">
            <v>90000</v>
          </cell>
          <cell r="U97">
            <v>30000</v>
          </cell>
          <cell r="V97">
            <v>120000</v>
          </cell>
          <cell r="W97">
            <v>102924.209333333</v>
          </cell>
          <cell r="X97">
            <v>223466.93</v>
          </cell>
          <cell r="Y97">
            <v>102924.209333333</v>
          </cell>
          <cell r="Z97">
            <v>102924.209333333</v>
          </cell>
          <cell r="AA97">
            <v>30000</v>
          </cell>
          <cell r="AB97">
            <v>0.29147661365890298</v>
          </cell>
          <cell r="AC97">
            <v>50000</v>
          </cell>
          <cell r="AD97">
            <v>0.48579435609817101</v>
          </cell>
          <cell r="AE97">
            <v>50000</v>
          </cell>
          <cell r="AF97">
            <v>0.48579435609817101</v>
          </cell>
          <cell r="AG97">
            <v>50000</v>
          </cell>
          <cell r="AH97">
            <v>0.48579435609817101</v>
          </cell>
          <cell r="AI97">
            <v>30000</v>
          </cell>
        </row>
        <row r="98">
          <cell r="C98" t="str">
            <v>S434002</v>
          </cell>
          <cell r="D98" t="str">
            <v>芜湖星火软轴控制索制造有限公司</v>
          </cell>
          <cell r="E98" t="str">
            <v>远途</v>
          </cell>
          <cell r="F98" t="str">
            <v>金属件</v>
          </cell>
          <cell r="G98" t="str">
            <v>零部件</v>
          </cell>
          <cell r="H98">
            <v>1</v>
          </cell>
          <cell r="I98">
            <v>326217.7</v>
          </cell>
          <cell r="J98">
            <v>322121.33</v>
          </cell>
          <cell r="K98">
            <v>36600.941666666702</v>
          </cell>
          <cell r="L98">
            <v>20857.936666666701</v>
          </cell>
          <cell r="M98">
            <v>10064.64</v>
          </cell>
          <cell r="N98">
            <v>5247.9733333333297</v>
          </cell>
          <cell r="O98">
            <v>2847.9733333333302</v>
          </cell>
          <cell r="P98">
            <v>3530.70166666667</v>
          </cell>
          <cell r="Q98">
            <v>79150.166666666701</v>
          </cell>
          <cell r="R98">
            <v>30000</v>
          </cell>
          <cell r="U98">
            <v>30000</v>
          </cell>
          <cell r="V98">
            <v>60000</v>
          </cell>
          <cell r="W98">
            <v>19150.166666666701</v>
          </cell>
          <cell r="X98">
            <v>292121.33</v>
          </cell>
          <cell r="Y98">
            <v>19150.166666666701</v>
          </cell>
          <cell r="Z98">
            <v>19150.166666666701</v>
          </cell>
          <cell r="AA98">
            <v>20000</v>
          </cell>
          <cell r="AB98">
            <v>1.0443773335305999</v>
          </cell>
          <cell r="AC98">
            <v>30000</v>
          </cell>
          <cell r="AD98">
            <v>1.5665660002959001</v>
          </cell>
          <cell r="AE98">
            <v>30000</v>
          </cell>
          <cell r="AF98">
            <v>1.5665660002959001</v>
          </cell>
          <cell r="AG98">
            <v>30000</v>
          </cell>
          <cell r="AH98">
            <v>1.5665660002959001</v>
          </cell>
          <cell r="AI98">
            <v>20000</v>
          </cell>
        </row>
        <row r="99">
          <cell r="C99" t="str">
            <v>S413156</v>
          </cell>
          <cell r="D99" t="str">
            <v>黄骅市天硕汽车部件有限公司</v>
          </cell>
          <cell r="E99" t="str">
            <v>属地化</v>
          </cell>
          <cell r="F99" t="str">
            <v>金属件</v>
          </cell>
          <cell r="G99" t="str">
            <v>零部件</v>
          </cell>
          <cell r="H99">
            <v>0.8</v>
          </cell>
          <cell r="I99">
            <v>40239.08</v>
          </cell>
          <cell r="J99">
            <v>40239.08</v>
          </cell>
          <cell r="K99">
            <v>6706.5133333333297</v>
          </cell>
          <cell r="L99">
            <v>6706.5133333333297</v>
          </cell>
          <cell r="M99">
            <v>6706.5133333333297</v>
          </cell>
          <cell r="N99">
            <v>6706.5133333333297</v>
          </cell>
          <cell r="O99">
            <v>6706.5133333333297</v>
          </cell>
          <cell r="P99">
            <v>6706.5133333333297</v>
          </cell>
          <cell r="Q99">
            <v>32191.263999999999</v>
          </cell>
          <cell r="R99">
            <v>40000</v>
          </cell>
          <cell r="V99">
            <v>40000</v>
          </cell>
          <cell r="W99">
            <v>-7808.7360000000199</v>
          </cell>
          <cell r="X99">
            <v>40239.08</v>
          </cell>
          <cell r="Y99">
            <v>-7808.7360000000199</v>
          </cell>
          <cell r="Z99">
            <v>0</v>
          </cell>
          <cell r="AA99">
            <v>10000</v>
          </cell>
          <cell r="AB99" t="str">
            <v>100%</v>
          </cell>
          <cell r="AC99">
            <v>10000</v>
          </cell>
          <cell r="AD99" t="str">
            <v>100%</v>
          </cell>
          <cell r="AE99">
            <v>20000</v>
          </cell>
          <cell r="AF99" t="str">
            <v>100%</v>
          </cell>
          <cell r="AG99">
            <v>20000</v>
          </cell>
          <cell r="AH99" t="str">
            <v>100%</v>
          </cell>
          <cell r="AI99">
            <v>10000</v>
          </cell>
        </row>
        <row r="100">
          <cell r="C100" t="str">
            <v>S413202</v>
          </cell>
          <cell r="D100" t="str">
            <v>黄骅市荣昌祥纸制品有限公司</v>
          </cell>
          <cell r="E100" t="str">
            <v>涉诉风险</v>
          </cell>
          <cell r="F100" t="str">
            <v>座椅/后视镜</v>
          </cell>
          <cell r="G100" t="str">
            <v>零部件</v>
          </cell>
          <cell r="H100">
            <v>1</v>
          </cell>
          <cell r="I100">
            <v>63392.57</v>
          </cell>
          <cell r="J100">
            <v>49282.46</v>
          </cell>
          <cell r="K100">
            <v>8213.7433333333302</v>
          </cell>
          <cell r="L100">
            <v>8213.7433333333302</v>
          </cell>
          <cell r="M100">
            <v>8213.7433333333302</v>
          </cell>
          <cell r="N100">
            <v>8213.7433333333302</v>
          </cell>
          <cell r="O100">
            <v>10565.428333333301</v>
          </cell>
          <cell r="P100">
            <v>2351.6849999999999</v>
          </cell>
          <cell r="Q100">
            <v>45772.086666666597</v>
          </cell>
          <cell r="R100">
            <v>40000</v>
          </cell>
          <cell r="U100">
            <v>10000</v>
          </cell>
          <cell r="V100">
            <v>50000</v>
          </cell>
          <cell r="W100">
            <v>-4227.9133333333803</v>
          </cell>
          <cell r="X100">
            <v>39282.46</v>
          </cell>
          <cell r="Y100">
            <v>-4227.9133333333803</v>
          </cell>
          <cell r="Z100">
            <v>0</v>
          </cell>
          <cell r="AA100">
            <v>10000</v>
          </cell>
          <cell r="AB100" t="str">
            <v>100%</v>
          </cell>
          <cell r="AC100">
            <v>10000</v>
          </cell>
          <cell r="AD100" t="str">
            <v>100%</v>
          </cell>
          <cell r="AE100">
            <v>20000</v>
          </cell>
          <cell r="AF100" t="str">
            <v>100%</v>
          </cell>
          <cell r="AG100">
            <v>20000</v>
          </cell>
          <cell r="AH100" t="str">
            <v>100%</v>
          </cell>
          <cell r="AI100">
            <v>10000</v>
          </cell>
        </row>
        <row r="101">
          <cell r="C101" t="str">
            <v>S411044</v>
          </cell>
          <cell r="D101" t="str">
            <v>北京兴盛华丰包装制品有限公司</v>
          </cell>
          <cell r="E101" t="str">
            <v>涉诉风险</v>
          </cell>
          <cell r="F101" t="str">
            <v>座椅</v>
          </cell>
          <cell r="G101" t="str">
            <v>零部件</v>
          </cell>
          <cell r="H101">
            <v>1</v>
          </cell>
          <cell r="I101">
            <v>25460</v>
          </cell>
          <cell r="J101">
            <v>25460</v>
          </cell>
          <cell r="K101">
            <v>4243.3333333333303</v>
          </cell>
          <cell r="L101">
            <v>4243.3333333333303</v>
          </cell>
          <cell r="M101">
            <v>893.33333333333303</v>
          </cell>
          <cell r="N101">
            <v>893.33333333333303</v>
          </cell>
          <cell r="O101">
            <v>893.33333333333303</v>
          </cell>
          <cell r="P101">
            <v>0</v>
          </cell>
          <cell r="Q101">
            <v>11166.666666666701</v>
          </cell>
          <cell r="R101">
            <v>0</v>
          </cell>
          <cell r="V101">
            <v>0</v>
          </cell>
          <cell r="W101">
            <v>11166.666666666701</v>
          </cell>
          <cell r="X101">
            <v>25460</v>
          </cell>
          <cell r="Y101">
            <v>11166.666666666701</v>
          </cell>
          <cell r="Z101">
            <v>11166.666666666701</v>
          </cell>
          <cell r="AA101">
            <v>10000</v>
          </cell>
          <cell r="AB101">
            <v>0.89552238805970197</v>
          </cell>
          <cell r="AI101">
            <v>10000</v>
          </cell>
        </row>
        <row r="102">
          <cell r="C102" t="str">
            <v>S412001</v>
          </cell>
          <cell r="D102" t="str">
            <v>天津生隆纤维材料股份有限公司</v>
          </cell>
          <cell r="E102" t="str">
            <v>报批同意</v>
          </cell>
          <cell r="F102" t="str">
            <v>座椅</v>
          </cell>
          <cell r="G102" t="str">
            <v>零部件</v>
          </cell>
          <cell r="H102">
            <v>1</v>
          </cell>
          <cell r="I102">
            <v>1588104.68</v>
          </cell>
          <cell r="J102">
            <v>1347082.58</v>
          </cell>
          <cell r="K102">
            <v>201107.79333333299</v>
          </cell>
          <cell r="L102">
            <v>149248.778333333</v>
          </cell>
          <cell r="M102">
            <v>125224.778333333</v>
          </cell>
          <cell r="N102">
            <v>119594.086666667</v>
          </cell>
          <cell r="O102">
            <v>101084.98833333301</v>
          </cell>
          <cell r="P102">
            <v>104595.12833333301</v>
          </cell>
          <cell r="Q102">
            <v>800855.55333333195</v>
          </cell>
          <cell r="R102">
            <v>100000</v>
          </cell>
          <cell r="U102">
            <v>100000</v>
          </cell>
          <cell r="V102">
            <v>200000</v>
          </cell>
          <cell r="W102">
            <v>600855.55333333195</v>
          </cell>
          <cell r="X102">
            <v>1247082.58</v>
          </cell>
          <cell r="Y102">
            <v>600855.55333333195</v>
          </cell>
          <cell r="Z102">
            <v>600855.55333333195</v>
          </cell>
          <cell r="AA102">
            <v>50000</v>
          </cell>
          <cell r="AB102">
            <v>8.3214675678069103E-2</v>
          </cell>
          <cell r="AC102">
            <v>500000</v>
          </cell>
          <cell r="AD102">
            <v>0.83214675678069105</v>
          </cell>
          <cell r="AE102">
            <v>500000</v>
          </cell>
          <cell r="AF102">
            <v>0.83214675678069105</v>
          </cell>
          <cell r="AG102">
            <v>500000</v>
          </cell>
          <cell r="AH102">
            <v>0.83214675678069105</v>
          </cell>
          <cell r="AI102">
            <v>50000</v>
          </cell>
        </row>
        <row r="103">
          <cell r="C103" t="str">
            <v>S412012</v>
          </cell>
          <cell r="D103" t="str">
            <v>天津琪安科技有限公司</v>
          </cell>
          <cell r="E103" t="str">
            <v>属地化</v>
          </cell>
          <cell r="F103" t="str">
            <v>座椅</v>
          </cell>
          <cell r="G103" t="str">
            <v>零部件</v>
          </cell>
          <cell r="H103">
            <v>0.8</v>
          </cell>
          <cell r="I103">
            <v>1375105.97</v>
          </cell>
          <cell r="J103">
            <v>1226691.6100000001</v>
          </cell>
          <cell r="K103">
            <v>19878.973333333299</v>
          </cell>
          <cell r="L103">
            <v>65506.074999999997</v>
          </cell>
          <cell r="M103">
            <v>76930.179999999993</v>
          </cell>
          <cell r="N103">
            <v>76930.179999999993</v>
          </cell>
          <cell r="O103">
            <v>91156.033333333296</v>
          </cell>
          <cell r="P103">
            <v>101665.906666667</v>
          </cell>
          <cell r="Q103">
            <v>345653.87866666698</v>
          </cell>
          <cell r="R103">
            <v>50000</v>
          </cell>
          <cell r="U103">
            <v>50000</v>
          </cell>
          <cell r="V103">
            <v>100000</v>
          </cell>
          <cell r="W103">
            <v>245653.87866666701</v>
          </cell>
          <cell r="X103">
            <v>1176691.6100000001</v>
          </cell>
          <cell r="Y103">
            <v>245653.87866666701</v>
          </cell>
          <cell r="Z103">
            <v>245653.87866666701</v>
          </cell>
          <cell r="AA103">
            <v>30000</v>
          </cell>
          <cell r="AB103">
            <v>0.122123046307393</v>
          </cell>
          <cell r="AC103">
            <v>40000</v>
          </cell>
          <cell r="AD103">
            <v>0.16283072840985699</v>
          </cell>
          <cell r="AE103">
            <v>100000</v>
          </cell>
          <cell r="AF103">
            <v>0.40707682102464299</v>
          </cell>
          <cell r="AG103">
            <v>200000</v>
          </cell>
          <cell r="AH103">
            <v>0.81415364204928498</v>
          </cell>
          <cell r="AI103">
            <v>30000</v>
          </cell>
        </row>
        <row r="104">
          <cell r="C104" t="str">
            <v>S411036</v>
          </cell>
          <cell r="D104" t="str">
            <v>北京美好生活家居用品有限公司</v>
          </cell>
          <cell r="E104" t="str">
            <v>属地化</v>
          </cell>
          <cell r="F104" t="str">
            <v>座椅</v>
          </cell>
          <cell r="G104" t="str">
            <v>零部件</v>
          </cell>
          <cell r="H104">
            <v>0.8</v>
          </cell>
          <cell r="I104">
            <v>2374301.46</v>
          </cell>
          <cell r="J104">
            <v>1771285.77</v>
          </cell>
          <cell r="K104">
            <v>244520.52666666699</v>
          </cell>
          <cell r="L104">
            <v>272920.52500000002</v>
          </cell>
          <cell r="M104">
            <v>295214.29499999998</v>
          </cell>
          <cell r="N104">
            <v>336686.60666666698</v>
          </cell>
          <cell r="O104">
            <v>296871.56833333301</v>
          </cell>
          <cell r="P104">
            <v>275931.42499999999</v>
          </cell>
          <cell r="Q104">
            <v>1377715.9573333301</v>
          </cell>
          <cell r="R104">
            <v>50000</v>
          </cell>
          <cell r="U104">
            <v>70000</v>
          </cell>
          <cell r="V104">
            <v>120000</v>
          </cell>
          <cell r="W104">
            <v>1257715.9573333301</v>
          </cell>
          <cell r="X104">
            <v>1701285.77</v>
          </cell>
          <cell r="Y104">
            <v>1257715.9573333301</v>
          </cell>
          <cell r="Z104">
            <v>1257715.9573333301</v>
          </cell>
          <cell r="AA104">
            <v>20000</v>
          </cell>
          <cell r="AB104">
            <v>1.5901841654617201E-2</v>
          </cell>
          <cell r="AC104">
            <v>40000</v>
          </cell>
          <cell r="AD104">
            <v>3.1803683309234498E-2</v>
          </cell>
          <cell r="AE104">
            <v>200000</v>
          </cell>
          <cell r="AF104">
            <v>0.15901841654617199</v>
          </cell>
          <cell r="AG104">
            <v>500000</v>
          </cell>
          <cell r="AH104">
            <v>0.39754604136543098</v>
          </cell>
          <cell r="AI104">
            <v>20000</v>
          </cell>
        </row>
        <row r="105">
          <cell r="C105" t="str">
            <v>S411005</v>
          </cell>
          <cell r="D105" t="str">
            <v>北京东方华康自动化有限公司</v>
          </cell>
          <cell r="E105" t="str">
            <v>属地化</v>
          </cell>
          <cell r="F105" t="str">
            <v>座椅</v>
          </cell>
          <cell r="G105" t="str">
            <v>零部件</v>
          </cell>
          <cell r="H105">
            <v>1</v>
          </cell>
          <cell r="I105">
            <v>5102.09</v>
          </cell>
          <cell r="J105">
            <v>10204.18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850.34833333333302</v>
          </cell>
          <cell r="Q105">
            <v>850.34833333333302</v>
          </cell>
          <cell r="U105">
            <v>5100</v>
          </cell>
          <cell r="V105">
            <v>5100</v>
          </cell>
          <cell r="W105">
            <v>-4249.6516666666703</v>
          </cell>
          <cell r="X105">
            <v>5104.18</v>
          </cell>
          <cell r="Y105">
            <v>-4249.6516666666703</v>
          </cell>
          <cell r="Z105">
            <v>0</v>
          </cell>
          <cell r="AA105">
            <v>6000</v>
          </cell>
          <cell r="AB105" t="str">
            <v>100%</v>
          </cell>
          <cell r="AD105" t="str">
            <v>100%</v>
          </cell>
          <cell r="AF105" t="str">
            <v>100%</v>
          </cell>
          <cell r="AH105" t="str">
            <v>100%</v>
          </cell>
          <cell r="AI105">
            <v>6000</v>
          </cell>
        </row>
        <row r="106">
          <cell r="C106" t="str">
            <v>S437034</v>
          </cell>
          <cell r="D106" t="str">
            <v>潍坊振晟汽车零部件有限公司</v>
          </cell>
          <cell r="E106" t="str">
            <v>涉诉风险</v>
          </cell>
          <cell r="F106" t="str">
            <v>金属件</v>
          </cell>
          <cell r="G106" t="str">
            <v>零部件</v>
          </cell>
          <cell r="H106">
            <v>0.8</v>
          </cell>
          <cell r="I106">
            <v>106230.66</v>
          </cell>
          <cell r="J106">
            <v>106230.66</v>
          </cell>
          <cell r="K106">
            <v>15137.006666666701</v>
          </cell>
          <cell r="L106">
            <v>11305.571666666699</v>
          </cell>
          <cell r="M106">
            <v>11305.571666666699</v>
          </cell>
          <cell r="N106">
            <v>9088.9050000000007</v>
          </cell>
          <cell r="O106">
            <v>5222.23833333333</v>
          </cell>
          <cell r="P106">
            <v>5222.23833333333</v>
          </cell>
          <cell r="Q106">
            <v>45825.225333333401</v>
          </cell>
          <cell r="R106">
            <v>20000</v>
          </cell>
          <cell r="U106">
            <v>10000</v>
          </cell>
          <cell r="V106">
            <v>30000</v>
          </cell>
          <cell r="W106">
            <v>15825.225333333399</v>
          </cell>
          <cell r="X106">
            <v>96230.66</v>
          </cell>
          <cell r="Y106">
            <v>15825.225333333399</v>
          </cell>
          <cell r="Z106">
            <v>15825.225333333399</v>
          </cell>
          <cell r="AB106">
            <v>0</v>
          </cell>
          <cell r="AD106">
            <v>0</v>
          </cell>
          <cell r="AE106">
            <v>20000</v>
          </cell>
          <cell r="AF106">
            <v>1.26380506935804</v>
          </cell>
          <cell r="AG106">
            <v>50000</v>
          </cell>
          <cell r="AH106">
            <v>3.1595126733950898</v>
          </cell>
          <cell r="AI106">
            <v>0</v>
          </cell>
        </row>
        <row r="107">
          <cell r="C107" t="str">
            <v>S413023</v>
          </cell>
          <cell r="D107" t="str">
            <v>南皮县利辉五金接插件厂</v>
          </cell>
          <cell r="E107" t="str">
            <v>属地化</v>
          </cell>
          <cell r="F107" t="str">
            <v>金属件</v>
          </cell>
          <cell r="G107" t="str">
            <v>零部件</v>
          </cell>
          <cell r="H107">
            <v>0.8</v>
          </cell>
          <cell r="I107">
            <v>115946.18</v>
          </cell>
          <cell r="J107">
            <v>54120.49</v>
          </cell>
          <cell r="K107">
            <v>6354.7883333333302</v>
          </cell>
          <cell r="L107">
            <v>6722.415</v>
          </cell>
          <cell r="M107">
            <v>9020.0816666666706</v>
          </cell>
          <cell r="N107">
            <v>12466.5816666667</v>
          </cell>
          <cell r="O107">
            <v>19324.363333333298</v>
          </cell>
          <cell r="P107">
            <v>19324.363333333298</v>
          </cell>
          <cell r="Q107">
            <v>58570.074666666602</v>
          </cell>
          <cell r="R107">
            <v>17635.189333333299</v>
          </cell>
          <cell r="U107">
            <v>40000</v>
          </cell>
          <cell r="V107">
            <v>57635.189333333299</v>
          </cell>
          <cell r="W107">
            <v>934.88533333333896</v>
          </cell>
          <cell r="X107">
            <v>14120.49</v>
          </cell>
          <cell r="Y107">
            <v>934.88533333333896</v>
          </cell>
          <cell r="Z107">
            <v>934.88533333333896</v>
          </cell>
          <cell r="AB107">
            <v>0</v>
          </cell>
          <cell r="AD107">
            <v>0</v>
          </cell>
          <cell r="AF107">
            <v>0</v>
          </cell>
          <cell r="AH107">
            <v>0</v>
          </cell>
          <cell r="AI107">
            <v>0</v>
          </cell>
        </row>
        <row r="108">
          <cell r="C108" t="str">
            <v>S432037</v>
          </cell>
          <cell r="D108" t="str">
            <v>苏世博（南京）减振系统有限公司</v>
          </cell>
          <cell r="E108" t="str">
            <v>远途</v>
          </cell>
          <cell r="F108" t="str">
            <v>金属件</v>
          </cell>
          <cell r="G108" t="str">
            <v>零部件</v>
          </cell>
          <cell r="H108">
            <v>0.8</v>
          </cell>
          <cell r="I108">
            <v>2580526.36</v>
          </cell>
          <cell r="J108">
            <v>1225073.28</v>
          </cell>
          <cell r="K108">
            <v>56637.038333333301</v>
          </cell>
          <cell r="L108">
            <v>56637.038333333301</v>
          </cell>
          <cell r="M108">
            <v>56637.038333333301</v>
          </cell>
          <cell r="N108">
            <v>203003.721666667</v>
          </cell>
          <cell r="O108">
            <v>291213.05499999999</v>
          </cell>
          <cell r="P108">
            <v>403895.90166666702</v>
          </cell>
          <cell r="Q108">
            <v>854419.03466666699</v>
          </cell>
          <cell r="R108">
            <v>150000</v>
          </cell>
          <cell r="U108">
            <v>100000</v>
          </cell>
          <cell r="V108">
            <v>250000</v>
          </cell>
          <cell r="W108">
            <v>604419.03466666699</v>
          </cell>
          <cell r="X108">
            <v>1125073.28</v>
          </cell>
          <cell r="Y108">
            <v>604419.03466666699</v>
          </cell>
          <cell r="Z108">
            <v>604419.03466666699</v>
          </cell>
          <cell r="AB108">
            <v>0</v>
          </cell>
          <cell r="AC108">
            <v>300000</v>
          </cell>
          <cell r="AD108">
            <v>0.49634439485422199</v>
          </cell>
          <cell r="AE108">
            <v>500000</v>
          </cell>
          <cell r="AF108">
            <v>0.82724065809036995</v>
          </cell>
          <cell r="AG108">
            <v>500000</v>
          </cell>
          <cell r="AH108">
            <v>0.82724065809036995</v>
          </cell>
          <cell r="AI108">
            <v>0</v>
          </cell>
        </row>
        <row r="109">
          <cell r="C109" t="str">
            <v>S437016</v>
          </cell>
          <cell r="D109" t="str">
            <v>曲阜陆航座椅辅料有限公司</v>
          </cell>
          <cell r="E109" t="str">
            <v>远途</v>
          </cell>
          <cell r="F109" t="str">
            <v>座椅</v>
          </cell>
          <cell r="G109" t="str">
            <v>零部件</v>
          </cell>
          <cell r="H109">
            <v>0.8</v>
          </cell>
          <cell r="I109">
            <v>140095.57</v>
          </cell>
          <cell r="J109">
            <v>140095.57</v>
          </cell>
          <cell r="K109">
            <v>12110.95</v>
          </cell>
          <cell r="L109">
            <v>15110.93</v>
          </cell>
          <cell r="M109">
            <v>15414.1466666667</v>
          </cell>
          <cell r="N109">
            <v>14464.1466666667</v>
          </cell>
          <cell r="O109">
            <v>12530.813333333301</v>
          </cell>
          <cell r="P109">
            <v>13125.946666666699</v>
          </cell>
          <cell r="Q109">
            <v>66205.546666666705</v>
          </cell>
          <cell r="R109">
            <v>50000</v>
          </cell>
          <cell r="U109">
            <v>10000</v>
          </cell>
          <cell r="V109">
            <v>60000</v>
          </cell>
          <cell r="W109">
            <v>6205.5466666667198</v>
          </cell>
          <cell r="X109">
            <v>130095.57</v>
          </cell>
          <cell r="Y109">
            <v>6205.5466666667198</v>
          </cell>
          <cell r="Z109">
            <v>6205.5466666667198</v>
          </cell>
          <cell r="AB109">
            <v>0</v>
          </cell>
          <cell r="AD109">
            <v>0</v>
          </cell>
          <cell r="AF109">
            <v>0</v>
          </cell>
          <cell r="AH109">
            <v>0</v>
          </cell>
          <cell r="AI109">
            <v>0</v>
          </cell>
        </row>
        <row r="110">
          <cell r="C110" t="str">
            <v>S413018</v>
          </cell>
          <cell r="D110" t="str">
            <v>沧州崇文晟源机械制造有限公司</v>
          </cell>
          <cell r="E110" t="str">
            <v>属地化</v>
          </cell>
          <cell r="F110" t="str">
            <v>座椅</v>
          </cell>
          <cell r="G110" t="str">
            <v>零部件</v>
          </cell>
          <cell r="H110">
            <v>0.8</v>
          </cell>
          <cell r="I110">
            <v>41114.68</v>
          </cell>
          <cell r="J110">
            <v>20525.169999999998</v>
          </cell>
          <cell r="K110">
            <v>0</v>
          </cell>
          <cell r="L110">
            <v>1705.06833333333</v>
          </cell>
          <cell r="M110">
            <v>1705.06833333333</v>
          </cell>
          <cell r="N110">
            <v>3420.8616666666699</v>
          </cell>
          <cell r="O110">
            <v>5136.6549999999997</v>
          </cell>
          <cell r="P110">
            <v>6852.4466666666704</v>
          </cell>
          <cell r="Q110">
            <v>15056.08</v>
          </cell>
          <cell r="R110">
            <v>0</v>
          </cell>
          <cell r="U110">
            <v>10000</v>
          </cell>
          <cell r="V110">
            <v>10000</v>
          </cell>
          <cell r="W110">
            <v>5056.08</v>
          </cell>
          <cell r="X110">
            <v>10525.17</v>
          </cell>
          <cell r="Y110">
            <v>5056.08</v>
          </cell>
          <cell r="Z110">
            <v>5056.08</v>
          </cell>
          <cell r="AB110">
            <v>0</v>
          </cell>
          <cell r="AD110">
            <v>0</v>
          </cell>
          <cell r="AF110">
            <v>0</v>
          </cell>
          <cell r="AH110">
            <v>0</v>
          </cell>
          <cell r="AI110">
            <v>0</v>
          </cell>
        </row>
        <row r="111">
          <cell r="C111" t="str">
            <v>S432020</v>
          </cell>
          <cell r="D111" t="str">
            <v>恺博(常熟)座椅机械部件有限公司</v>
          </cell>
          <cell r="E111" t="str">
            <v>报批同意</v>
          </cell>
          <cell r="F111" t="str">
            <v>座椅</v>
          </cell>
          <cell r="G111" t="str">
            <v>零部件</v>
          </cell>
          <cell r="H111">
            <v>1</v>
          </cell>
          <cell r="I111">
            <v>2106160.4</v>
          </cell>
          <cell r="J111">
            <v>1500191.12</v>
          </cell>
          <cell r="K111">
            <v>92578.64</v>
          </cell>
          <cell r="L111">
            <v>109411.12</v>
          </cell>
          <cell r="M111">
            <v>16832.48</v>
          </cell>
          <cell r="N111">
            <v>16832.48</v>
          </cell>
          <cell r="O111">
            <v>33664.959999999999</v>
          </cell>
          <cell r="P111">
            <v>117827.36</v>
          </cell>
          <cell r="Q111">
            <v>387147.04</v>
          </cell>
          <cell r="R111">
            <v>0</v>
          </cell>
          <cell r="U111">
            <v>500000</v>
          </cell>
          <cell r="V111">
            <v>500000</v>
          </cell>
          <cell r="W111">
            <v>-112852.96</v>
          </cell>
          <cell r="X111">
            <v>1000191.12</v>
          </cell>
          <cell r="Y111">
            <v>-112852.96</v>
          </cell>
          <cell r="Z111">
            <v>0</v>
          </cell>
          <cell r="AB111" t="str">
            <v>100%</v>
          </cell>
          <cell r="AC111">
            <v>400000</v>
          </cell>
          <cell r="AD111" t="str">
            <v>100%</v>
          </cell>
          <cell r="AE111">
            <v>400000</v>
          </cell>
          <cell r="AF111" t="str">
            <v>100%</v>
          </cell>
          <cell r="AG111">
            <v>800000</v>
          </cell>
          <cell r="AH111" t="str">
            <v>100%</v>
          </cell>
          <cell r="AI111">
            <v>0</v>
          </cell>
        </row>
        <row r="112">
          <cell r="C112" t="str">
            <v>S433003</v>
          </cell>
          <cell r="D112" t="str">
            <v>浙江松原汽车安全系统股份有限公司</v>
          </cell>
          <cell r="E112" t="str">
            <v>远途</v>
          </cell>
          <cell r="F112" t="str">
            <v>座椅</v>
          </cell>
          <cell r="G112" t="str">
            <v>零部件</v>
          </cell>
          <cell r="H112">
            <v>1</v>
          </cell>
          <cell r="I112">
            <v>1376219.65</v>
          </cell>
          <cell r="J112">
            <v>1058346.22</v>
          </cell>
          <cell r="K112">
            <v>105920.45833333299</v>
          </cell>
          <cell r="L112">
            <v>176391.036666667</v>
          </cell>
          <cell r="M112">
            <v>176391.036666667</v>
          </cell>
          <cell r="N112">
            <v>223966.47</v>
          </cell>
          <cell r="O112">
            <v>222925.95</v>
          </cell>
          <cell r="P112">
            <v>168407.66333333301</v>
          </cell>
          <cell r="Q112">
            <v>1074002.615</v>
          </cell>
          <cell r="R112">
            <v>0</v>
          </cell>
          <cell r="U112">
            <v>400000</v>
          </cell>
          <cell r="V112">
            <v>400000</v>
          </cell>
          <cell r="W112">
            <v>674002.61499999999</v>
          </cell>
          <cell r="X112">
            <v>658346.22</v>
          </cell>
          <cell r="Y112">
            <v>674002.61499999999</v>
          </cell>
          <cell r="Z112">
            <v>674002.61499999999</v>
          </cell>
          <cell r="AA112">
            <v>200000</v>
          </cell>
          <cell r="AB112">
            <v>0.29673475376649699</v>
          </cell>
          <cell r="AC112">
            <v>250000</v>
          </cell>
          <cell r="AD112">
            <v>0.37091844220812098</v>
          </cell>
          <cell r="AE112">
            <v>400000</v>
          </cell>
          <cell r="AF112">
            <v>0.59346950753299399</v>
          </cell>
          <cell r="AG112">
            <v>500000</v>
          </cell>
          <cell r="AH112">
            <v>0.74183688441624196</v>
          </cell>
          <cell r="AI112">
            <v>200000</v>
          </cell>
        </row>
        <row r="113">
          <cell r="C113" t="str">
            <v>S413145</v>
          </cell>
          <cell r="D113" t="str">
            <v>霸州市霸州镇鑫创五金塑料厂</v>
          </cell>
          <cell r="E113" t="str">
            <v>属地化</v>
          </cell>
          <cell r="F113" t="str">
            <v>座椅</v>
          </cell>
          <cell r="G113" t="str">
            <v>零部件</v>
          </cell>
          <cell r="H113">
            <v>0.8</v>
          </cell>
          <cell r="I113">
            <v>229913.24</v>
          </cell>
          <cell r="J113">
            <v>155223.45000000001</v>
          </cell>
          <cell r="K113">
            <v>21493.6033333333</v>
          </cell>
          <cell r="L113">
            <v>23968.918333333299</v>
          </cell>
          <cell r="M113">
            <v>22838.168333333299</v>
          </cell>
          <cell r="N113">
            <v>19454.834999999999</v>
          </cell>
          <cell r="O113">
            <v>26736.4666666667</v>
          </cell>
          <cell r="P113">
            <v>21811.823333333301</v>
          </cell>
          <cell r="Q113">
            <v>109043.052</v>
          </cell>
          <cell r="R113">
            <v>0</v>
          </cell>
          <cell r="U113">
            <v>0</v>
          </cell>
          <cell r="V113">
            <v>0</v>
          </cell>
          <cell r="W113">
            <v>109043.052</v>
          </cell>
          <cell r="X113">
            <v>155223.45000000001</v>
          </cell>
          <cell r="Y113">
            <v>109043.052</v>
          </cell>
          <cell r="Z113">
            <v>109043.052</v>
          </cell>
          <cell r="AA113">
            <v>10000</v>
          </cell>
          <cell r="AB113">
            <v>9.1706897565559803E-2</v>
          </cell>
          <cell r="AC113">
            <v>10000</v>
          </cell>
          <cell r="AD113">
            <v>9.1706897565559803E-2</v>
          </cell>
          <cell r="AE113">
            <v>50000</v>
          </cell>
          <cell r="AF113">
            <v>0.45853448782779899</v>
          </cell>
          <cell r="AG113">
            <v>100000</v>
          </cell>
          <cell r="AH113">
            <v>0.91706897565559797</v>
          </cell>
          <cell r="AI113">
            <v>10000</v>
          </cell>
        </row>
        <row r="114">
          <cell r="C114" t="str">
            <v>S431034</v>
          </cell>
          <cell r="D114" t="str">
            <v>雅柏利（上海）粘扣带有限公司</v>
          </cell>
          <cell r="E114" t="str">
            <v>远途</v>
          </cell>
          <cell r="F114" t="str">
            <v>座椅</v>
          </cell>
          <cell r="G114" t="str">
            <v>零部件</v>
          </cell>
          <cell r="H114">
            <v>1</v>
          </cell>
          <cell r="I114">
            <v>210316.28</v>
          </cell>
          <cell r="J114">
            <v>210316.28</v>
          </cell>
          <cell r="K114">
            <v>15375.9666666667</v>
          </cell>
          <cell r="L114">
            <v>15375.9666666667</v>
          </cell>
          <cell r="M114">
            <v>28309.833333333299</v>
          </cell>
          <cell r="N114">
            <v>35052.713333333297</v>
          </cell>
          <cell r="O114">
            <v>35052.713333333297</v>
          </cell>
          <cell r="P114">
            <v>25189.3383333333</v>
          </cell>
          <cell r="Q114">
            <v>154356.531666667</v>
          </cell>
          <cell r="T114">
            <v>169859</v>
          </cell>
          <cell r="U114">
            <v>20000</v>
          </cell>
          <cell r="V114">
            <v>189859</v>
          </cell>
          <cell r="W114">
            <v>-35502.468333333403</v>
          </cell>
          <cell r="X114">
            <v>20457.28</v>
          </cell>
          <cell r="Y114">
            <v>-35502.468333333403</v>
          </cell>
          <cell r="Z114">
            <v>0</v>
          </cell>
          <cell r="AB114" t="str">
            <v>100%</v>
          </cell>
          <cell r="AD114" t="str">
            <v>100%</v>
          </cell>
          <cell r="AF114" t="str">
            <v>100%</v>
          </cell>
          <cell r="AH114" t="str">
            <v>100%</v>
          </cell>
          <cell r="AI114">
            <v>0</v>
          </cell>
        </row>
        <row r="115">
          <cell r="C115" t="str">
            <v>S413157</v>
          </cell>
          <cell r="D115" t="str">
            <v>衡水鑫智汽车零部件有限公司</v>
          </cell>
          <cell r="E115" t="str">
            <v>属地化</v>
          </cell>
          <cell r="F115" t="str">
            <v>座椅</v>
          </cell>
          <cell r="G115" t="str">
            <v>零部件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12530.25</v>
          </cell>
          <cell r="V115">
            <v>12530.25</v>
          </cell>
          <cell r="W115">
            <v>-12530.25</v>
          </cell>
          <cell r="X115">
            <v>0</v>
          </cell>
          <cell r="Y115">
            <v>-12530.25</v>
          </cell>
          <cell r="Z115">
            <v>0</v>
          </cell>
          <cell r="AB115" t="str">
            <v>100%</v>
          </cell>
          <cell r="AD115" t="str">
            <v>100%</v>
          </cell>
          <cell r="AF115" t="str">
            <v>100%</v>
          </cell>
          <cell r="AH115" t="str">
            <v>100%</v>
          </cell>
          <cell r="AI115">
            <v>0</v>
          </cell>
        </row>
        <row r="116">
          <cell r="C116" t="str">
            <v>S437039</v>
          </cell>
          <cell r="D116" t="str">
            <v>山东慧源精细化工有限公司</v>
          </cell>
          <cell r="E116" t="str">
            <v>远途</v>
          </cell>
          <cell r="F116" t="str">
            <v>金属件</v>
          </cell>
          <cell r="G116" t="str">
            <v>零部件</v>
          </cell>
          <cell r="H116">
            <v>0.8</v>
          </cell>
          <cell r="I116">
            <v>1176.6600000000001</v>
          </cell>
          <cell r="J116">
            <v>1176.6600000000001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196.11</v>
          </cell>
          <cell r="P116">
            <v>196.11</v>
          </cell>
          <cell r="Q116">
            <v>313.77600000000001</v>
          </cell>
          <cell r="R116">
            <v>0</v>
          </cell>
          <cell r="S116">
            <v>40000</v>
          </cell>
          <cell r="V116">
            <v>40000</v>
          </cell>
          <cell r="W116">
            <v>-39686.224000000002</v>
          </cell>
          <cell r="X116">
            <v>1176.6600000000001</v>
          </cell>
          <cell r="Y116">
            <v>-39686.224000000002</v>
          </cell>
          <cell r="Z116">
            <v>0</v>
          </cell>
          <cell r="AB116" t="str">
            <v>100%</v>
          </cell>
          <cell r="AD116" t="str">
            <v>100%</v>
          </cell>
          <cell r="AF116" t="str">
            <v>100%</v>
          </cell>
          <cell r="AH116" t="str">
            <v>100%</v>
          </cell>
          <cell r="AI116">
            <v>0</v>
          </cell>
        </row>
        <row r="117">
          <cell r="C117" t="str">
            <v>S431008</v>
          </cell>
          <cell r="D117" t="str">
            <v>上海努辰金属制品有限公司</v>
          </cell>
          <cell r="E117" t="str">
            <v>涉诉风险</v>
          </cell>
          <cell r="F117" t="str">
            <v>座椅</v>
          </cell>
          <cell r="G117" t="str">
            <v>零部件</v>
          </cell>
          <cell r="H117">
            <v>0.8</v>
          </cell>
          <cell r="I117">
            <v>922501.56</v>
          </cell>
          <cell r="J117">
            <v>737294.72</v>
          </cell>
          <cell r="K117">
            <v>2157.0216666666702</v>
          </cell>
          <cell r="L117">
            <v>36575.743333333303</v>
          </cell>
          <cell r="M117">
            <v>88698.853333333303</v>
          </cell>
          <cell r="N117">
            <v>122882.453333333</v>
          </cell>
          <cell r="O117">
            <v>153750.26</v>
          </cell>
          <cell r="P117">
            <v>153750.26</v>
          </cell>
          <cell r="Q117">
            <v>446251.67333333299</v>
          </cell>
          <cell r="R117">
            <v>200000</v>
          </cell>
          <cell r="U117">
            <v>200000</v>
          </cell>
          <cell r="V117">
            <v>400000</v>
          </cell>
          <cell r="W117">
            <v>46251.673333333099</v>
          </cell>
          <cell r="X117">
            <v>537294.72</v>
          </cell>
          <cell r="Y117">
            <v>46251.673333333099</v>
          </cell>
          <cell r="Z117">
            <v>46251.673333333099</v>
          </cell>
          <cell r="AA117">
            <v>70000</v>
          </cell>
          <cell r="AB117">
            <v>1.51345875630302</v>
          </cell>
          <cell r="AC117">
            <v>70000</v>
          </cell>
          <cell r="AD117">
            <v>1.51345875630302</v>
          </cell>
          <cell r="AE117">
            <v>150000</v>
          </cell>
          <cell r="AF117">
            <v>3.2431259063636202</v>
          </cell>
          <cell r="AG117">
            <v>200000</v>
          </cell>
          <cell r="AH117">
            <v>4.32416787515149</v>
          </cell>
          <cell r="AI117">
            <v>70000</v>
          </cell>
        </row>
        <row r="118">
          <cell r="C118" t="str">
            <v>S413072</v>
          </cell>
          <cell r="D118" t="str">
            <v>黄骅市润晨五金制品有限公司</v>
          </cell>
          <cell r="E118" t="str">
            <v>涉诉风险</v>
          </cell>
          <cell r="F118" t="str">
            <v>金属件</v>
          </cell>
          <cell r="G118" t="str">
            <v>零部件</v>
          </cell>
          <cell r="H118">
            <v>0.8</v>
          </cell>
          <cell r="I118">
            <v>226103.89</v>
          </cell>
          <cell r="J118">
            <v>226103.89</v>
          </cell>
          <cell r="K118">
            <v>14050.2633333333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11240.2106666666</v>
          </cell>
          <cell r="R118">
            <v>30000</v>
          </cell>
          <cell r="U118">
            <v>10000</v>
          </cell>
          <cell r="V118">
            <v>40000</v>
          </cell>
          <cell r="W118">
            <v>-28759.7893333334</v>
          </cell>
          <cell r="X118">
            <v>216103.89</v>
          </cell>
          <cell r="Y118">
            <v>-28759.7893333334</v>
          </cell>
          <cell r="Z118">
            <v>0</v>
          </cell>
          <cell r="AB118" t="str">
            <v>100%</v>
          </cell>
          <cell r="AC118">
            <v>10000</v>
          </cell>
          <cell r="AD118" t="str">
            <v>100%</v>
          </cell>
          <cell r="AE118">
            <v>20000</v>
          </cell>
          <cell r="AF118" t="str">
            <v>100%</v>
          </cell>
          <cell r="AG118">
            <v>30000</v>
          </cell>
          <cell r="AH118" t="str">
            <v>100%</v>
          </cell>
          <cell r="AI118">
            <v>0</v>
          </cell>
        </row>
        <row r="119">
          <cell r="C119" t="str">
            <v>S437008</v>
          </cell>
          <cell r="D119" t="str">
            <v>烟台青沪纸业有限公司</v>
          </cell>
          <cell r="E119" t="str">
            <v>远途</v>
          </cell>
          <cell r="F119" t="str">
            <v>座椅</v>
          </cell>
          <cell r="G119" t="str">
            <v>零部件</v>
          </cell>
          <cell r="H119">
            <v>0.8</v>
          </cell>
          <cell r="I119">
            <v>21121.07</v>
          </cell>
          <cell r="J119">
            <v>21121.07</v>
          </cell>
          <cell r="K119">
            <v>1071.1216666666701</v>
          </cell>
          <cell r="L119">
            <v>2297.6233333333298</v>
          </cell>
          <cell r="M119">
            <v>2297.6233333333298</v>
          </cell>
          <cell r="N119">
            <v>3520.1783333333301</v>
          </cell>
          <cell r="O119">
            <v>3520.1783333333301</v>
          </cell>
          <cell r="P119">
            <v>3520.1783333333301</v>
          </cell>
          <cell r="Q119">
            <v>12981.5226666667</v>
          </cell>
          <cell r="R119">
            <v>0</v>
          </cell>
          <cell r="U119">
            <v>10000</v>
          </cell>
          <cell r="V119">
            <v>10000</v>
          </cell>
          <cell r="W119">
            <v>2981.5226666666599</v>
          </cell>
          <cell r="X119">
            <v>11121.07</v>
          </cell>
          <cell r="Y119">
            <v>2981.5226666666599</v>
          </cell>
          <cell r="Z119">
            <v>2981.5226666666599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I119">
            <v>0</v>
          </cell>
        </row>
        <row r="120">
          <cell r="C120" t="str">
            <v>S422002</v>
          </cell>
          <cell r="D120" t="str">
            <v>长春市天利得科技有限公司</v>
          </cell>
          <cell r="E120" t="str">
            <v>远途</v>
          </cell>
          <cell r="F120" t="str">
            <v>座椅</v>
          </cell>
          <cell r="G120" t="str">
            <v>零部件</v>
          </cell>
          <cell r="H120">
            <v>0.8</v>
          </cell>
          <cell r="I120">
            <v>1357574.01</v>
          </cell>
          <cell r="J120">
            <v>956613.85</v>
          </cell>
          <cell r="K120">
            <v>60261.848333333299</v>
          </cell>
          <cell r="L120">
            <v>96315.441666666695</v>
          </cell>
          <cell r="M120">
            <v>130811.423333333</v>
          </cell>
          <cell r="N120">
            <v>159435.64166666701</v>
          </cell>
          <cell r="O120">
            <v>195099.19500000001</v>
          </cell>
          <cell r="P120">
            <v>192343.23499999999</v>
          </cell>
          <cell r="Q120">
            <v>667413.42799999996</v>
          </cell>
          <cell r="R120">
            <v>320000</v>
          </cell>
          <cell r="U120">
            <v>500000</v>
          </cell>
          <cell r="V120">
            <v>820000</v>
          </cell>
          <cell r="W120">
            <v>-152586.57199999999</v>
          </cell>
          <cell r="X120">
            <v>456613.85</v>
          </cell>
          <cell r="Y120">
            <v>-152586.57199999999</v>
          </cell>
          <cell r="Z120">
            <v>0</v>
          </cell>
          <cell r="AA120">
            <v>50000</v>
          </cell>
          <cell r="AB120" t="str">
            <v>100%</v>
          </cell>
          <cell r="AD120" t="str">
            <v>100%</v>
          </cell>
          <cell r="AE120">
            <v>100000</v>
          </cell>
          <cell r="AF120" t="str">
            <v>100%</v>
          </cell>
          <cell r="AG120">
            <v>300000</v>
          </cell>
          <cell r="AH120" t="str">
            <v>100%</v>
          </cell>
          <cell r="AI120">
            <v>50000</v>
          </cell>
        </row>
        <row r="121">
          <cell r="C121" t="str">
            <v>S432039</v>
          </cell>
          <cell r="D121" t="str">
            <v>吴江市拓研电子材料有限公司</v>
          </cell>
          <cell r="E121" t="str">
            <v>远途</v>
          </cell>
          <cell r="F121" t="str">
            <v>座椅</v>
          </cell>
          <cell r="G121" t="str">
            <v>零部件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3060</v>
          </cell>
          <cell r="S121">
            <v>1864</v>
          </cell>
          <cell r="V121">
            <v>4924</v>
          </cell>
          <cell r="W121">
            <v>-4924</v>
          </cell>
          <cell r="X121">
            <v>0</v>
          </cell>
          <cell r="Y121">
            <v>-4924</v>
          </cell>
          <cell r="Z121">
            <v>0</v>
          </cell>
          <cell r="AB121" t="str">
            <v>100%</v>
          </cell>
          <cell r="AD121" t="str">
            <v>100%</v>
          </cell>
          <cell r="AF121" t="str">
            <v>100%</v>
          </cell>
          <cell r="AH121" t="str">
            <v>100%</v>
          </cell>
          <cell r="AI121">
            <v>0</v>
          </cell>
        </row>
        <row r="122">
          <cell r="C122" t="str">
            <v>S461001</v>
          </cell>
          <cell r="D122" t="str">
            <v>西安海容塑料制品有限责任公司</v>
          </cell>
          <cell r="E122" t="str">
            <v>远途</v>
          </cell>
          <cell r="F122" t="str">
            <v>金属件/座椅</v>
          </cell>
          <cell r="G122" t="str">
            <v>零部件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17113</v>
          </cell>
          <cell r="S122">
            <v>5487.23</v>
          </cell>
          <cell r="V122">
            <v>22600.23</v>
          </cell>
          <cell r="W122">
            <v>-22600.23</v>
          </cell>
          <cell r="X122">
            <v>0</v>
          </cell>
          <cell r="Y122">
            <v>-22600.23</v>
          </cell>
          <cell r="Z122">
            <v>0</v>
          </cell>
          <cell r="AB122" t="str">
            <v>100%</v>
          </cell>
          <cell r="AD122" t="str">
            <v>100%</v>
          </cell>
          <cell r="AF122" t="str">
            <v>100%</v>
          </cell>
          <cell r="AH122" t="str">
            <v>100%</v>
          </cell>
          <cell r="AI122">
            <v>0</v>
          </cell>
        </row>
        <row r="123">
          <cell r="C123" t="str">
            <v>S432034</v>
          </cell>
          <cell r="D123" t="str">
            <v>上锐（常州）供应链管理有限公司</v>
          </cell>
          <cell r="E123" t="str">
            <v>远途</v>
          </cell>
          <cell r="F123" t="str">
            <v>座椅/金属件</v>
          </cell>
          <cell r="G123" t="str">
            <v>零部件</v>
          </cell>
          <cell r="H123">
            <v>1</v>
          </cell>
          <cell r="I123">
            <v>450250.33</v>
          </cell>
          <cell r="J123">
            <v>63602.76</v>
          </cell>
          <cell r="K123">
            <v>418.35</v>
          </cell>
          <cell r="L123">
            <v>10600.46</v>
          </cell>
          <cell r="M123">
            <v>10600.46</v>
          </cell>
          <cell r="N123">
            <v>26599.726666666698</v>
          </cell>
          <cell r="O123">
            <v>53198.158333333296</v>
          </cell>
          <cell r="P123">
            <v>75041.721666666694</v>
          </cell>
          <cell r="Q123">
            <v>176458.876666667</v>
          </cell>
          <cell r="R123">
            <v>249048.97</v>
          </cell>
          <cell r="U123">
            <v>60000</v>
          </cell>
          <cell r="V123">
            <v>309048.96999999997</v>
          </cell>
          <cell r="W123">
            <v>-132590.093333333</v>
          </cell>
          <cell r="X123">
            <v>3602.76</v>
          </cell>
          <cell r="Y123">
            <v>-132590.093333333</v>
          </cell>
          <cell r="Z123">
            <v>0</v>
          </cell>
          <cell r="AA123">
            <v>60000</v>
          </cell>
          <cell r="AB123" t="str">
            <v>100%</v>
          </cell>
          <cell r="AC123">
            <v>100000</v>
          </cell>
          <cell r="AD123" t="str">
            <v>100%</v>
          </cell>
          <cell r="AE123">
            <v>100000</v>
          </cell>
          <cell r="AF123" t="str">
            <v>100%</v>
          </cell>
          <cell r="AG123">
            <v>160000</v>
          </cell>
          <cell r="AH123" t="str">
            <v>100%</v>
          </cell>
          <cell r="AI123">
            <v>60000</v>
          </cell>
        </row>
        <row r="124">
          <cell r="C124" t="str">
            <v>S421001</v>
          </cell>
          <cell r="D124" t="str">
            <v>沈阳金杯锦恒汽车安全系统有限公司</v>
          </cell>
          <cell r="E124" t="str">
            <v>远途</v>
          </cell>
          <cell r="F124" t="str">
            <v>座椅</v>
          </cell>
          <cell r="G124" t="str">
            <v>零部件</v>
          </cell>
          <cell r="H124">
            <v>0.8</v>
          </cell>
          <cell r="I124">
            <v>60107.89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10017.981666666699</v>
          </cell>
          <cell r="O124">
            <v>10017.981666666699</v>
          </cell>
          <cell r="P124">
            <v>10017.981666666699</v>
          </cell>
          <cell r="Q124">
            <v>24043.156000000101</v>
          </cell>
          <cell r="R124">
            <v>0</v>
          </cell>
          <cell r="S124">
            <v>60107.89</v>
          </cell>
          <cell r="V124">
            <v>60107.89</v>
          </cell>
          <cell r="W124">
            <v>-36064.733999999902</v>
          </cell>
          <cell r="X124">
            <v>0</v>
          </cell>
          <cell r="Y124">
            <v>-36064.733999999902</v>
          </cell>
          <cell r="Z124">
            <v>0</v>
          </cell>
          <cell r="AB124" t="str">
            <v>100%</v>
          </cell>
          <cell r="AD124" t="str">
            <v>100%</v>
          </cell>
          <cell r="AF124" t="str">
            <v>100%</v>
          </cell>
          <cell r="AH124" t="str">
            <v>100%</v>
          </cell>
          <cell r="AI124">
            <v>0</v>
          </cell>
        </row>
        <row r="125">
          <cell r="C125" t="str">
            <v>S432008</v>
          </cell>
          <cell r="D125" t="str">
            <v>徐州华夏电子有限公司</v>
          </cell>
          <cell r="E125" t="str">
            <v>远途</v>
          </cell>
          <cell r="F125" t="str">
            <v>座椅</v>
          </cell>
          <cell r="G125" t="str">
            <v>零部件</v>
          </cell>
          <cell r="H125">
            <v>0.8</v>
          </cell>
          <cell r="I125">
            <v>580573.37</v>
          </cell>
          <cell r="J125">
            <v>580573.37</v>
          </cell>
          <cell r="K125">
            <v>40329.406666666699</v>
          </cell>
          <cell r="L125">
            <v>71466.425000000003</v>
          </cell>
          <cell r="M125">
            <v>80707</v>
          </cell>
          <cell r="N125">
            <v>96762.228333333303</v>
          </cell>
          <cell r="O125">
            <v>71298.856666666703</v>
          </cell>
          <cell r="P125">
            <v>71298.856666666703</v>
          </cell>
          <cell r="Q125">
            <v>345490.218666667</v>
          </cell>
          <cell r="R125">
            <v>0</v>
          </cell>
          <cell r="U125">
            <v>60000</v>
          </cell>
          <cell r="V125">
            <v>60000</v>
          </cell>
          <cell r="W125">
            <v>285490.218666667</v>
          </cell>
          <cell r="X125">
            <v>520573.37</v>
          </cell>
          <cell r="Y125">
            <v>285490.218666667</v>
          </cell>
          <cell r="Z125">
            <v>285490.218666667</v>
          </cell>
          <cell r="AA125">
            <v>20000</v>
          </cell>
          <cell r="AB125">
            <v>7.0054939512136594E-2</v>
          </cell>
          <cell r="AC125">
            <v>50000</v>
          </cell>
          <cell r="AD125">
            <v>0.17513734878034201</v>
          </cell>
          <cell r="AE125">
            <v>100000</v>
          </cell>
          <cell r="AF125">
            <v>0.35027469756068302</v>
          </cell>
          <cell r="AG125">
            <v>200000</v>
          </cell>
          <cell r="AH125">
            <v>0.70054939512136605</v>
          </cell>
          <cell r="AI125">
            <v>20000</v>
          </cell>
        </row>
        <row r="126">
          <cell r="C126" t="str">
            <v>S435004</v>
          </cell>
          <cell r="D126" t="str">
            <v>厦门市鑫荣飞工贸有限公司</v>
          </cell>
          <cell r="E126" t="str">
            <v>远途</v>
          </cell>
          <cell r="F126" t="str">
            <v>金属件</v>
          </cell>
          <cell r="G126" t="str">
            <v>零部件</v>
          </cell>
          <cell r="H126">
            <v>0.8</v>
          </cell>
          <cell r="I126">
            <v>1291497.07</v>
          </cell>
          <cell r="J126">
            <v>713368.73</v>
          </cell>
          <cell r="K126">
            <v>104311.34</v>
          </cell>
          <cell r="L126">
            <v>94289.37</v>
          </cell>
          <cell r="M126">
            <v>90690.696666666699</v>
          </cell>
          <cell r="N126">
            <v>90717.096666666694</v>
          </cell>
          <cell r="O126">
            <v>145695.42000000001</v>
          </cell>
          <cell r="P126">
            <v>127500.536666667</v>
          </cell>
          <cell r="Q126">
            <v>522563.56800000003</v>
          </cell>
          <cell r="R126">
            <v>0</v>
          </cell>
          <cell r="U126">
            <v>60000</v>
          </cell>
          <cell r="V126">
            <v>60000</v>
          </cell>
          <cell r="W126">
            <v>462563.56800000003</v>
          </cell>
          <cell r="X126">
            <v>653368.73</v>
          </cell>
          <cell r="Y126">
            <v>462563.56800000003</v>
          </cell>
          <cell r="Z126">
            <v>462563.56800000003</v>
          </cell>
          <cell r="AB126">
            <v>0</v>
          </cell>
          <cell r="AD126">
            <v>0</v>
          </cell>
          <cell r="AE126">
            <v>200000</v>
          </cell>
          <cell r="AF126">
            <v>0.432373005216874</v>
          </cell>
          <cell r="AG126">
            <v>462563.56800000003</v>
          </cell>
          <cell r="AH126">
            <v>0.999999999999999</v>
          </cell>
          <cell r="AI126">
            <v>0</v>
          </cell>
        </row>
        <row r="127">
          <cell r="C127" t="str">
            <v>S413053</v>
          </cell>
          <cell r="D127" t="str">
            <v>黄骅市益海五金制造有限公司</v>
          </cell>
          <cell r="E127" t="str">
            <v>远途</v>
          </cell>
          <cell r="F127" t="str">
            <v>座椅</v>
          </cell>
          <cell r="G127" t="str">
            <v>零部件</v>
          </cell>
          <cell r="H127">
            <v>0.8</v>
          </cell>
          <cell r="I127">
            <v>372807.38</v>
          </cell>
          <cell r="J127">
            <v>307443.14</v>
          </cell>
          <cell r="K127">
            <v>32203.89</v>
          </cell>
          <cell r="L127">
            <v>36976.076666666697</v>
          </cell>
          <cell r="M127">
            <v>21701.051666666699</v>
          </cell>
          <cell r="N127">
            <v>20451.051666666699</v>
          </cell>
          <cell r="O127">
            <v>28411.758333333299</v>
          </cell>
          <cell r="P127">
            <v>24364.058333333302</v>
          </cell>
          <cell r="Q127">
            <v>131286.30933333299</v>
          </cell>
          <cell r="R127">
            <v>100000</v>
          </cell>
          <cell r="S127">
            <v>30000</v>
          </cell>
          <cell r="V127">
            <v>130000</v>
          </cell>
          <cell r="W127">
            <v>1286.30933333337</v>
          </cell>
          <cell r="X127">
            <v>307443.14</v>
          </cell>
          <cell r="Y127">
            <v>1286.30933333337</v>
          </cell>
          <cell r="Z127">
            <v>1286.30933333337</v>
          </cell>
          <cell r="AA127">
            <v>10000</v>
          </cell>
          <cell r="AB127">
            <v>7.7741797722059598</v>
          </cell>
          <cell r="AC127">
            <v>10000</v>
          </cell>
          <cell r="AD127">
            <v>7.7741797722059598</v>
          </cell>
          <cell r="AE127">
            <v>30000</v>
          </cell>
          <cell r="AF127">
            <v>23.322539316617899</v>
          </cell>
          <cell r="AG127">
            <v>30000</v>
          </cell>
          <cell r="AH127">
            <v>23.322539316617899</v>
          </cell>
          <cell r="AI127">
            <v>10000</v>
          </cell>
        </row>
        <row r="128">
          <cell r="C128" t="str">
            <v>S413004</v>
          </cell>
          <cell r="D128" t="str">
            <v>保定兆龙通用电器塑业有限公司</v>
          </cell>
          <cell r="E128" t="str">
            <v>属地化</v>
          </cell>
          <cell r="F128" t="str">
            <v>金属件/座椅</v>
          </cell>
          <cell r="G128" t="str">
            <v>零部件</v>
          </cell>
          <cell r="H128">
            <v>0.8</v>
          </cell>
          <cell r="I128">
            <v>171747.95</v>
          </cell>
          <cell r="J128">
            <v>50072.12</v>
          </cell>
          <cell r="K128">
            <v>0</v>
          </cell>
          <cell r="L128">
            <v>4131.1566666666704</v>
          </cell>
          <cell r="M128">
            <v>8345.3533333333307</v>
          </cell>
          <cell r="N128">
            <v>10147.9566666667</v>
          </cell>
          <cell r="O128">
            <v>18354.628333333301</v>
          </cell>
          <cell r="P128">
            <v>28624.6583333333</v>
          </cell>
          <cell r="Q128">
            <v>55683.002666666602</v>
          </cell>
          <cell r="R128">
            <v>100000</v>
          </cell>
          <cell r="S128">
            <v>30000</v>
          </cell>
          <cell r="V128">
            <v>130000</v>
          </cell>
          <cell r="W128">
            <v>-74316.997333333406</v>
          </cell>
          <cell r="X128">
            <v>50072.12</v>
          </cell>
          <cell r="Y128">
            <v>-74316.997333333406</v>
          </cell>
          <cell r="Z128">
            <v>0</v>
          </cell>
          <cell r="AB128" t="str">
            <v>100%</v>
          </cell>
          <cell r="AC128">
            <v>30000</v>
          </cell>
          <cell r="AD128" t="str">
            <v>100%</v>
          </cell>
          <cell r="AE128">
            <v>30000</v>
          </cell>
          <cell r="AF128" t="str">
            <v>100%</v>
          </cell>
          <cell r="AG128">
            <v>30000</v>
          </cell>
          <cell r="AH128" t="str">
            <v>100%</v>
          </cell>
          <cell r="AI128">
            <v>0</v>
          </cell>
        </row>
        <row r="129">
          <cell r="C129" t="str">
            <v>S411012</v>
          </cell>
          <cell r="D129" t="str">
            <v>北京旺博林包装材料有限公司</v>
          </cell>
          <cell r="E129" t="str">
            <v>属地化</v>
          </cell>
          <cell r="F129" t="str">
            <v>座椅</v>
          </cell>
          <cell r="G129" t="str">
            <v>零部件</v>
          </cell>
          <cell r="H129">
            <v>0.8</v>
          </cell>
          <cell r="I129">
            <v>12628.11</v>
          </cell>
          <cell r="J129">
            <v>12628.11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10000</v>
          </cell>
          <cell r="V129">
            <v>10000</v>
          </cell>
          <cell r="W129">
            <v>-10000</v>
          </cell>
          <cell r="X129">
            <v>12628.11</v>
          </cell>
          <cell r="Y129">
            <v>-10000</v>
          </cell>
          <cell r="Z129">
            <v>0</v>
          </cell>
          <cell r="AA129">
            <v>10000</v>
          </cell>
          <cell r="AB129" t="str">
            <v>100%</v>
          </cell>
          <cell r="AD129" t="str">
            <v>100%</v>
          </cell>
          <cell r="AF129" t="str">
            <v>100%</v>
          </cell>
          <cell r="AH129" t="str">
            <v>100%</v>
          </cell>
          <cell r="AI129">
            <v>10000</v>
          </cell>
        </row>
        <row r="130">
          <cell r="C130" t="str">
            <v>S433004</v>
          </cell>
          <cell r="D130" t="str">
            <v>浙江华悦汽车零部件有限公司</v>
          </cell>
          <cell r="E130" t="str">
            <v>远途</v>
          </cell>
          <cell r="F130" t="str">
            <v>座椅</v>
          </cell>
          <cell r="G130" t="str">
            <v>零部件</v>
          </cell>
          <cell r="H130">
            <v>1</v>
          </cell>
          <cell r="Q130">
            <v>0</v>
          </cell>
          <cell r="S130">
            <v>12251.89</v>
          </cell>
          <cell r="V130">
            <v>12251.89</v>
          </cell>
          <cell r="W130">
            <v>-12251.89</v>
          </cell>
          <cell r="X130">
            <v>0</v>
          </cell>
          <cell r="Y130">
            <v>-12251.89</v>
          </cell>
          <cell r="Z130">
            <v>0</v>
          </cell>
          <cell r="AB130" t="str">
            <v>100%</v>
          </cell>
          <cell r="AD130" t="str">
            <v>100%</v>
          </cell>
          <cell r="AF130" t="str">
            <v>100%</v>
          </cell>
          <cell r="AH130" t="str">
            <v>100%</v>
          </cell>
          <cell r="AI130">
            <v>0</v>
          </cell>
        </row>
        <row r="131">
          <cell r="C131" t="str">
            <v>S413212</v>
          </cell>
          <cell r="D131" t="str">
            <v>廊坊富杉汽车零部件有限公司</v>
          </cell>
          <cell r="E131" t="str">
            <v>属地化</v>
          </cell>
          <cell r="F131" t="str">
            <v>座椅</v>
          </cell>
          <cell r="G131" t="str">
            <v>零部件</v>
          </cell>
          <cell r="H131">
            <v>0.8</v>
          </cell>
          <cell r="I131">
            <v>59971.360000000001</v>
          </cell>
          <cell r="J131">
            <v>59971.360000000001</v>
          </cell>
          <cell r="K131">
            <v>0</v>
          </cell>
          <cell r="L131">
            <v>0</v>
          </cell>
          <cell r="M131">
            <v>9995.2266666666692</v>
          </cell>
          <cell r="N131">
            <v>9995.2266666666692</v>
          </cell>
          <cell r="O131">
            <v>9995.2266666666692</v>
          </cell>
          <cell r="P131">
            <v>9995.2266666666692</v>
          </cell>
          <cell r="Q131">
            <v>31984.725333333299</v>
          </cell>
          <cell r="R131">
            <v>0</v>
          </cell>
          <cell r="T131">
            <v>20000</v>
          </cell>
          <cell r="V131">
            <v>20000</v>
          </cell>
          <cell r="W131">
            <v>11984.725333333299</v>
          </cell>
          <cell r="X131">
            <v>39971.360000000001</v>
          </cell>
          <cell r="Y131">
            <v>11984.725333333299</v>
          </cell>
          <cell r="Z131">
            <v>11984.725333333299</v>
          </cell>
          <cell r="AA131">
            <v>10000</v>
          </cell>
          <cell r="AB131">
            <v>0.83439542600002803</v>
          </cell>
          <cell r="AC131">
            <v>20000</v>
          </cell>
          <cell r="AD131">
            <v>1.6687908520000601</v>
          </cell>
          <cell r="AE131">
            <v>20000</v>
          </cell>
          <cell r="AF131">
            <v>1.6687908520000601</v>
          </cell>
          <cell r="AG131">
            <v>30000</v>
          </cell>
          <cell r="AH131">
            <v>2.5031862780000802</v>
          </cell>
          <cell r="AI131">
            <v>10000</v>
          </cell>
        </row>
        <row r="132">
          <cell r="C132" t="str">
            <v>S413201</v>
          </cell>
          <cell r="D132" t="str">
            <v>清河县沁园汽车零部件有限公司</v>
          </cell>
          <cell r="E132" t="str">
            <v>属地化</v>
          </cell>
          <cell r="F132" t="str">
            <v>座椅/金属件</v>
          </cell>
          <cell r="G132" t="str">
            <v>零部件</v>
          </cell>
          <cell r="H132">
            <v>0.8</v>
          </cell>
          <cell r="I132">
            <v>212280.31</v>
          </cell>
          <cell r="J132">
            <v>99209.57</v>
          </cell>
          <cell r="K132">
            <v>0</v>
          </cell>
          <cell r="L132">
            <v>0</v>
          </cell>
          <cell r="M132">
            <v>0</v>
          </cell>
          <cell r="N132">
            <v>53.878333333333202</v>
          </cell>
          <cell r="O132">
            <v>16534.928333333301</v>
          </cell>
          <cell r="P132">
            <v>35380.051666666703</v>
          </cell>
          <cell r="Q132">
            <v>41575.086666666699</v>
          </cell>
          <cell r="R132">
            <v>174000</v>
          </cell>
          <cell r="S132">
            <v>84000</v>
          </cell>
          <cell r="V132">
            <v>258000</v>
          </cell>
          <cell r="W132">
            <v>-216424.91333333301</v>
          </cell>
          <cell r="X132">
            <v>99209.57</v>
          </cell>
          <cell r="Y132">
            <v>-216424.91333333301</v>
          </cell>
          <cell r="Z132">
            <v>0</v>
          </cell>
          <cell r="AA132">
            <v>40000</v>
          </cell>
          <cell r="AB132" t="str">
            <v>100%</v>
          </cell>
          <cell r="AC132">
            <v>50000</v>
          </cell>
          <cell r="AD132" t="str">
            <v>100%</v>
          </cell>
          <cell r="AE132">
            <v>50000</v>
          </cell>
          <cell r="AF132" t="str">
            <v>100%</v>
          </cell>
          <cell r="AG132">
            <v>90000</v>
          </cell>
          <cell r="AH132" t="str">
            <v>100%</v>
          </cell>
          <cell r="AI132">
            <v>40000</v>
          </cell>
        </row>
        <row r="133">
          <cell r="C133" t="str">
            <v>S437004</v>
          </cell>
          <cell r="D133" t="str">
            <v>青岛福基纺织有限公司</v>
          </cell>
          <cell r="E133" t="str">
            <v>远途</v>
          </cell>
          <cell r="F133" t="str">
            <v>座椅</v>
          </cell>
          <cell r="G133" t="str">
            <v>零部件</v>
          </cell>
          <cell r="H133">
            <v>0.8</v>
          </cell>
          <cell r="I133">
            <v>1384822.71</v>
          </cell>
          <cell r="J133">
            <v>1208289.29</v>
          </cell>
          <cell r="K133">
            <v>85747.361666666693</v>
          </cell>
          <cell r="L133">
            <v>140176.35333333301</v>
          </cell>
          <cell r="M133">
            <v>201381.54833333299</v>
          </cell>
          <cell r="N133">
            <v>201381.54833333299</v>
          </cell>
          <cell r="O133">
            <v>213246.65</v>
          </cell>
          <cell r="P133">
            <v>228636.29333333299</v>
          </cell>
          <cell r="Q133">
            <v>856455.80399999896</v>
          </cell>
          <cell r="R133">
            <v>835000</v>
          </cell>
          <cell r="S133">
            <v>835000</v>
          </cell>
          <cell r="U133">
            <v>300000</v>
          </cell>
          <cell r="V133">
            <v>1970000</v>
          </cell>
          <cell r="W133">
            <v>-1113544.196</v>
          </cell>
          <cell r="X133">
            <v>908289.29</v>
          </cell>
          <cell r="Y133">
            <v>-1113544.196</v>
          </cell>
          <cell r="Z133">
            <v>0</v>
          </cell>
          <cell r="AB133" t="str">
            <v>100%</v>
          </cell>
          <cell r="AD133" t="str">
            <v>100%</v>
          </cell>
          <cell r="AF133" t="str">
            <v>100%</v>
          </cell>
          <cell r="AH133" t="str">
            <v>100%</v>
          </cell>
          <cell r="AI133">
            <v>0</v>
          </cell>
        </row>
        <row r="134">
          <cell r="C134" t="str">
            <v>S411018</v>
          </cell>
          <cell r="D134" t="str">
            <v>北京三浦易购科技有限公司</v>
          </cell>
          <cell r="E134" t="str">
            <v>属地化</v>
          </cell>
          <cell r="F134" t="str">
            <v>金属件</v>
          </cell>
          <cell r="G134" t="str">
            <v>零部件</v>
          </cell>
          <cell r="H134">
            <v>0.8</v>
          </cell>
          <cell r="I134">
            <v>47499.09</v>
          </cell>
          <cell r="J134">
            <v>21057.09</v>
          </cell>
          <cell r="K134">
            <v>0</v>
          </cell>
          <cell r="L134">
            <v>816.34833333333302</v>
          </cell>
          <cell r="M134">
            <v>816.34833333333302</v>
          </cell>
          <cell r="N134">
            <v>3509.5149999999999</v>
          </cell>
          <cell r="O134">
            <v>7916.5150000000003</v>
          </cell>
          <cell r="P134">
            <v>7916.5150000000003</v>
          </cell>
          <cell r="Q134">
            <v>16780.1933333333</v>
          </cell>
          <cell r="R134">
            <v>35230.86</v>
          </cell>
          <cell r="S134">
            <v>10000</v>
          </cell>
          <cell r="V134">
            <v>45230.86</v>
          </cell>
          <cell r="W134">
            <v>-28450.666666666701</v>
          </cell>
          <cell r="X134">
            <v>21057.09</v>
          </cell>
          <cell r="Y134">
            <v>-28450.666666666701</v>
          </cell>
          <cell r="Z134">
            <v>0</v>
          </cell>
          <cell r="AA134">
            <v>20000</v>
          </cell>
          <cell r="AB134" t="str">
            <v>100%</v>
          </cell>
          <cell r="AC134">
            <v>20000</v>
          </cell>
          <cell r="AD134" t="str">
            <v>100%</v>
          </cell>
          <cell r="AE134">
            <v>20000</v>
          </cell>
          <cell r="AF134" t="str">
            <v>100%</v>
          </cell>
          <cell r="AG134">
            <v>20000</v>
          </cell>
          <cell r="AH134" t="str">
            <v>100%</v>
          </cell>
          <cell r="AI134">
            <v>20000</v>
          </cell>
        </row>
        <row r="135">
          <cell r="C135" t="str">
            <v>S413007</v>
          </cell>
          <cell r="D135" t="str">
            <v>雄县华增汽车饰件有限公司</v>
          </cell>
          <cell r="E135" t="str">
            <v>属地化</v>
          </cell>
          <cell r="F135" t="str">
            <v>金属件/座椅</v>
          </cell>
          <cell r="G135" t="str">
            <v>零部件</v>
          </cell>
          <cell r="H135">
            <v>0.8</v>
          </cell>
          <cell r="I135">
            <v>430894.89</v>
          </cell>
          <cell r="J135">
            <v>398246.01</v>
          </cell>
          <cell r="K135">
            <v>17830.275000000001</v>
          </cell>
          <cell r="L135">
            <v>18034.081666666701</v>
          </cell>
          <cell r="M135">
            <v>18357.02</v>
          </cell>
          <cell r="N135">
            <v>18290.404999999999</v>
          </cell>
          <cell r="O135">
            <v>18150.2133333333</v>
          </cell>
          <cell r="P135">
            <v>16236.233333333301</v>
          </cell>
          <cell r="Q135">
            <v>85518.582666666698</v>
          </cell>
          <cell r="R135">
            <v>0</v>
          </cell>
          <cell r="V135">
            <v>0</v>
          </cell>
          <cell r="W135">
            <v>85518.582666666698</v>
          </cell>
          <cell r="X135">
            <v>398246.01</v>
          </cell>
          <cell r="Y135">
            <v>85518.582666666698</v>
          </cell>
          <cell r="Z135">
            <v>85518.582666666698</v>
          </cell>
          <cell r="AA135">
            <v>10000</v>
          </cell>
          <cell r="AB135">
            <v>0.11693364983582399</v>
          </cell>
          <cell r="AC135">
            <v>10000</v>
          </cell>
          <cell r="AD135">
            <v>0.11693364983582399</v>
          </cell>
          <cell r="AE135">
            <v>20000</v>
          </cell>
          <cell r="AF135">
            <v>0.23386729967164899</v>
          </cell>
          <cell r="AG135">
            <v>50000</v>
          </cell>
          <cell r="AH135">
            <v>0.58466824917912197</v>
          </cell>
          <cell r="AI135">
            <v>10000</v>
          </cell>
        </row>
        <row r="136">
          <cell r="C136" t="str">
            <v>S413001</v>
          </cell>
          <cell r="D136" t="str">
            <v>北京吉信气弹簧制品有限公司</v>
          </cell>
          <cell r="E136" t="str">
            <v>属地化</v>
          </cell>
          <cell r="F136" t="str">
            <v>座椅</v>
          </cell>
          <cell r="G136" t="str">
            <v>零部件</v>
          </cell>
          <cell r="H136">
            <v>0.8</v>
          </cell>
          <cell r="I136">
            <v>696441.1</v>
          </cell>
          <cell r="J136">
            <v>647149.69999999995</v>
          </cell>
          <cell r="K136">
            <v>84091.6</v>
          </cell>
          <cell r="L136">
            <v>61718.65</v>
          </cell>
          <cell r="M136">
            <v>68297.36</v>
          </cell>
          <cell r="N136">
            <v>48947.360000000001</v>
          </cell>
          <cell r="O136">
            <v>57162.593333333301</v>
          </cell>
          <cell r="P136">
            <v>33066.764999999999</v>
          </cell>
          <cell r="Q136">
            <v>282627.46266666701</v>
          </cell>
          <cell r="R136">
            <v>0</v>
          </cell>
          <cell r="V136">
            <v>0</v>
          </cell>
          <cell r="W136">
            <v>282627.46266666701</v>
          </cell>
          <cell r="X136">
            <v>647149.69999999995</v>
          </cell>
          <cell r="Y136">
            <v>282627.46266666701</v>
          </cell>
          <cell r="Z136">
            <v>282627.46266666701</v>
          </cell>
          <cell r="AA136">
            <v>10000</v>
          </cell>
          <cell r="AB136">
            <v>3.5382265777172899E-2</v>
          </cell>
          <cell r="AD136">
            <v>0</v>
          </cell>
          <cell r="AF136">
            <v>0</v>
          </cell>
          <cell r="AH136">
            <v>0</v>
          </cell>
          <cell r="AI136">
            <v>10000</v>
          </cell>
        </row>
        <row r="137">
          <cell r="C137" t="str">
            <v>S413058</v>
          </cell>
          <cell r="D137" t="str">
            <v>黄骅市俊隆五金包装有限公司</v>
          </cell>
          <cell r="E137" t="str">
            <v>属地化</v>
          </cell>
          <cell r="F137" t="str">
            <v>金属件/后视镜</v>
          </cell>
          <cell r="G137" t="str">
            <v>零部件</v>
          </cell>
          <cell r="H137">
            <v>0.8</v>
          </cell>
          <cell r="I137">
            <v>269809.65999999997</v>
          </cell>
          <cell r="J137">
            <v>224752.26</v>
          </cell>
          <cell r="K137">
            <v>13922.2383333333</v>
          </cell>
          <cell r="L137">
            <v>14972.584999999999</v>
          </cell>
          <cell r="M137">
            <v>13115.4216666667</v>
          </cell>
          <cell r="N137">
            <v>17891.073333333301</v>
          </cell>
          <cell r="O137">
            <v>16237.721666666699</v>
          </cell>
          <cell r="P137">
            <v>20600.64</v>
          </cell>
          <cell r="Q137">
            <v>77391.744000000006</v>
          </cell>
          <cell r="R137">
            <v>0</v>
          </cell>
          <cell r="V137">
            <v>0</v>
          </cell>
          <cell r="W137">
            <v>77391.744000000006</v>
          </cell>
          <cell r="X137">
            <v>224752.26</v>
          </cell>
          <cell r="Y137">
            <v>77391.744000000006</v>
          </cell>
          <cell r="Z137">
            <v>77391.744000000006</v>
          </cell>
          <cell r="AA137">
            <v>10000</v>
          </cell>
          <cell r="AB137">
            <v>0.12921274910150601</v>
          </cell>
          <cell r="AC137">
            <v>10000</v>
          </cell>
          <cell r="AD137">
            <v>0.12921274910150601</v>
          </cell>
          <cell r="AE137">
            <v>10000</v>
          </cell>
          <cell r="AF137">
            <v>0.12921274910150601</v>
          </cell>
          <cell r="AG137">
            <v>20000</v>
          </cell>
          <cell r="AH137">
            <v>0.25842549820301203</v>
          </cell>
          <cell r="AI137">
            <v>10000</v>
          </cell>
        </row>
        <row r="138">
          <cell r="C138" t="str">
            <v>S432036</v>
          </cell>
          <cell r="D138" t="str">
            <v>常州立天汽车零部件有限公司</v>
          </cell>
          <cell r="E138" t="str">
            <v>远途</v>
          </cell>
          <cell r="F138" t="str">
            <v>座椅</v>
          </cell>
          <cell r="G138" t="str">
            <v>零部件</v>
          </cell>
          <cell r="H138">
            <v>0.8</v>
          </cell>
          <cell r="I138">
            <v>497426.57</v>
          </cell>
          <cell r="J138">
            <v>292907.87</v>
          </cell>
          <cell r="K138">
            <v>0</v>
          </cell>
          <cell r="L138">
            <v>22491.238333333298</v>
          </cell>
          <cell r="M138">
            <v>22491.238333333298</v>
          </cell>
          <cell r="N138">
            <v>48817.978333333303</v>
          </cell>
          <cell r="O138">
            <v>71542.278333333306</v>
          </cell>
          <cell r="P138">
            <v>82904.428333333301</v>
          </cell>
          <cell r="Q138">
            <v>198597.729333333</v>
          </cell>
          <cell r="R138">
            <v>170000</v>
          </cell>
          <cell r="V138">
            <v>170000</v>
          </cell>
          <cell r="W138">
            <v>28597.729333333202</v>
          </cell>
          <cell r="X138">
            <v>292907.87</v>
          </cell>
          <cell r="Y138">
            <v>28597.729333333202</v>
          </cell>
          <cell r="Z138">
            <v>28597.729333333202</v>
          </cell>
          <cell r="AA138">
            <v>50000</v>
          </cell>
          <cell r="AB138">
            <v>1.7483905598659</v>
          </cell>
          <cell r="AC138">
            <v>40000</v>
          </cell>
          <cell r="AD138">
            <v>1.39871244789272</v>
          </cell>
          <cell r="AE138">
            <v>40000</v>
          </cell>
          <cell r="AF138">
            <v>1.39871244789272</v>
          </cell>
          <cell r="AG138">
            <v>40000</v>
          </cell>
          <cell r="AH138">
            <v>1.39871244789272</v>
          </cell>
          <cell r="AI138">
            <v>50000</v>
          </cell>
        </row>
        <row r="139">
          <cell r="C139" t="str">
            <v>S413026</v>
          </cell>
          <cell r="D139" t="str">
            <v>沧州临港明康汽车配件有限公司</v>
          </cell>
          <cell r="E139" t="str">
            <v>属地化</v>
          </cell>
          <cell r="F139" t="str">
            <v>金属件</v>
          </cell>
          <cell r="G139" t="str">
            <v>零部件</v>
          </cell>
          <cell r="H139">
            <v>0.8</v>
          </cell>
          <cell r="I139">
            <v>205271.17</v>
          </cell>
          <cell r="J139">
            <v>137119.19</v>
          </cell>
          <cell r="K139">
            <v>15262.6366666667</v>
          </cell>
          <cell r="L139">
            <v>15546.5666666667</v>
          </cell>
          <cell r="M139">
            <v>17250.153333333299</v>
          </cell>
          <cell r="N139">
            <v>15900.153333333301</v>
          </cell>
          <cell r="O139">
            <v>21720.746666666699</v>
          </cell>
          <cell r="P139">
            <v>21722.156666666699</v>
          </cell>
          <cell r="Q139">
            <v>85921.930666666696</v>
          </cell>
          <cell r="R139">
            <v>24000</v>
          </cell>
          <cell r="V139">
            <v>24000</v>
          </cell>
          <cell r="W139">
            <v>61921.930666666703</v>
          </cell>
          <cell r="X139">
            <v>137119.19</v>
          </cell>
          <cell r="Y139">
            <v>61921.930666666703</v>
          </cell>
          <cell r="Z139">
            <v>61921.930666666703</v>
          </cell>
          <cell r="AA139">
            <v>10000</v>
          </cell>
          <cell r="AB139">
            <v>0.16149367263484099</v>
          </cell>
          <cell r="AC139">
            <v>10000</v>
          </cell>
          <cell r="AD139">
            <v>0.16149367263484099</v>
          </cell>
          <cell r="AE139">
            <v>20000</v>
          </cell>
          <cell r="AF139">
            <v>0.32298734526968198</v>
          </cell>
          <cell r="AG139">
            <v>50000</v>
          </cell>
          <cell r="AH139">
            <v>0.80746836317420501</v>
          </cell>
          <cell r="AI139">
            <v>10000</v>
          </cell>
        </row>
        <row r="140">
          <cell r="C140" t="str">
            <v>S413054</v>
          </cell>
          <cell r="D140" t="str">
            <v>黄骅市保俊成复合彩印厂</v>
          </cell>
          <cell r="E140" t="str">
            <v>属地化</v>
          </cell>
          <cell r="F140" t="str">
            <v>金属件/后视镜</v>
          </cell>
          <cell r="G140" t="str">
            <v>零部件</v>
          </cell>
          <cell r="H140">
            <v>0.8</v>
          </cell>
          <cell r="I140">
            <v>142389.5</v>
          </cell>
          <cell r="J140">
            <v>114380.15</v>
          </cell>
          <cell r="K140">
            <v>9984.3583333333299</v>
          </cell>
          <cell r="L140">
            <v>13692.8283333333</v>
          </cell>
          <cell r="M140">
            <v>17906.95</v>
          </cell>
          <cell r="N140">
            <v>18388.6116666667</v>
          </cell>
          <cell r="O140">
            <v>20573.503333333301</v>
          </cell>
          <cell r="P140">
            <v>17163.281666666699</v>
          </cell>
          <cell r="Q140">
            <v>78167.626666666707</v>
          </cell>
          <cell r="R140">
            <v>0</v>
          </cell>
          <cell r="V140">
            <v>0</v>
          </cell>
          <cell r="W140">
            <v>78167.626666666707</v>
          </cell>
          <cell r="X140">
            <v>114380.15</v>
          </cell>
          <cell r="Y140">
            <v>78167.626666666707</v>
          </cell>
          <cell r="Z140">
            <v>78167.626666666707</v>
          </cell>
          <cell r="AA140">
            <v>10000</v>
          </cell>
          <cell r="AB140">
            <v>0.127930198554491</v>
          </cell>
          <cell r="AC140">
            <v>10000</v>
          </cell>
          <cell r="AD140">
            <v>0.127930198554491</v>
          </cell>
          <cell r="AE140">
            <v>20000</v>
          </cell>
          <cell r="AF140">
            <v>0.25586039710898201</v>
          </cell>
          <cell r="AG140">
            <v>50000</v>
          </cell>
          <cell r="AH140">
            <v>0.63965099277245596</v>
          </cell>
          <cell r="AI140">
            <v>10000</v>
          </cell>
        </row>
        <row r="141">
          <cell r="C141" t="str">
            <v>S437031</v>
          </cell>
          <cell r="D141" t="str">
            <v>山东万澳汽车附件科技有限公司</v>
          </cell>
          <cell r="E141" t="str">
            <v>远途</v>
          </cell>
          <cell r="F141" t="str">
            <v>座椅</v>
          </cell>
          <cell r="G141" t="str">
            <v>零部件</v>
          </cell>
          <cell r="H141">
            <v>0.8</v>
          </cell>
          <cell r="I141">
            <v>116636.48</v>
          </cell>
          <cell r="J141">
            <v>90773.08</v>
          </cell>
          <cell r="K141">
            <v>8913.8033333333296</v>
          </cell>
          <cell r="L141">
            <v>8337.0183333333298</v>
          </cell>
          <cell r="M141">
            <v>8222.9650000000001</v>
          </cell>
          <cell r="N141">
            <v>7453.80666666667</v>
          </cell>
          <cell r="O141">
            <v>6303.80666666667</v>
          </cell>
          <cell r="P141">
            <v>9071.5433333333294</v>
          </cell>
          <cell r="Q141">
            <v>38642.354666666703</v>
          </cell>
          <cell r="R141">
            <v>40000</v>
          </cell>
          <cell r="V141">
            <v>40000</v>
          </cell>
          <cell r="W141">
            <v>-1357.64533333333</v>
          </cell>
          <cell r="X141">
            <v>90773.08</v>
          </cell>
          <cell r="Y141">
            <v>-1357.64533333333</v>
          </cell>
          <cell r="Z141">
            <v>0</v>
          </cell>
          <cell r="AA141">
            <v>10000</v>
          </cell>
          <cell r="AB141" t="str">
            <v>100%</v>
          </cell>
          <cell r="AD141" t="str">
            <v>100%</v>
          </cell>
          <cell r="AF141" t="str">
            <v>100%</v>
          </cell>
          <cell r="AH141" t="str">
            <v>100%</v>
          </cell>
          <cell r="AI141">
            <v>10000</v>
          </cell>
        </row>
        <row r="142">
          <cell r="C142" t="str">
            <v>S431004</v>
          </cell>
          <cell r="D142" t="str">
            <v>新梦顶（上海）贸易有限公司</v>
          </cell>
          <cell r="E142" t="str">
            <v>远途</v>
          </cell>
          <cell r="F142" t="str">
            <v>座椅</v>
          </cell>
          <cell r="G142" t="str">
            <v>零部件</v>
          </cell>
          <cell r="H142">
            <v>0.8</v>
          </cell>
          <cell r="I142">
            <v>143823.81</v>
          </cell>
          <cell r="J142">
            <v>94252.03</v>
          </cell>
          <cell r="K142">
            <v>11164.766666666699</v>
          </cell>
          <cell r="L142">
            <v>13767.1833333333</v>
          </cell>
          <cell r="M142">
            <v>10794.1033333333</v>
          </cell>
          <cell r="N142">
            <v>15272.105</v>
          </cell>
          <cell r="O142">
            <v>14557.8</v>
          </cell>
          <cell r="P142">
            <v>14986.434999999999</v>
          </cell>
          <cell r="Q142">
            <v>64433.914666666598</v>
          </cell>
          <cell r="R142">
            <v>0</v>
          </cell>
          <cell r="V142">
            <v>0</v>
          </cell>
          <cell r="W142">
            <v>64433.914666666598</v>
          </cell>
          <cell r="X142">
            <v>94252.03</v>
          </cell>
          <cell r="Y142">
            <v>64433.914666666598</v>
          </cell>
          <cell r="Z142">
            <v>64433.914666666598</v>
          </cell>
          <cell r="AA142">
            <v>10000</v>
          </cell>
          <cell r="AB142">
            <v>0.15519777203872501</v>
          </cell>
          <cell r="AC142">
            <v>30000</v>
          </cell>
          <cell r="AD142">
            <v>0.46559331611617499</v>
          </cell>
          <cell r="AE142">
            <v>30000</v>
          </cell>
          <cell r="AF142">
            <v>0.46559331611617499</v>
          </cell>
          <cell r="AG142">
            <v>60000</v>
          </cell>
          <cell r="AH142">
            <v>0.93118663223235099</v>
          </cell>
          <cell r="AI142">
            <v>10000</v>
          </cell>
        </row>
        <row r="143">
          <cell r="C143" t="str">
            <v>S432003</v>
          </cell>
          <cell r="D143" t="str">
            <v>无锡市汇源机械科技有限公司</v>
          </cell>
          <cell r="E143" t="str">
            <v>远途</v>
          </cell>
          <cell r="F143" t="str">
            <v>金属件/座椅/后视镜</v>
          </cell>
          <cell r="G143" t="str">
            <v>零部件</v>
          </cell>
          <cell r="H143">
            <v>0.8</v>
          </cell>
          <cell r="I143">
            <v>182685.16</v>
          </cell>
          <cell r="J143">
            <v>168329.64</v>
          </cell>
          <cell r="K143">
            <v>9957.8683333333302</v>
          </cell>
          <cell r="L143">
            <v>15846.8633333333</v>
          </cell>
          <cell r="M143">
            <v>15846.8633333333</v>
          </cell>
          <cell r="N143">
            <v>15846.8633333333</v>
          </cell>
          <cell r="O143">
            <v>15846.8633333333</v>
          </cell>
          <cell r="P143">
            <v>18239.45</v>
          </cell>
          <cell r="Q143">
            <v>73267.817333333194</v>
          </cell>
          <cell r="R143">
            <v>20000</v>
          </cell>
          <cell r="V143">
            <v>20000</v>
          </cell>
          <cell r="W143">
            <v>53267.817333333202</v>
          </cell>
          <cell r="X143">
            <v>168329.64</v>
          </cell>
          <cell r="Y143">
            <v>53267.817333333202</v>
          </cell>
          <cell r="Z143">
            <v>53267.817333333202</v>
          </cell>
          <cell r="AB143">
            <v>0</v>
          </cell>
          <cell r="AC143">
            <v>10000</v>
          </cell>
          <cell r="AD143">
            <v>0.187730612978248</v>
          </cell>
          <cell r="AE143">
            <v>20000</v>
          </cell>
          <cell r="AF143">
            <v>0.375461225956496</v>
          </cell>
          <cell r="AG143">
            <v>50000</v>
          </cell>
          <cell r="AH143">
            <v>0.93865306489124101</v>
          </cell>
          <cell r="AI143">
            <v>0</v>
          </cell>
        </row>
        <row r="144">
          <cell r="C144" t="str">
            <v>S413009</v>
          </cell>
          <cell r="D144" t="str">
            <v>高碑店京华橡胶制品有限责任公司</v>
          </cell>
          <cell r="E144" t="str">
            <v>属地化</v>
          </cell>
          <cell r="F144" t="str">
            <v>座椅</v>
          </cell>
          <cell r="G144" t="str">
            <v>零部件</v>
          </cell>
          <cell r="H144">
            <v>0.8</v>
          </cell>
          <cell r="I144">
            <v>48572.959999999999</v>
          </cell>
          <cell r="J144">
            <v>21776.59</v>
          </cell>
          <cell r="K144">
            <v>2742.4</v>
          </cell>
          <cell r="L144">
            <v>2915.3</v>
          </cell>
          <cell r="M144">
            <v>2598.9366666666701</v>
          </cell>
          <cell r="N144">
            <v>2332.27</v>
          </cell>
          <cell r="O144">
            <v>3616.2649999999999</v>
          </cell>
          <cell r="P144">
            <v>5936.1733333333304</v>
          </cell>
          <cell r="Q144">
            <v>16113.075999999999</v>
          </cell>
          <cell r="R144">
            <v>5000</v>
          </cell>
          <cell r="V144">
            <v>5000</v>
          </cell>
          <cell r="W144">
            <v>11113.075999999999</v>
          </cell>
          <cell r="X144">
            <v>21776.59</v>
          </cell>
          <cell r="Y144">
            <v>11113.075999999999</v>
          </cell>
          <cell r="Z144">
            <v>11113.075999999999</v>
          </cell>
          <cell r="AB144">
            <v>0</v>
          </cell>
          <cell r="AD144">
            <v>0</v>
          </cell>
          <cell r="AF144">
            <v>0</v>
          </cell>
          <cell r="AH144">
            <v>0</v>
          </cell>
          <cell r="AI144">
            <v>0</v>
          </cell>
        </row>
        <row r="145">
          <cell r="C145" t="str">
            <v>S413081</v>
          </cell>
          <cell r="D145" t="str">
            <v>河北宏广橡塑金属制品有限公司</v>
          </cell>
          <cell r="E145" t="str">
            <v>属地化</v>
          </cell>
          <cell r="F145" t="str">
            <v>金属件</v>
          </cell>
          <cell r="G145" t="str">
            <v>零部件</v>
          </cell>
          <cell r="H145">
            <v>0.8</v>
          </cell>
          <cell r="I145">
            <v>18066.189999999999</v>
          </cell>
          <cell r="J145">
            <v>18066.189999999999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10000</v>
          </cell>
          <cell r="V145">
            <v>10000</v>
          </cell>
          <cell r="W145">
            <v>-10000</v>
          </cell>
          <cell r="X145">
            <v>18066.189999999999</v>
          </cell>
          <cell r="Y145">
            <v>-10000</v>
          </cell>
          <cell r="Z145">
            <v>0</v>
          </cell>
          <cell r="AB145" t="str">
            <v>100%</v>
          </cell>
          <cell r="AD145" t="str">
            <v>100%</v>
          </cell>
          <cell r="AF145" t="str">
            <v>100%</v>
          </cell>
          <cell r="AH145" t="str">
            <v>100%</v>
          </cell>
          <cell r="AI145">
            <v>0</v>
          </cell>
        </row>
        <row r="146">
          <cell r="C146" t="str">
            <v>S412029</v>
          </cell>
          <cell r="D146" t="str">
            <v>天津金庄新材料科技有限公司</v>
          </cell>
          <cell r="E146" t="str">
            <v>属地化</v>
          </cell>
          <cell r="F146" t="str">
            <v>座椅</v>
          </cell>
          <cell r="G146" t="str">
            <v>零部件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 t="str">
            <v>100%</v>
          </cell>
          <cell r="AD146" t="str">
            <v>100%</v>
          </cell>
          <cell r="AF146" t="str">
            <v>100%</v>
          </cell>
          <cell r="AH146" t="str">
            <v>100%</v>
          </cell>
          <cell r="AI146">
            <v>0</v>
          </cell>
        </row>
        <row r="147">
          <cell r="C147" t="str">
            <v>S435003</v>
          </cell>
          <cell r="D147" t="str">
            <v>泉州市福兴塑料五金有限公司</v>
          </cell>
          <cell r="E147" t="str">
            <v>远途</v>
          </cell>
          <cell r="F147" t="str">
            <v>座椅</v>
          </cell>
          <cell r="G147" t="str">
            <v>零部件</v>
          </cell>
          <cell r="H147">
            <v>1</v>
          </cell>
          <cell r="I147">
            <v>120966.5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20161.083333333299</v>
          </cell>
          <cell r="P147">
            <v>20161.083333333299</v>
          </cell>
          <cell r="Q147">
            <v>40322.166666666599</v>
          </cell>
          <cell r="R147">
            <v>198654</v>
          </cell>
          <cell r="V147">
            <v>198654</v>
          </cell>
          <cell r="W147">
            <v>-158331.83333333299</v>
          </cell>
          <cell r="X147">
            <v>0</v>
          </cell>
          <cell r="Y147">
            <v>-158331.83333333299</v>
          </cell>
          <cell r="Z147">
            <v>0</v>
          </cell>
          <cell r="AB147" t="str">
            <v>100%</v>
          </cell>
          <cell r="AD147" t="str">
            <v>100%</v>
          </cell>
          <cell r="AF147" t="str">
            <v>100%</v>
          </cell>
          <cell r="AH147" t="str">
            <v>100%</v>
          </cell>
          <cell r="AI147">
            <v>0</v>
          </cell>
        </row>
        <row r="148">
          <cell r="C148" t="str">
            <v>S413105</v>
          </cell>
          <cell r="D148" t="str">
            <v>沧州斯克艾商贸有限公司</v>
          </cell>
          <cell r="E148" t="str">
            <v>属地化</v>
          </cell>
          <cell r="F148" t="str">
            <v>金属件/后视镜</v>
          </cell>
          <cell r="G148" t="str">
            <v>零部件</v>
          </cell>
          <cell r="H148">
            <v>0.8</v>
          </cell>
          <cell r="I148">
            <v>99687.679999999993</v>
          </cell>
          <cell r="J148">
            <v>99687.679999999993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V148">
            <v>0</v>
          </cell>
          <cell r="W148">
            <v>0</v>
          </cell>
          <cell r="X148">
            <v>99687.679999999993</v>
          </cell>
          <cell r="Y148">
            <v>0</v>
          </cell>
          <cell r="Z148">
            <v>0</v>
          </cell>
          <cell r="AB148" t="str">
            <v>100%</v>
          </cell>
          <cell r="AD148" t="str">
            <v>100%</v>
          </cell>
          <cell r="AF148" t="str">
            <v>100%</v>
          </cell>
          <cell r="AH148" t="str">
            <v>100%</v>
          </cell>
          <cell r="AI148">
            <v>0</v>
          </cell>
        </row>
        <row r="149">
          <cell r="C149" t="str">
            <v>S434006</v>
          </cell>
          <cell r="D149" t="str">
            <v>安徽汉升工业部件股份有限公司</v>
          </cell>
          <cell r="E149" t="str">
            <v>远途</v>
          </cell>
          <cell r="F149" t="str">
            <v>金属件</v>
          </cell>
          <cell r="G149" t="str">
            <v>零部件</v>
          </cell>
          <cell r="H149">
            <v>0.8</v>
          </cell>
          <cell r="I149">
            <v>29634.53</v>
          </cell>
          <cell r="J149">
            <v>39493.730000000003</v>
          </cell>
          <cell r="K149">
            <v>0</v>
          </cell>
          <cell r="L149">
            <v>0.21333333333333299</v>
          </cell>
          <cell r="M149">
            <v>3295.8883333333301</v>
          </cell>
          <cell r="N149">
            <v>3295.8883333333301</v>
          </cell>
          <cell r="O149">
            <v>3295.8883333333301</v>
          </cell>
          <cell r="P149">
            <v>4939.0883333333304</v>
          </cell>
          <cell r="Q149">
            <v>11861.573333333299</v>
          </cell>
          <cell r="R149">
            <v>6947.92</v>
          </cell>
          <cell r="V149">
            <v>6947.92</v>
          </cell>
          <cell r="W149">
            <v>4913.65333333332</v>
          </cell>
          <cell r="X149">
            <v>39493.730000000003</v>
          </cell>
          <cell r="Y149">
            <v>4913.65333333332</v>
          </cell>
          <cell r="Z149">
            <v>4913.65333333332</v>
          </cell>
          <cell r="AB149">
            <v>0</v>
          </cell>
          <cell r="AC149">
            <v>10000</v>
          </cell>
          <cell r="AD149">
            <v>2.0351456078844299</v>
          </cell>
          <cell r="AE149">
            <v>10000</v>
          </cell>
          <cell r="AF149">
            <v>2.0351456078844299</v>
          </cell>
          <cell r="AG149">
            <v>10000</v>
          </cell>
          <cell r="AH149">
            <v>2.0351456078844299</v>
          </cell>
          <cell r="AI149">
            <v>0</v>
          </cell>
        </row>
        <row r="150">
          <cell r="C150" t="str">
            <v>S412018</v>
          </cell>
          <cell r="D150" t="str">
            <v>穆勒纺织品（天津）有限公司</v>
          </cell>
          <cell r="E150" t="str">
            <v>属地化</v>
          </cell>
          <cell r="F150" t="str">
            <v>座椅</v>
          </cell>
          <cell r="G150" t="str">
            <v>零部件</v>
          </cell>
          <cell r="H150">
            <v>0.8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93780</v>
          </cell>
          <cell r="V150">
            <v>93780</v>
          </cell>
          <cell r="W150">
            <v>-93780</v>
          </cell>
          <cell r="X150">
            <v>0</v>
          </cell>
          <cell r="Y150">
            <v>-93780</v>
          </cell>
          <cell r="Z150">
            <v>0</v>
          </cell>
          <cell r="AB150" t="str">
            <v>100%</v>
          </cell>
          <cell r="AD150" t="str">
            <v>100%</v>
          </cell>
          <cell r="AF150" t="str">
            <v>100%</v>
          </cell>
          <cell r="AH150" t="str">
            <v>100%</v>
          </cell>
          <cell r="AI150">
            <v>0</v>
          </cell>
        </row>
        <row r="151">
          <cell r="C151" t="str">
            <v>S442002</v>
          </cell>
          <cell r="D151" t="str">
            <v>湖北伟士通汽车零件有限公司</v>
          </cell>
          <cell r="E151" t="str">
            <v>远途</v>
          </cell>
          <cell r="F151" t="str">
            <v>金属件</v>
          </cell>
          <cell r="G151" t="str">
            <v>零部件</v>
          </cell>
          <cell r="H151">
            <v>0.8</v>
          </cell>
          <cell r="I151">
            <v>93150.55</v>
          </cell>
          <cell r="J151">
            <v>28347.31</v>
          </cell>
          <cell r="K151">
            <v>2663.7316666666702</v>
          </cell>
          <cell r="L151">
            <v>2663.7316666666702</v>
          </cell>
          <cell r="M151">
            <v>4724.5516666666699</v>
          </cell>
          <cell r="N151">
            <v>7463.6716666666698</v>
          </cell>
          <cell r="O151">
            <v>11572.3516666667</v>
          </cell>
          <cell r="P151">
            <v>14915.7</v>
          </cell>
          <cell r="Q151">
            <v>35202.990666666701</v>
          </cell>
          <cell r="R151">
            <v>0</v>
          </cell>
          <cell r="V151">
            <v>0</v>
          </cell>
          <cell r="W151">
            <v>35202.990666666701</v>
          </cell>
          <cell r="X151">
            <v>28347.31</v>
          </cell>
          <cell r="Y151">
            <v>35202.990666666701</v>
          </cell>
          <cell r="Z151">
            <v>35202.990666666701</v>
          </cell>
          <cell r="AB151">
            <v>0</v>
          </cell>
          <cell r="AC151">
            <v>20000</v>
          </cell>
          <cell r="AD151">
            <v>0.56813354835041796</v>
          </cell>
          <cell r="AE151">
            <v>20000</v>
          </cell>
          <cell r="AF151">
            <v>0.56813354835041796</v>
          </cell>
          <cell r="AG151">
            <v>35000</v>
          </cell>
          <cell r="AH151">
            <v>0.99423370961323099</v>
          </cell>
          <cell r="AI151">
            <v>0</v>
          </cell>
        </row>
        <row r="152">
          <cell r="C152" t="str">
            <v>S422003</v>
          </cell>
          <cell r="D152" t="str">
            <v>长春亚大汽车零件制造有限公司</v>
          </cell>
          <cell r="E152" t="str">
            <v>远途</v>
          </cell>
          <cell r="F152" t="str">
            <v>座椅</v>
          </cell>
          <cell r="G152" t="str">
            <v>零部件</v>
          </cell>
          <cell r="H152">
            <v>0.8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 t="str">
            <v>100%</v>
          </cell>
          <cell r="AD152" t="str">
            <v>100%</v>
          </cell>
          <cell r="AF152" t="str">
            <v>100%</v>
          </cell>
          <cell r="AH152" t="str">
            <v>100%</v>
          </cell>
          <cell r="AI152">
            <v>0</v>
          </cell>
        </row>
        <row r="153">
          <cell r="C153" t="str">
            <v>S432032</v>
          </cell>
          <cell r="D153" t="str">
            <v>明阳科技（苏州）股份有限公司</v>
          </cell>
          <cell r="E153" t="str">
            <v>远途</v>
          </cell>
          <cell r="F153" t="str">
            <v>座椅</v>
          </cell>
          <cell r="G153" t="str">
            <v>零部件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 t="str">
            <v>100%</v>
          </cell>
          <cell r="AD153" t="str">
            <v>100%</v>
          </cell>
          <cell r="AF153" t="str">
            <v>100%</v>
          </cell>
          <cell r="AH153" t="str">
            <v>100%</v>
          </cell>
          <cell r="AI153">
            <v>0</v>
          </cell>
        </row>
        <row r="154">
          <cell r="C154" t="str">
            <v>S413121</v>
          </cell>
          <cell r="D154" t="str">
            <v>河北佳铸金属制品有限公司</v>
          </cell>
          <cell r="E154" t="str">
            <v>属地化</v>
          </cell>
          <cell r="F154" t="str">
            <v>金属件</v>
          </cell>
          <cell r="G154" t="str">
            <v>零部件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 t="str">
            <v>100%</v>
          </cell>
          <cell r="AD154" t="str">
            <v>100%</v>
          </cell>
          <cell r="AF154" t="str">
            <v>100%</v>
          </cell>
          <cell r="AH154" t="str">
            <v>100%</v>
          </cell>
          <cell r="AI154">
            <v>0</v>
          </cell>
        </row>
        <row r="155">
          <cell r="C155" t="str">
            <v>S432001</v>
          </cell>
          <cell r="D155" t="str">
            <v>南京奥托立夫汽车安全系统有限公司</v>
          </cell>
          <cell r="E155" t="str">
            <v>远途</v>
          </cell>
          <cell r="F155" t="str">
            <v>座椅</v>
          </cell>
          <cell r="G155" t="str">
            <v>零部件</v>
          </cell>
          <cell r="H155">
            <v>1</v>
          </cell>
          <cell r="I155">
            <v>912503.79</v>
          </cell>
          <cell r="J155">
            <v>912503.79</v>
          </cell>
          <cell r="K155">
            <v>62388.071666666699</v>
          </cell>
          <cell r="L155">
            <v>114316.093333333</v>
          </cell>
          <cell r="M155">
            <v>152083.965</v>
          </cell>
          <cell r="N155">
            <v>152083.965</v>
          </cell>
          <cell r="O155">
            <v>152083.965</v>
          </cell>
          <cell r="P155">
            <v>132604.72333333301</v>
          </cell>
          <cell r="Q155">
            <v>765560.78333333298</v>
          </cell>
          <cell r="R155">
            <v>0</v>
          </cell>
          <cell r="V155">
            <v>0</v>
          </cell>
          <cell r="W155">
            <v>765560.78333333298</v>
          </cell>
          <cell r="X155">
            <v>912503.79</v>
          </cell>
          <cell r="Y155">
            <v>765560.78333333298</v>
          </cell>
          <cell r="Z155">
            <v>765560.78333333298</v>
          </cell>
          <cell r="AB155">
            <v>0</v>
          </cell>
          <cell r="AD155">
            <v>0</v>
          </cell>
          <cell r="AE155">
            <v>765560.78333333298</v>
          </cell>
          <cell r="AF155">
            <v>1</v>
          </cell>
          <cell r="AG155">
            <v>912503.79</v>
          </cell>
          <cell r="AH155">
            <v>1.1919416588018801</v>
          </cell>
          <cell r="AI155">
            <v>0</v>
          </cell>
        </row>
        <row r="156">
          <cell r="C156" t="str">
            <v>S413076</v>
          </cell>
          <cell r="D156" t="str">
            <v>埃意(廊坊)电子工程有限公司</v>
          </cell>
          <cell r="E156" t="str">
            <v>属地化</v>
          </cell>
          <cell r="F156" t="str">
            <v>座椅</v>
          </cell>
          <cell r="G156" t="str">
            <v>零部件</v>
          </cell>
          <cell r="H156">
            <v>1</v>
          </cell>
          <cell r="I156">
            <v>50935.51</v>
          </cell>
          <cell r="J156">
            <v>50935.51</v>
          </cell>
          <cell r="K156">
            <v>28.266666666666701</v>
          </cell>
          <cell r="L156">
            <v>28.266666666666701</v>
          </cell>
          <cell r="M156">
            <v>28.266666666666701</v>
          </cell>
          <cell r="N156">
            <v>8489.2516666666706</v>
          </cell>
          <cell r="O156">
            <v>8489.2516666666706</v>
          </cell>
          <cell r="P156">
            <v>8460.9850000000006</v>
          </cell>
          <cell r="Q156">
            <v>25524.288333333301</v>
          </cell>
          <cell r="R156">
            <v>64000</v>
          </cell>
          <cell r="V156">
            <v>64000</v>
          </cell>
          <cell r="W156">
            <v>-38475.711666666699</v>
          </cell>
          <cell r="X156">
            <v>50935.51</v>
          </cell>
          <cell r="Y156">
            <v>-38475.711666666699</v>
          </cell>
          <cell r="Z156">
            <v>0</v>
          </cell>
          <cell r="AB156" t="str">
            <v>100%</v>
          </cell>
          <cell r="AD156" t="str">
            <v>100%</v>
          </cell>
          <cell r="AF156" t="str">
            <v>100%</v>
          </cell>
          <cell r="AH156" t="str">
            <v>100%</v>
          </cell>
          <cell r="AI156">
            <v>0</v>
          </cell>
        </row>
        <row r="157">
          <cell r="C157" t="str">
            <v>S413185</v>
          </cell>
          <cell r="D157" t="str">
            <v>海兴县越达弹簧制造有限公司</v>
          </cell>
          <cell r="E157" t="str">
            <v>李尔项目</v>
          </cell>
          <cell r="F157" t="str">
            <v>座椅</v>
          </cell>
          <cell r="G157" t="str">
            <v>零部件</v>
          </cell>
          <cell r="H157">
            <v>1</v>
          </cell>
          <cell r="I157">
            <v>159609.78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17883.831666666701</v>
          </cell>
          <cell r="P157">
            <v>26601.63</v>
          </cell>
          <cell r="Q157">
            <v>44485.461666666699</v>
          </cell>
          <cell r="V157">
            <v>0</v>
          </cell>
          <cell r="W157">
            <v>44485.461666666699</v>
          </cell>
          <cell r="X157">
            <v>0</v>
          </cell>
          <cell r="Y157">
            <v>44485.461666666699</v>
          </cell>
          <cell r="Z157">
            <v>44485.461666666699</v>
          </cell>
          <cell r="AA157">
            <v>107302.99</v>
          </cell>
          <cell r="AB157">
            <v>2.4120911861954002</v>
          </cell>
          <cell r="AD157">
            <v>0</v>
          </cell>
          <cell r="AF157">
            <v>0</v>
          </cell>
          <cell r="AH157">
            <v>0</v>
          </cell>
          <cell r="AI157">
            <v>107302.99</v>
          </cell>
        </row>
        <row r="158">
          <cell r="C158" t="str">
            <v>S437051</v>
          </cell>
          <cell r="D158" t="str">
            <v>诸城恒信新材料科技有限公司</v>
          </cell>
          <cell r="E158" t="str">
            <v>远途</v>
          </cell>
          <cell r="F158" t="str">
            <v>座椅</v>
          </cell>
          <cell r="G158" t="str">
            <v>零部件</v>
          </cell>
          <cell r="H158">
            <v>0.8</v>
          </cell>
          <cell r="I158">
            <v>71354.42</v>
          </cell>
          <cell r="J158">
            <v>71354.42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11892.403333333301</v>
          </cell>
          <cell r="P158">
            <v>11892.403333333301</v>
          </cell>
          <cell r="Q158">
            <v>19027.845333333298</v>
          </cell>
          <cell r="R158">
            <v>0</v>
          </cell>
          <cell r="V158">
            <v>0</v>
          </cell>
          <cell r="W158">
            <v>19027.845333333298</v>
          </cell>
          <cell r="X158">
            <v>71354.42</v>
          </cell>
          <cell r="Y158">
            <v>19027.845333333298</v>
          </cell>
          <cell r="Z158">
            <v>19027.845333333298</v>
          </cell>
          <cell r="AB158">
            <v>0</v>
          </cell>
          <cell r="AD158">
            <v>0</v>
          </cell>
          <cell r="AE158">
            <v>20000</v>
          </cell>
          <cell r="AF158">
            <v>1.0510911587537299</v>
          </cell>
          <cell r="AG158">
            <v>71354.42</v>
          </cell>
          <cell r="AH158">
            <v>3.7500000000000102</v>
          </cell>
          <cell r="AI158">
            <v>0</v>
          </cell>
        </row>
        <row r="159">
          <cell r="C159" t="str">
            <v>S413011</v>
          </cell>
          <cell r="D159" t="str">
            <v>沧州梦依恋商贸有限公司</v>
          </cell>
          <cell r="E159" t="str">
            <v>属地化</v>
          </cell>
          <cell r="F159" t="str">
            <v>座椅</v>
          </cell>
          <cell r="G159" t="str">
            <v>零部件</v>
          </cell>
          <cell r="H159">
            <v>0.8</v>
          </cell>
          <cell r="I159">
            <v>1274</v>
          </cell>
          <cell r="J159">
            <v>1274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212.333333333333</v>
          </cell>
          <cell r="P159">
            <v>212.333333333333</v>
          </cell>
          <cell r="Q159">
            <v>339.73333333333301</v>
          </cell>
          <cell r="R159">
            <v>3321.5</v>
          </cell>
          <cell r="V159">
            <v>3321.5</v>
          </cell>
          <cell r="W159">
            <v>-2981.7666666666701</v>
          </cell>
          <cell r="X159">
            <v>1274</v>
          </cell>
          <cell r="Y159">
            <v>-2981.7666666666701</v>
          </cell>
          <cell r="Z159">
            <v>0</v>
          </cell>
          <cell r="AA159">
            <v>1274</v>
          </cell>
          <cell r="AB159" t="str">
            <v>100%</v>
          </cell>
          <cell r="AC159">
            <v>1274</v>
          </cell>
          <cell r="AD159" t="str">
            <v>100%</v>
          </cell>
          <cell r="AE159">
            <v>1274</v>
          </cell>
          <cell r="AF159" t="str">
            <v>100%</v>
          </cell>
          <cell r="AG159">
            <v>1274</v>
          </cell>
          <cell r="AH159" t="str">
            <v>100%</v>
          </cell>
          <cell r="AI159">
            <v>1274</v>
          </cell>
        </row>
        <row r="160">
          <cell r="C160" t="str">
            <v>S413122</v>
          </cell>
          <cell r="D160" t="str">
            <v>河北亿泽汽车零部件科技有限公司</v>
          </cell>
          <cell r="E160" t="str">
            <v>属地化</v>
          </cell>
          <cell r="F160" t="str">
            <v>金属件</v>
          </cell>
          <cell r="G160" t="str">
            <v>零部件</v>
          </cell>
          <cell r="H160">
            <v>0.8</v>
          </cell>
          <cell r="I160">
            <v>9241.48</v>
          </cell>
          <cell r="J160">
            <v>9241.48</v>
          </cell>
          <cell r="K160">
            <v>0</v>
          </cell>
          <cell r="L160">
            <v>1540.2466666666701</v>
          </cell>
          <cell r="M160">
            <v>1540.2466666666701</v>
          </cell>
          <cell r="N160">
            <v>1540.2466666666701</v>
          </cell>
          <cell r="O160">
            <v>1540.2466666666701</v>
          </cell>
          <cell r="P160">
            <v>1540.2466666666701</v>
          </cell>
          <cell r="Q160">
            <v>6160.9866666666803</v>
          </cell>
          <cell r="R160">
            <v>15197.286</v>
          </cell>
          <cell r="V160">
            <v>15197.286</v>
          </cell>
          <cell r="W160">
            <v>-9036.2993333333197</v>
          </cell>
          <cell r="X160">
            <v>9241.48</v>
          </cell>
          <cell r="Y160">
            <v>-9036.2993333333197</v>
          </cell>
          <cell r="Z160">
            <v>0</v>
          </cell>
          <cell r="AB160" t="str">
            <v>100%</v>
          </cell>
          <cell r="AD160" t="str">
            <v>100%</v>
          </cell>
          <cell r="AF160" t="str">
            <v>100%</v>
          </cell>
          <cell r="AH160" t="str">
            <v>100%</v>
          </cell>
          <cell r="AI160">
            <v>0</v>
          </cell>
        </row>
        <row r="161">
          <cell r="C161" t="str">
            <v>S433028</v>
          </cell>
          <cell r="D161" t="str">
            <v>温州鑫锐电器有限公司</v>
          </cell>
          <cell r="E161" t="str">
            <v>远途</v>
          </cell>
          <cell r="F161" t="str">
            <v>座椅</v>
          </cell>
          <cell r="G161" t="str">
            <v>零部件</v>
          </cell>
          <cell r="H161">
            <v>0.8</v>
          </cell>
          <cell r="I161">
            <v>132222.88</v>
          </cell>
          <cell r="J161">
            <v>80960.429999999993</v>
          </cell>
          <cell r="K161">
            <v>2782.8883333333301</v>
          </cell>
          <cell r="L161">
            <v>3607.7883333333298</v>
          </cell>
          <cell r="M161">
            <v>13493.405000000001</v>
          </cell>
          <cell r="N161">
            <v>17637.68</v>
          </cell>
          <cell r="O161">
            <v>22037.1466666667</v>
          </cell>
          <cell r="P161">
            <v>22037.1466666667</v>
          </cell>
          <cell r="Q161">
            <v>65276.843999999997</v>
          </cell>
          <cell r="R161">
            <v>20000</v>
          </cell>
          <cell r="V161">
            <v>20000</v>
          </cell>
          <cell r="W161">
            <v>45276.843999999997</v>
          </cell>
          <cell r="X161">
            <v>80960.429999999993</v>
          </cell>
          <cell r="Y161">
            <v>45276.843999999997</v>
          </cell>
          <cell r="Z161">
            <v>45276.843999999997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I161">
            <v>0</v>
          </cell>
        </row>
        <row r="162">
          <cell r="C162" t="str">
            <v>S431012</v>
          </cell>
          <cell r="D162" t="str">
            <v>上海明芳汽车零件有限公司</v>
          </cell>
          <cell r="E162" t="str">
            <v>远途</v>
          </cell>
          <cell r="F162" t="str">
            <v>金属件</v>
          </cell>
          <cell r="G162" t="str">
            <v>零部件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 t="str">
            <v>100%</v>
          </cell>
          <cell r="AD162" t="str">
            <v>100%</v>
          </cell>
          <cell r="AF162" t="str">
            <v>100%</v>
          </cell>
          <cell r="AH162" t="str">
            <v>100%</v>
          </cell>
          <cell r="AI162">
            <v>0</v>
          </cell>
        </row>
        <row r="163">
          <cell r="C163" t="str">
            <v>S431033</v>
          </cell>
          <cell r="D163" t="str">
            <v>上海纳特汽车标准件有限公司</v>
          </cell>
          <cell r="E163" t="str">
            <v>远途</v>
          </cell>
          <cell r="F163" t="str">
            <v>金属件</v>
          </cell>
          <cell r="G163" t="str">
            <v>零部件</v>
          </cell>
          <cell r="H163">
            <v>0.8</v>
          </cell>
          <cell r="I163">
            <v>11660.35</v>
          </cell>
          <cell r="J163">
            <v>11660.35</v>
          </cell>
          <cell r="K163">
            <v>1943.3916666666701</v>
          </cell>
          <cell r="L163">
            <v>1672.345</v>
          </cell>
          <cell r="M163">
            <v>1494.18166666667</v>
          </cell>
          <cell r="N163">
            <v>1160.8483333333299</v>
          </cell>
          <cell r="O163">
            <v>1160.8483333333299</v>
          </cell>
          <cell r="P163">
            <v>357.08</v>
          </cell>
          <cell r="Q163">
            <v>6230.9560000000001</v>
          </cell>
          <cell r="R163">
            <v>0</v>
          </cell>
          <cell r="V163">
            <v>0</v>
          </cell>
          <cell r="W163">
            <v>6230.9560000000001</v>
          </cell>
          <cell r="X163">
            <v>11660.35</v>
          </cell>
          <cell r="Y163">
            <v>6230.9560000000001</v>
          </cell>
          <cell r="Z163">
            <v>6230.9560000000001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I163">
            <v>0</v>
          </cell>
        </row>
        <row r="164">
          <cell r="C164" t="str">
            <v>S432044</v>
          </cell>
          <cell r="D164" t="str">
            <v>常州市鹏逸汽车附件有限公司</v>
          </cell>
          <cell r="E164" t="str">
            <v>远途</v>
          </cell>
          <cell r="F164" t="str">
            <v>金属件</v>
          </cell>
          <cell r="G164" t="str">
            <v>零部件</v>
          </cell>
          <cell r="H164">
            <v>1</v>
          </cell>
          <cell r="I164">
            <v>11610.75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1935.125</v>
          </cell>
          <cell r="O164">
            <v>1935.125</v>
          </cell>
          <cell r="P164">
            <v>1935.125</v>
          </cell>
          <cell r="Q164">
            <v>5805.375</v>
          </cell>
          <cell r="R164">
            <v>23000</v>
          </cell>
          <cell r="V164">
            <v>23000</v>
          </cell>
          <cell r="W164">
            <v>-17194.625</v>
          </cell>
          <cell r="X164">
            <v>0</v>
          </cell>
          <cell r="Y164">
            <v>-17194.625</v>
          </cell>
          <cell r="Z164">
            <v>0</v>
          </cell>
          <cell r="AA164">
            <v>11610.75</v>
          </cell>
          <cell r="AB164" t="str">
            <v>100%</v>
          </cell>
          <cell r="AD164" t="str">
            <v>100%</v>
          </cell>
          <cell r="AF164" t="str">
            <v>100%</v>
          </cell>
          <cell r="AH164" t="str">
            <v>100%</v>
          </cell>
          <cell r="AI164">
            <v>11610.75</v>
          </cell>
        </row>
        <row r="165">
          <cell r="C165" t="str">
            <v>S444016</v>
          </cell>
          <cell r="D165" t="str">
            <v>东莞市元将五金有限公司</v>
          </cell>
          <cell r="E165" t="str">
            <v>远途</v>
          </cell>
          <cell r="F165" t="str">
            <v>座椅</v>
          </cell>
          <cell r="G165" t="str">
            <v>零部件</v>
          </cell>
          <cell r="H165">
            <v>0.8</v>
          </cell>
          <cell r="I165">
            <v>338661</v>
          </cell>
          <cell r="J165">
            <v>94072.5</v>
          </cell>
          <cell r="K165">
            <v>0</v>
          </cell>
          <cell r="L165">
            <v>0</v>
          </cell>
          <cell r="M165">
            <v>15678.75</v>
          </cell>
          <cell r="N165">
            <v>56443.5</v>
          </cell>
          <cell r="O165">
            <v>56443.5</v>
          </cell>
          <cell r="P165">
            <v>56443.5</v>
          </cell>
          <cell r="Q165">
            <v>148007.4</v>
          </cell>
          <cell r="R165">
            <v>0</v>
          </cell>
          <cell r="V165">
            <v>0</v>
          </cell>
          <cell r="W165">
            <v>148007.4</v>
          </cell>
          <cell r="X165">
            <v>94072.5</v>
          </cell>
          <cell r="Y165">
            <v>148007.4</v>
          </cell>
          <cell r="Z165">
            <v>148007.4</v>
          </cell>
          <cell r="AB165">
            <v>0</v>
          </cell>
          <cell r="AD165">
            <v>0</v>
          </cell>
          <cell r="AE165">
            <v>50000</v>
          </cell>
          <cell r="AF165">
            <v>0.33782094679049801</v>
          </cell>
          <cell r="AG165">
            <v>94072.5</v>
          </cell>
          <cell r="AH165">
            <v>0.63559322033898302</v>
          </cell>
          <cell r="AI165">
            <v>0</v>
          </cell>
        </row>
        <row r="166">
          <cell r="C166" t="str">
            <v>S413174</v>
          </cell>
          <cell r="D166" t="str">
            <v>沧州美凯精冲产品有限公司</v>
          </cell>
          <cell r="E166" t="str">
            <v>属地化</v>
          </cell>
          <cell r="F166" t="str">
            <v>金属件</v>
          </cell>
          <cell r="G166" t="str">
            <v>零部件</v>
          </cell>
          <cell r="H166">
            <v>0.8</v>
          </cell>
          <cell r="I166">
            <v>9218.4599999999991</v>
          </cell>
          <cell r="J166">
            <v>4641.96</v>
          </cell>
          <cell r="K166">
            <v>0</v>
          </cell>
          <cell r="L166">
            <v>0</v>
          </cell>
          <cell r="M166">
            <v>773.66</v>
          </cell>
          <cell r="N166">
            <v>773.66</v>
          </cell>
          <cell r="O166">
            <v>773.66</v>
          </cell>
          <cell r="P166">
            <v>1536.41</v>
          </cell>
          <cell r="Q166">
            <v>3085.9119999999998</v>
          </cell>
          <cell r="R166">
            <v>20000</v>
          </cell>
          <cell r="V166">
            <v>20000</v>
          </cell>
          <cell r="W166">
            <v>-16914.088</v>
          </cell>
          <cell r="X166">
            <v>4641.96</v>
          </cell>
          <cell r="Y166">
            <v>-16914.088</v>
          </cell>
          <cell r="Z166">
            <v>0</v>
          </cell>
          <cell r="AB166" t="str">
            <v>100%</v>
          </cell>
          <cell r="AD166" t="str">
            <v>100%</v>
          </cell>
          <cell r="AF166" t="str">
            <v>100%</v>
          </cell>
          <cell r="AH166" t="str">
            <v>100%</v>
          </cell>
          <cell r="AI166">
            <v>0</v>
          </cell>
        </row>
        <row r="167">
          <cell r="C167" t="str">
            <v>S433029</v>
          </cell>
          <cell r="D167" t="str">
            <v>温州华创汽车电器有限公司</v>
          </cell>
          <cell r="E167" t="str">
            <v>远途</v>
          </cell>
          <cell r="F167" t="str">
            <v>座椅</v>
          </cell>
          <cell r="G167" t="str">
            <v>零部件</v>
          </cell>
          <cell r="H167">
            <v>0.8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39360</v>
          </cell>
          <cell r="V167">
            <v>39360</v>
          </cell>
          <cell r="W167">
            <v>-39360</v>
          </cell>
          <cell r="X167">
            <v>0</v>
          </cell>
          <cell r="Y167">
            <v>-39360</v>
          </cell>
          <cell r="Z167">
            <v>0</v>
          </cell>
          <cell r="AB167" t="str">
            <v>100%</v>
          </cell>
          <cell r="AD167" t="str">
            <v>100%</v>
          </cell>
          <cell r="AF167" t="str">
            <v>100%</v>
          </cell>
          <cell r="AH167" t="str">
            <v>100%</v>
          </cell>
          <cell r="AI167">
            <v>0</v>
          </cell>
        </row>
        <row r="168">
          <cell r="C168" t="str">
            <v>S413184</v>
          </cell>
          <cell r="D168" t="str">
            <v>黄骅市宏达五金厂</v>
          </cell>
          <cell r="E168" t="str">
            <v>属地化</v>
          </cell>
          <cell r="F168" t="str">
            <v>金属件</v>
          </cell>
          <cell r="G168" t="str">
            <v>零部件</v>
          </cell>
          <cell r="H168">
            <v>0.8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20000</v>
          </cell>
          <cell r="V168">
            <v>20000</v>
          </cell>
          <cell r="W168">
            <v>-20000</v>
          </cell>
          <cell r="X168">
            <v>0</v>
          </cell>
          <cell r="Y168">
            <v>-20000</v>
          </cell>
          <cell r="Z168">
            <v>0</v>
          </cell>
          <cell r="AB168" t="str">
            <v>100%</v>
          </cell>
          <cell r="AD168" t="str">
            <v>100%</v>
          </cell>
          <cell r="AF168" t="str">
            <v>100%</v>
          </cell>
          <cell r="AH168" t="str">
            <v>100%</v>
          </cell>
          <cell r="AI168">
            <v>0</v>
          </cell>
        </row>
        <row r="169">
          <cell r="C169" t="str">
            <v>S413186</v>
          </cell>
          <cell r="D169" t="str">
            <v>黄骅市富邑金属制品有限公司</v>
          </cell>
          <cell r="E169" t="str">
            <v>属地化</v>
          </cell>
          <cell r="F169" t="str">
            <v>金属件</v>
          </cell>
          <cell r="G169" t="str">
            <v>零部件</v>
          </cell>
          <cell r="H169">
            <v>0.8</v>
          </cell>
          <cell r="I169">
            <v>20523.37</v>
          </cell>
          <cell r="J169">
            <v>20523.37</v>
          </cell>
          <cell r="K169">
            <v>0</v>
          </cell>
          <cell r="L169">
            <v>0</v>
          </cell>
          <cell r="M169">
            <v>3420.5616666666701</v>
          </cell>
          <cell r="N169">
            <v>3420.5616666666701</v>
          </cell>
          <cell r="O169">
            <v>3420.5616666666701</v>
          </cell>
          <cell r="P169">
            <v>3420.5616666666701</v>
          </cell>
          <cell r="Q169">
            <v>10945.797333333299</v>
          </cell>
          <cell r="R169">
            <v>10000</v>
          </cell>
          <cell r="V169">
            <v>10000</v>
          </cell>
          <cell r="W169">
            <v>945.79733333334502</v>
          </cell>
          <cell r="X169">
            <v>20523.37</v>
          </cell>
          <cell r="Y169">
            <v>945.79733333334502</v>
          </cell>
          <cell r="Z169">
            <v>945.79733333334502</v>
          </cell>
          <cell r="AA169">
            <v>1000</v>
          </cell>
          <cell r="AB169">
            <v>1.0573089654161201</v>
          </cell>
          <cell r="AD169">
            <v>0</v>
          </cell>
          <cell r="AF169">
            <v>0</v>
          </cell>
          <cell r="AH169">
            <v>0</v>
          </cell>
          <cell r="AI169">
            <v>1000</v>
          </cell>
        </row>
        <row r="170">
          <cell r="C170" t="str">
            <v>S437056</v>
          </cell>
          <cell r="D170" t="str">
            <v>日照兴伟橡塑有限公司</v>
          </cell>
          <cell r="E170" t="str">
            <v>远途</v>
          </cell>
          <cell r="F170" t="str">
            <v>座椅/金属件</v>
          </cell>
          <cell r="G170" t="str">
            <v>零部件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5600</v>
          </cell>
          <cell r="V170">
            <v>5600</v>
          </cell>
          <cell r="W170">
            <v>-5600</v>
          </cell>
          <cell r="X170">
            <v>0</v>
          </cell>
          <cell r="Y170">
            <v>-5600</v>
          </cell>
          <cell r="Z170">
            <v>0</v>
          </cell>
          <cell r="AB170" t="str">
            <v>100%</v>
          </cell>
          <cell r="AD170" t="str">
            <v>100%</v>
          </cell>
          <cell r="AF170" t="str">
            <v>100%</v>
          </cell>
          <cell r="AH170" t="str">
            <v>100%</v>
          </cell>
          <cell r="AI170">
            <v>0</v>
          </cell>
        </row>
        <row r="171">
          <cell r="C171" t="str">
            <v>S411042</v>
          </cell>
          <cell r="D171" t="str">
            <v>北京双海包装制品厂</v>
          </cell>
          <cell r="E171" t="str">
            <v>属地化</v>
          </cell>
          <cell r="F171" t="str">
            <v>座椅</v>
          </cell>
          <cell r="G171" t="str">
            <v>零部件</v>
          </cell>
          <cell r="H171">
            <v>0.8</v>
          </cell>
          <cell r="I171">
            <v>7670</v>
          </cell>
          <cell r="J171">
            <v>6500</v>
          </cell>
          <cell r="K171">
            <v>1083.3333333333301</v>
          </cell>
          <cell r="L171">
            <v>1083.3333333333301</v>
          </cell>
          <cell r="M171">
            <v>1083.3333333333301</v>
          </cell>
          <cell r="N171">
            <v>1278.3333333333301</v>
          </cell>
          <cell r="O171">
            <v>1278.3333333333301</v>
          </cell>
          <cell r="P171">
            <v>1278.3333333333301</v>
          </cell>
          <cell r="Q171">
            <v>5667.99999999999</v>
          </cell>
          <cell r="V171">
            <v>0</v>
          </cell>
          <cell r="W171">
            <v>5667.99999999999</v>
          </cell>
          <cell r="X171">
            <v>6500</v>
          </cell>
          <cell r="Y171">
            <v>5667.99999999999</v>
          </cell>
          <cell r="Z171">
            <v>5667.99999999999</v>
          </cell>
          <cell r="AB171">
            <v>0</v>
          </cell>
          <cell r="AD171">
            <v>0</v>
          </cell>
          <cell r="AF171">
            <v>0</v>
          </cell>
          <cell r="AH171">
            <v>0</v>
          </cell>
          <cell r="AI171">
            <v>0</v>
          </cell>
        </row>
        <row r="172">
          <cell r="C172" t="str">
            <v>S432042</v>
          </cell>
          <cell r="D172" t="str">
            <v>江苏凌派通信科技有限公司</v>
          </cell>
          <cell r="E172" t="str">
            <v>远途</v>
          </cell>
          <cell r="F172" t="str">
            <v>座椅/金属件</v>
          </cell>
          <cell r="G172" t="str">
            <v>零部件</v>
          </cell>
          <cell r="H172">
            <v>1</v>
          </cell>
          <cell r="I172">
            <v>151473.39000000001</v>
          </cell>
          <cell r="J172">
            <v>108193.31</v>
          </cell>
          <cell r="K172">
            <v>2960.6783333333301</v>
          </cell>
          <cell r="L172">
            <v>6573.8649999999998</v>
          </cell>
          <cell r="M172">
            <v>15373.821666666699</v>
          </cell>
          <cell r="N172">
            <v>18032.218333333301</v>
          </cell>
          <cell r="O172">
            <v>18032.218333333301</v>
          </cell>
          <cell r="P172">
            <v>25245.564999999999</v>
          </cell>
          <cell r="Q172">
            <v>86218.366666666596</v>
          </cell>
          <cell r="R172">
            <v>0</v>
          </cell>
          <cell r="V172">
            <v>0</v>
          </cell>
          <cell r="W172">
            <v>86218.366666666596</v>
          </cell>
          <cell r="X172">
            <v>108193.31</v>
          </cell>
          <cell r="Y172">
            <v>86218.366666666596</v>
          </cell>
          <cell r="Z172">
            <v>86218.366666666596</v>
          </cell>
          <cell r="AA172">
            <v>40000</v>
          </cell>
          <cell r="AB172">
            <v>0.463938271466521</v>
          </cell>
          <cell r="AC172">
            <v>50000</v>
          </cell>
          <cell r="AD172">
            <v>0.57992283933315103</v>
          </cell>
          <cell r="AE172">
            <v>80000</v>
          </cell>
          <cell r="AF172">
            <v>0.927876542933041</v>
          </cell>
          <cell r="AG172">
            <v>108193.31</v>
          </cell>
          <cell r="AH172">
            <v>1.2548754306410399</v>
          </cell>
          <cell r="AI172">
            <v>40000</v>
          </cell>
        </row>
        <row r="173">
          <cell r="C173" t="str">
            <v>S432045</v>
          </cell>
          <cell r="D173" t="str">
            <v>苏州宏逸汽车零部件有限公司</v>
          </cell>
          <cell r="E173" t="str">
            <v>远途</v>
          </cell>
          <cell r="F173" t="str">
            <v>座椅</v>
          </cell>
          <cell r="G173" t="str">
            <v>零部件</v>
          </cell>
          <cell r="H173">
            <v>1</v>
          </cell>
          <cell r="I173">
            <v>304334</v>
          </cell>
          <cell r="J173">
            <v>304334</v>
          </cell>
          <cell r="K173">
            <v>170.666666666667</v>
          </cell>
          <cell r="L173">
            <v>170.666666666667</v>
          </cell>
          <cell r="M173">
            <v>12186.666666666701</v>
          </cell>
          <cell r="N173">
            <v>20632</v>
          </cell>
          <cell r="O173">
            <v>40724</v>
          </cell>
          <cell r="P173">
            <v>50722.333333333299</v>
          </cell>
          <cell r="Q173">
            <v>124606.33333333299</v>
          </cell>
          <cell r="R173">
            <v>0</v>
          </cell>
          <cell r="V173">
            <v>0</v>
          </cell>
          <cell r="W173">
            <v>124606.33333333299</v>
          </cell>
          <cell r="X173">
            <v>304334</v>
          </cell>
          <cell r="Y173">
            <v>124606.33333333299</v>
          </cell>
          <cell r="Z173">
            <v>124606.33333333299</v>
          </cell>
          <cell r="AA173">
            <v>50000</v>
          </cell>
          <cell r="AB173">
            <v>0.40126371318739801</v>
          </cell>
          <cell r="AC173">
            <v>80000</v>
          </cell>
          <cell r="AD173">
            <v>0.64202194109983701</v>
          </cell>
          <cell r="AE173">
            <v>150000</v>
          </cell>
          <cell r="AF173">
            <v>1.2037911395621901</v>
          </cell>
          <cell r="AG173">
            <v>304334</v>
          </cell>
          <cell r="AH173">
            <v>2.4423638177834701</v>
          </cell>
          <cell r="AI173">
            <v>50000</v>
          </cell>
        </row>
        <row r="174">
          <cell r="C174" t="str">
            <v>S450001</v>
          </cell>
          <cell r="D174" t="str">
            <v>重庆光大产业有限公司</v>
          </cell>
          <cell r="E174" t="str">
            <v>远途</v>
          </cell>
          <cell r="F174" t="str">
            <v>座椅</v>
          </cell>
          <cell r="G174" t="str">
            <v>零部件</v>
          </cell>
          <cell r="H174">
            <v>1</v>
          </cell>
          <cell r="I174">
            <v>74476.960000000006</v>
          </cell>
          <cell r="J174">
            <v>12258.81</v>
          </cell>
          <cell r="K174">
            <v>2043.135</v>
          </cell>
          <cell r="L174">
            <v>2043.135</v>
          </cell>
          <cell r="M174">
            <v>2043.135</v>
          </cell>
          <cell r="N174">
            <v>2043.135</v>
          </cell>
          <cell r="O174">
            <v>12412.8266666667</v>
          </cell>
          <cell r="P174">
            <v>12412.8266666667</v>
          </cell>
          <cell r="Q174">
            <v>32998.193333333402</v>
          </cell>
          <cell r="V174">
            <v>0</v>
          </cell>
          <cell r="W174">
            <v>32998.193333333402</v>
          </cell>
          <cell r="X174">
            <v>12258.81</v>
          </cell>
          <cell r="Y174">
            <v>32998.193333333402</v>
          </cell>
          <cell r="Z174">
            <v>32998.193333333402</v>
          </cell>
          <cell r="AB174">
            <v>0</v>
          </cell>
          <cell r="AD174">
            <v>0</v>
          </cell>
          <cell r="AF174">
            <v>0</v>
          </cell>
          <cell r="AH174">
            <v>0</v>
          </cell>
          <cell r="AI174">
            <v>0</v>
          </cell>
        </row>
        <row r="175">
          <cell r="C175" t="str">
            <v>S513222</v>
          </cell>
          <cell r="D175" t="str">
            <v>沧州君泰包装制品有限公司</v>
          </cell>
          <cell r="E175" t="str">
            <v>属地化</v>
          </cell>
          <cell r="F175" t="str">
            <v>座椅</v>
          </cell>
          <cell r="G175" t="str">
            <v>零部件</v>
          </cell>
          <cell r="H175">
            <v>1</v>
          </cell>
          <cell r="I175">
            <v>122012.91</v>
          </cell>
          <cell r="J175">
            <v>122012.91</v>
          </cell>
          <cell r="K175">
            <v>2185.8966666666702</v>
          </cell>
          <cell r="L175">
            <v>2185.8966666666702</v>
          </cell>
          <cell r="M175">
            <v>2185.8966666666702</v>
          </cell>
          <cell r="N175">
            <v>20335.485000000001</v>
          </cell>
          <cell r="O175">
            <v>20335.485000000001</v>
          </cell>
          <cell r="P175">
            <v>18149.5883333333</v>
          </cell>
          <cell r="Q175">
            <v>65378.2483333333</v>
          </cell>
          <cell r="R175">
            <v>104448.77</v>
          </cell>
          <cell r="V175">
            <v>104448.77</v>
          </cell>
          <cell r="W175">
            <v>-39070.521666666697</v>
          </cell>
          <cell r="X175">
            <v>122012.91</v>
          </cell>
          <cell r="Y175">
            <v>-39070.521666666697</v>
          </cell>
          <cell r="Z175">
            <v>0</v>
          </cell>
          <cell r="AB175" t="str">
            <v>100%</v>
          </cell>
          <cell r="AD175" t="str">
            <v>100%</v>
          </cell>
          <cell r="AF175" t="str">
            <v>100%</v>
          </cell>
          <cell r="AH175" t="str">
            <v>100%</v>
          </cell>
          <cell r="AI175">
            <v>0</v>
          </cell>
        </row>
        <row r="176">
          <cell r="C176" t="str">
            <v>S413179</v>
          </cell>
          <cell r="D176" t="str">
            <v>文安县海智五金制品有限公司</v>
          </cell>
          <cell r="E176" t="str">
            <v>属地化</v>
          </cell>
          <cell r="F176" t="str">
            <v>金属件</v>
          </cell>
          <cell r="G176" t="str">
            <v>零部件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70400</v>
          </cell>
          <cell r="V176">
            <v>70400</v>
          </cell>
          <cell r="W176">
            <v>-70400</v>
          </cell>
          <cell r="X176">
            <v>0</v>
          </cell>
          <cell r="Y176">
            <v>-70400</v>
          </cell>
          <cell r="Z176">
            <v>0</v>
          </cell>
          <cell r="AB176" t="str">
            <v>100%</v>
          </cell>
          <cell r="AD176" t="str">
            <v>100%</v>
          </cell>
          <cell r="AF176" t="str">
            <v>100%</v>
          </cell>
          <cell r="AH176" t="str">
            <v>100%</v>
          </cell>
          <cell r="AI176">
            <v>0</v>
          </cell>
        </row>
        <row r="177">
          <cell r="C177" t="str">
            <v>S413213</v>
          </cell>
          <cell r="D177" t="str">
            <v>沧县大河精密铸造厂</v>
          </cell>
          <cell r="E177" t="str">
            <v>属地化</v>
          </cell>
          <cell r="F177" t="str">
            <v>座椅</v>
          </cell>
          <cell r="G177" t="str">
            <v>零部件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34290.85</v>
          </cell>
          <cell r="V177">
            <v>34290.85</v>
          </cell>
          <cell r="W177">
            <v>-34290.85</v>
          </cell>
          <cell r="X177">
            <v>0</v>
          </cell>
          <cell r="Y177">
            <v>-34290.85</v>
          </cell>
          <cell r="Z177">
            <v>0</v>
          </cell>
          <cell r="AB177" t="str">
            <v>100%</v>
          </cell>
          <cell r="AD177" t="str">
            <v>100%</v>
          </cell>
          <cell r="AF177" t="str">
            <v>100%</v>
          </cell>
          <cell r="AH177" t="str">
            <v>100%</v>
          </cell>
          <cell r="AI177">
            <v>0</v>
          </cell>
        </row>
        <row r="178">
          <cell r="C178" t="str">
            <v>S432049</v>
          </cell>
          <cell r="D178" t="str">
            <v>徐州派特控制技术有限公司</v>
          </cell>
          <cell r="E178" t="str">
            <v>远途</v>
          </cell>
          <cell r="F178" t="str">
            <v>座椅</v>
          </cell>
          <cell r="G178" t="str">
            <v>零部件</v>
          </cell>
          <cell r="H178">
            <v>0.8</v>
          </cell>
          <cell r="I178">
            <v>33528</v>
          </cell>
          <cell r="J178">
            <v>3583</v>
          </cell>
          <cell r="K178">
            <v>0</v>
          </cell>
          <cell r="L178">
            <v>0</v>
          </cell>
          <cell r="M178">
            <v>597.16666666666697</v>
          </cell>
          <cell r="N178">
            <v>5588</v>
          </cell>
          <cell r="O178">
            <v>5588</v>
          </cell>
          <cell r="P178">
            <v>5588</v>
          </cell>
          <cell r="Q178">
            <v>13888.9333333333</v>
          </cell>
          <cell r="V178">
            <v>0</v>
          </cell>
          <cell r="W178">
            <v>13888.9333333333</v>
          </cell>
          <cell r="X178">
            <v>3583</v>
          </cell>
          <cell r="Y178">
            <v>13888.9333333333</v>
          </cell>
          <cell r="Z178">
            <v>13888.9333333333</v>
          </cell>
          <cell r="AB178">
            <v>0</v>
          </cell>
          <cell r="AD178">
            <v>0</v>
          </cell>
          <cell r="AF178">
            <v>0</v>
          </cell>
          <cell r="AH178">
            <v>0</v>
          </cell>
          <cell r="AI178">
            <v>0</v>
          </cell>
        </row>
        <row r="179">
          <cell r="C179" t="str">
            <v>S432051</v>
          </cell>
          <cell r="D179" t="str">
            <v>无锡万谦工品智造科技有限公司</v>
          </cell>
          <cell r="E179" t="str">
            <v>远途</v>
          </cell>
          <cell r="F179" t="str">
            <v>金属件</v>
          </cell>
          <cell r="G179" t="str">
            <v>零部件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B179" t="str">
            <v>100%</v>
          </cell>
          <cell r="AD179" t="str">
            <v>100%</v>
          </cell>
          <cell r="AF179" t="str">
            <v>100%</v>
          </cell>
          <cell r="AH179" t="str">
            <v>100%</v>
          </cell>
          <cell r="AI179">
            <v>0</v>
          </cell>
        </row>
        <row r="180">
          <cell r="C180" t="str">
            <v>S513238</v>
          </cell>
          <cell r="D180" t="str">
            <v>深州市睿盛橡塑制品有限公司</v>
          </cell>
          <cell r="E180" t="str">
            <v>属地化</v>
          </cell>
          <cell r="F180" t="str">
            <v>金属件</v>
          </cell>
          <cell r="G180" t="str">
            <v>零部件</v>
          </cell>
          <cell r="H180">
            <v>1</v>
          </cell>
          <cell r="I180">
            <v>96057.62</v>
          </cell>
          <cell r="J180">
            <v>96057.62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524.16666666666697</v>
          </cell>
          <cell r="P180">
            <v>16009.6033333333</v>
          </cell>
          <cell r="Q180">
            <v>16533.77</v>
          </cell>
          <cell r="V180">
            <v>0</v>
          </cell>
          <cell r="W180">
            <v>16533.77</v>
          </cell>
          <cell r="X180">
            <v>96057.62</v>
          </cell>
          <cell r="Y180">
            <v>16533.77</v>
          </cell>
          <cell r="Z180">
            <v>16533.77</v>
          </cell>
          <cell r="AB180">
            <v>0</v>
          </cell>
          <cell r="AD180">
            <v>0</v>
          </cell>
          <cell r="AE180">
            <v>30000</v>
          </cell>
          <cell r="AF180">
            <v>1.8144682065856801</v>
          </cell>
          <cell r="AG180">
            <v>96057.62</v>
          </cell>
          <cell r="AH180">
            <v>5.80978324967628</v>
          </cell>
          <cell r="AI180">
            <v>0</v>
          </cell>
        </row>
        <row r="181">
          <cell r="C181" t="str">
            <v>S431002</v>
          </cell>
          <cell r="D181" t="str">
            <v>易格斯（上海）拖链系统有限公司</v>
          </cell>
          <cell r="E181" t="str">
            <v>远途</v>
          </cell>
          <cell r="F181" t="str">
            <v>金属件</v>
          </cell>
          <cell r="G181" t="str">
            <v>零部件</v>
          </cell>
          <cell r="H181">
            <v>1</v>
          </cell>
          <cell r="I181">
            <v>418529.62</v>
          </cell>
          <cell r="J181">
            <v>418529.62</v>
          </cell>
          <cell r="K181">
            <v>0</v>
          </cell>
          <cell r="L181">
            <v>38398.706666666701</v>
          </cell>
          <cell r="M181">
            <v>45148.573333333297</v>
          </cell>
          <cell r="N181">
            <v>69754.936666666705</v>
          </cell>
          <cell r="O181">
            <v>69754.936666666705</v>
          </cell>
          <cell r="P181">
            <v>69754.936666666705</v>
          </cell>
          <cell r="Q181">
            <v>292812.09000000003</v>
          </cell>
          <cell r="R181">
            <v>70000</v>
          </cell>
          <cell r="U181">
            <v>270891.44</v>
          </cell>
          <cell r="V181">
            <v>340891.44</v>
          </cell>
          <cell r="W181">
            <v>-48079.349999999897</v>
          </cell>
          <cell r="X181">
            <v>147638.18</v>
          </cell>
          <cell r="Y181">
            <v>-48079.349999999897</v>
          </cell>
          <cell r="Z181">
            <v>0</v>
          </cell>
          <cell r="AB181" t="str">
            <v>100%</v>
          </cell>
          <cell r="AD181" t="str">
            <v>100%</v>
          </cell>
          <cell r="AE181">
            <v>147638.18</v>
          </cell>
          <cell r="AF181" t="str">
            <v>100%</v>
          </cell>
          <cell r="AG181">
            <v>147638.18</v>
          </cell>
          <cell r="AH181" t="str">
            <v>100%</v>
          </cell>
          <cell r="AI181">
            <v>0</v>
          </cell>
        </row>
        <row r="182">
          <cell r="C182" t="str">
            <v>S413169</v>
          </cell>
          <cell r="D182" t="str">
            <v>黄骅市鑫翔五金产品经销处</v>
          </cell>
          <cell r="E182" t="str">
            <v>临采</v>
          </cell>
          <cell r="F182" t="str">
            <v>金属件</v>
          </cell>
          <cell r="G182" t="str">
            <v>临采</v>
          </cell>
          <cell r="H182">
            <v>1</v>
          </cell>
          <cell r="I182">
            <v>5958</v>
          </cell>
          <cell r="J182">
            <v>5958</v>
          </cell>
          <cell r="K182">
            <v>0</v>
          </cell>
          <cell r="L182">
            <v>0</v>
          </cell>
          <cell r="M182">
            <v>0</v>
          </cell>
          <cell r="N182">
            <v>2.6666666666666701</v>
          </cell>
          <cell r="O182">
            <v>2.6666666666666701</v>
          </cell>
          <cell r="P182">
            <v>993</v>
          </cell>
          <cell r="Q182">
            <v>998.33333333333303</v>
          </cell>
          <cell r="R182">
            <v>5500</v>
          </cell>
          <cell r="U182">
            <v>5500</v>
          </cell>
          <cell r="V182">
            <v>11000</v>
          </cell>
          <cell r="W182">
            <v>-10001.666666666701</v>
          </cell>
          <cell r="X182">
            <v>458</v>
          </cell>
          <cell r="Y182">
            <v>458</v>
          </cell>
          <cell r="Z182">
            <v>458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I182">
            <v>0</v>
          </cell>
        </row>
        <row r="183">
          <cell r="C183" t="str">
            <v>S513005</v>
          </cell>
          <cell r="D183" t="str">
            <v>黄骅市通乐贸易有限公司</v>
          </cell>
          <cell r="E183" t="str">
            <v>临采</v>
          </cell>
          <cell r="F183" t="str">
            <v>金属件/座椅/后视镜</v>
          </cell>
          <cell r="G183" t="str">
            <v>临采</v>
          </cell>
          <cell r="H183">
            <v>1</v>
          </cell>
          <cell r="I183">
            <v>165027.4</v>
          </cell>
          <cell r="J183">
            <v>171445.4</v>
          </cell>
          <cell r="K183">
            <v>6182.65</v>
          </cell>
          <cell r="L183">
            <v>6182.65</v>
          </cell>
          <cell r="M183">
            <v>6132.65</v>
          </cell>
          <cell r="N183">
            <v>6132.65</v>
          </cell>
          <cell r="O183">
            <v>14920.8166666667</v>
          </cell>
          <cell r="P183">
            <v>11003.15</v>
          </cell>
          <cell r="Q183">
            <v>50554.566666666702</v>
          </cell>
          <cell r="R183">
            <v>30000</v>
          </cell>
          <cell r="S183">
            <v>30000</v>
          </cell>
          <cell r="V183">
            <v>60000</v>
          </cell>
          <cell r="W183">
            <v>-9445.4333333332997</v>
          </cell>
          <cell r="X183">
            <v>171445.4</v>
          </cell>
          <cell r="Y183">
            <v>171445.4</v>
          </cell>
          <cell r="Z183">
            <v>171445.4</v>
          </cell>
          <cell r="AB183">
            <v>0</v>
          </cell>
          <cell r="AD183">
            <v>0</v>
          </cell>
          <cell r="AE183">
            <v>20000</v>
          </cell>
          <cell r="AF183">
            <v>0.11665521501306</v>
          </cell>
          <cell r="AG183">
            <v>50000</v>
          </cell>
          <cell r="AH183">
            <v>0.291638037532649</v>
          </cell>
          <cell r="AI183">
            <v>0</v>
          </cell>
        </row>
        <row r="184">
          <cell r="C184" t="str">
            <v>S513007</v>
          </cell>
          <cell r="D184" t="str">
            <v>人民电器集团黄骅销售有限公司</v>
          </cell>
          <cell r="E184" t="str">
            <v>临采</v>
          </cell>
          <cell r="F184" t="str">
            <v>金属件</v>
          </cell>
          <cell r="G184" t="str">
            <v>临采</v>
          </cell>
          <cell r="H184">
            <v>1</v>
          </cell>
          <cell r="I184">
            <v>44064.5</v>
          </cell>
          <cell r="J184">
            <v>44064.5</v>
          </cell>
          <cell r="K184">
            <v>3027.6666666666702</v>
          </cell>
          <cell r="L184">
            <v>3027.6666666666702</v>
          </cell>
          <cell r="M184">
            <v>3027.6666666666702</v>
          </cell>
          <cell r="N184">
            <v>3027.6666666666702</v>
          </cell>
          <cell r="O184">
            <v>3027.6666666666702</v>
          </cell>
          <cell r="P184">
            <v>3027.6666666666702</v>
          </cell>
          <cell r="Q184">
            <v>18166</v>
          </cell>
          <cell r="R184">
            <v>0</v>
          </cell>
          <cell r="V184">
            <v>0</v>
          </cell>
          <cell r="W184">
            <v>18166</v>
          </cell>
          <cell r="X184">
            <v>44064.5</v>
          </cell>
          <cell r="Y184">
            <v>44064.5</v>
          </cell>
          <cell r="Z184">
            <v>44064.5</v>
          </cell>
          <cell r="AB184">
            <v>0</v>
          </cell>
          <cell r="AD184">
            <v>0</v>
          </cell>
          <cell r="AE184">
            <v>10000</v>
          </cell>
          <cell r="AF184">
            <v>0.22694005378479301</v>
          </cell>
          <cell r="AG184">
            <v>20000</v>
          </cell>
          <cell r="AH184">
            <v>0.45388010756958502</v>
          </cell>
          <cell r="AI184">
            <v>0</v>
          </cell>
        </row>
        <row r="185">
          <cell r="C185" t="str">
            <v>S512012</v>
          </cell>
          <cell r="D185" t="str">
            <v>天津市科特迪科技发展有限公司</v>
          </cell>
          <cell r="E185" t="str">
            <v>临采</v>
          </cell>
          <cell r="F185" t="str">
            <v>金属件</v>
          </cell>
          <cell r="G185" t="str">
            <v>临采</v>
          </cell>
          <cell r="H185">
            <v>1</v>
          </cell>
          <cell r="I185">
            <v>9000</v>
          </cell>
          <cell r="J185">
            <v>9000</v>
          </cell>
          <cell r="K185">
            <v>1500</v>
          </cell>
          <cell r="L185">
            <v>1500</v>
          </cell>
          <cell r="M185">
            <v>1500</v>
          </cell>
          <cell r="N185">
            <v>1500</v>
          </cell>
          <cell r="O185">
            <v>1500</v>
          </cell>
          <cell r="P185">
            <v>1500</v>
          </cell>
          <cell r="Q185">
            <v>9000</v>
          </cell>
          <cell r="R185">
            <v>0</v>
          </cell>
          <cell r="V185">
            <v>0</v>
          </cell>
          <cell r="W185">
            <v>9000</v>
          </cell>
          <cell r="X185">
            <v>9000</v>
          </cell>
          <cell r="Y185">
            <v>9000</v>
          </cell>
          <cell r="Z185">
            <v>9000</v>
          </cell>
          <cell r="AA185">
            <v>9000</v>
          </cell>
          <cell r="AB185">
            <v>1</v>
          </cell>
          <cell r="AD185">
            <v>0</v>
          </cell>
          <cell r="AF185">
            <v>0</v>
          </cell>
          <cell r="AH185">
            <v>0</v>
          </cell>
          <cell r="AI185">
            <v>9000</v>
          </cell>
        </row>
      </sheetData>
      <sheetData sheetId="5">
        <row r="9">
          <cell r="C9" t="str">
            <v>S413065</v>
          </cell>
          <cell r="D9" t="str">
            <v>河北锦泽丰泰国际贸易有限公司</v>
          </cell>
          <cell r="E9" t="str">
            <v>原材料</v>
          </cell>
          <cell r="F9" t="str">
            <v>座椅</v>
          </cell>
          <cell r="G9" t="str">
            <v>原材料</v>
          </cell>
          <cell r="H9">
            <v>1</v>
          </cell>
          <cell r="I9">
            <v>1813373.43</v>
          </cell>
          <cell r="J9">
            <v>1813373.43</v>
          </cell>
          <cell r="K9">
            <v>0</v>
          </cell>
          <cell r="L9">
            <v>0</v>
          </cell>
          <cell r="M9">
            <v>0</v>
          </cell>
          <cell r="N9">
            <v>87330.416666666701</v>
          </cell>
          <cell r="O9">
            <v>87330.416666666701</v>
          </cell>
          <cell r="P9">
            <v>302228.90500000003</v>
          </cell>
          <cell r="Q9">
            <v>476889.73833333299</v>
          </cell>
          <cell r="R9">
            <v>2240000</v>
          </cell>
          <cell r="U9">
            <v>400000</v>
          </cell>
          <cell r="V9">
            <v>200000</v>
          </cell>
          <cell r="W9">
            <v>2840000</v>
          </cell>
          <cell r="X9">
            <v>-2363110.26166667</v>
          </cell>
          <cell r="Y9">
            <v>1213373.43</v>
          </cell>
          <cell r="Z9">
            <v>1213373.43</v>
          </cell>
          <cell r="AA9">
            <v>1213373.43</v>
          </cell>
          <cell r="AB9">
            <v>200000</v>
          </cell>
        </row>
        <row r="10">
          <cell r="C10" t="str">
            <v>S413042</v>
          </cell>
          <cell r="D10" t="str">
            <v>黄骅市祯祥金属制品有限责任公司</v>
          </cell>
          <cell r="E10" t="str">
            <v>原材料</v>
          </cell>
          <cell r="F10" t="str">
            <v>座椅</v>
          </cell>
          <cell r="G10" t="str">
            <v>原材料</v>
          </cell>
          <cell r="H10">
            <v>1</v>
          </cell>
          <cell r="I10">
            <v>491750.82</v>
          </cell>
          <cell r="J10">
            <v>491750.82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23624.4116666667</v>
          </cell>
          <cell r="P10">
            <v>81958.47</v>
          </cell>
          <cell r="Q10">
            <v>105582.881666667</v>
          </cell>
          <cell r="R10">
            <v>900000</v>
          </cell>
          <cell r="U10">
            <v>250000</v>
          </cell>
          <cell r="W10">
            <v>1150000</v>
          </cell>
          <cell r="X10">
            <v>-1044417.11833333</v>
          </cell>
          <cell r="Y10">
            <v>241750.82</v>
          </cell>
          <cell r="Z10">
            <v>241750.82</v>
          </cell>
          <cell r="AA10">
            <v>241750.82</v>
          </cell>
          <cell r="AB10">
            <v>100000</v>
          </cell>
        </row>
        <row r="11">
          <cell r="C11" t="str">
            <v>S512030</v>
          </cell>
          <cell r="D11" t="str">
            <v>天津德润达金属材料销售有限公司</v>
          </cell>
          <cell r="E11" t="str">
            <v>原材料</v>
          </cell>
          <cell r="F11" t="str">
            <v>金属件</v>
          </cell>
          <cell r="G11" t="str">
            <v>原材料</v>
          </cell>
          <cell r="H11">
            <v>1</v>
          </cell>
          <cell r="I11">
            <v>757565.08</v>
          </cell>
          <cell r="J11">
            <v>757565.08</v>
          </cell>
          <cell r="K11">
            <v>0</v>
          </cell>
          <cell r="L11">
            <v>0</v>
          </cell>
          <cell r="M11">
            <v>0</v>
          </cell>
          <cell r="N11">
            <v>112726.566666667</v>
          </cell>
          <cell r="O11">
            <v>126260.846666667</v>
          </cell>
          <cell r="P11">
            <v>126260.846666667</v>
          </cell>
          <cell r="Q11">
            <v>365248.260000001</v>
          </cell>
          <cell r="R11">
            <v>750000</v>
          </cell>
          <cell r="V11">
            <v>20000</v>
          </cell>
          <cell r="W11">
            <v>770000</v>
          </cell>
          <cell r="X11">
            <v>-404751.739999999</v>
          </cell>
          <cell r="Y11">
            <v>737565.08</v>
          </cell>
          <cell r="Z11">
            <v>737565.08</v>
          </cell>
          <cell r="AA11">
            <v>737565.08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原材料</v>
          </cell>
          <cell r="F12" t="str">
            <v>金属件</v>
          </cell>
          <cell r="G12" t="str">
            <v>原材料</v>
          </cell>
          <cell r="H12">
            <v>0.8</v>
          </cell>
          <cell r="I12">
            <v>308957.65000000002</v>
          </cell>
          <cell r="J12">
            <v>308957.65000000002</v>
          </cell>
          <cell r="K12">
            <v>0</v>
          </cell>
          <cell r="L12">
            <v>0</v>
          </cell>
          <cell r="M12">
            <v>30531.441666666698</v>
          </cell>
          <cell r="N12">
            <v>30531.441666666698</v>
          </cell>
          <cell r="O12">
            <v>51492.941666666702</v>
          </cell>
          <cell r="P12">
            <v>51492.941666666702</v>
          </cell>
          <cell r="Q12">
            <v>131239.01333333299</v>
          </cell>
          <cell r="R12">
            <v>0</v>
          </cell>
          <cell r="U12">
            <v>200000</v>
          </cell>
          <cell r="W12">
            <v>200000</v>
          </cell>
          <cell r="X12">
            <v>-68760.986666666504</v>
          </cell>
          <cell r="Y12">
            <v>108957.65</v>
          </cell>
          <cell r="Z12">
            <v>108957.65</v>
          </cell>
          <cell r="AA12">
            <v>108957.65</v>
          </cell>
        </row>
        <row r="13">
          <cell r="C13" t="str">
            <v>S412055</v>
          </cell>
          <cell r="D13" t="str">
            <v>天津市盛祥冷拉有限公司</v>
          </cell>
          <cell r="E13" t="str">
            <v>原材料</v>
          </cell>
          <cell r="F13" t="str">
            <v>金属件</v>
          </cell>
          <cell r="G13" t="str">
            <v>原材料</v>
          </cell>
          <cell r="H13">
            <v>1</v>
          </cell>
          <cell r="Q13">
            <v>0</v>
          </cell>
          <cell r="S13">
            <v>57800</v>
          </cell>
          <cell r="V13">
            <v>70000</v>
          </cell>
          <cell r="W13">
            <v>127800</v>
          </cell>
          <cell r="X13">
            <v>-127800</v>
          </cell>
          <cell r="Y13">
            <v>-70000</v>
          </cell>
          <cell r="Z13">
            <v>-70000</v>
          </cell>
          <cell r="AA13">
            <v>0</v>
          </cell>
        </row>
        <row r="14">
          <cell r="C14" t="str">
            <v>S412009</v>
          </cell>
          <cell r="D14" t="str">
            <v>天津市元辉昌钢铁贸易有限公司</v>
          </cell>
          <cell r="E14" t="str">
            <v>原材料</v>
          </cell>
          <cell r="F14" t="str">
            <v>金属件</v>
          </cell>
          <cell r="G14" t="str">
            <v>原材料</v>
          </cell>
          <cell r="H14">
            <v>1</v>
          </cell>
          <cell r="I14">
            <v>159506.4</v>
          </cell>
          <cell r="J14">
            <v>159506.4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12220.16</v>
          </cell>
          <cell r="P14">
            <v>26584.400000000001</v>
          </cell>
          <cell r="Q14">
            <v>38804.559999999998</v>
          </cell>
          <cell r="R14">
            <v>240782.89</v>
          </cell>
          <cell r="S14">
            <v>170782.89</v>
          </cell>
          <cell r="T14">
            <v>77320.960000000006</v>
          </cell>
          <cell r="V14">
            <v>80000</v>
          </cell>
          <cell r="W14">
            <v>568886.74</v>
          </cell>
          <cell r="X14">
            <v>-530082.18000000005</v>
          </cell>
          <cell r="Y14">
            <v>2185.4399999999901</v>
          </cell>
          <cell r="Z14">
            <v>2185.4399999999901</v>
          </cell>
          <cell r="AA14">
            <v>2185.4399999999901</v>
          </cell>
        </row>
        <row r="15">
          <cell r="C15" t="str">
            <v>S411006</v>
          </cell>
          <cell r="D15" t="str">
            <v>北京中万盛贸易有限责任公司</v>
          </cell>
          <cell r="E15" t="str">
            <v>原材料</v>
          </cell>
          <cell r="F15" t="str">
            <v>座椅</v>
          </cell>
          <cell r="G15" t="str">
            <v>原材料</v>
          </cell>
          <cell r="H15">
            <v>1</v>
          </cell>
          <cell r="I15">
            <v>381666.31</v>
          </cell>
          <cell r="J15">
            <v>474580.66</v>
          </cell>
          <cell r="K15">
            <v>0</v>
          </cell>
          <cell r="L15">
            <v>0</v>
          </cell>
          <cell r="M15">
            <v>17451.051666666699</v>
          </cell>
          <cell r="N15">
            <v>40317.503333333298</v>
          </cell>
          <cell r="O15">
            <v>48125.326666666697</v>
          </cell>
          <cell r="P15">
            <v>63611.051666666703</v>
          </cell>
          <cell r="Q15">
            <v>169504.933333333</v>
          </cell>
          <cell r="R15">
            <v>100000</v>
          </cell>
          <cell r="S15">
            <v>100000</v>
          </cell>
          <cell r="W15">
            <v>200000</v>
          </cell>
          <cell r="X15">
            <v>-30495.0666666666</v>
          </cell>
          <cell r="Y15">
            <v>474580.66</v>
          </cell>
          <cell r="Z15">
            <v>474580.66</v>
          </cell>
          <cell r="AA15">
            <v>474580.66</v>
          </cell>
          <cell r="AB15">
            <v>180000</v>
          </cell>
        </row>
        <row r="16">
          <cell r="C16" t="str">
            <v>S413014</v>
          </cell>
          <cell r="D16" t="str">
            <v>沧州市奥睿机械设备有限公司</v>
          </cell>
          <cell r="E16" t="str">
            <v>原材料</v>
          </cell>
          <cell r="F16" t="str">
            <v>金属件</v>
          </cell>
          <cell r="G16" t="str">
            <v>原材料</v>
          </cell>
          <cell r="H16">
            <v>1</v>
          </cell>
          <cell r="I16">
            <v>58272</v>
          </cell>
          <cell r="J16">
            <v>58272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2856</v>
          </cell>
          <cell r="P16">
            <v>9712</v>
          </cell>
          <cell r="Q16">
            <v>12568</v>
          </cell>
          <cell r="R16">
            <v>42068</v>
          </cell>
          <cell r="W16">
            <v>42068</v>
          </cell>
          <cell r="X16">
            <v>-29500</v>
          </cell>
          <cell r="Y16">
            <v>58272</v>
          </cell>
          <cell r="Z16">
            <v>58272</v>
          </cell>
          <cell r="AA16">
            <v>58272</v>
          </cell>
        </row>
        <row r="17">
          <cell r="C17" t="str">
            <v>S413012</v>
          </cell>
          <cell r="D17" t="str">
            <v>沧州市任沧机电有限公司</v>
          </cell>
          <cell r="E17" t="str">
            <v>原材料</v>
          </cell>
          <cell r="F17" t="str">
            <v>金属件</v>
          </cell>
          <cell r="G17" t="str">
            <v>原材料</v>
          </cell>
          <cell r="H17">
            <v>1</v>
          </cell>
          <cell r="I17">
            <v>41380</v>
          </cell>
          <cell r="J17">
            <v>41380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6896.6666666666697</v>
          </cell>
          <cell r="P17">
            <v>6896.6666666666697</v>
          </cell>
          <cell r="Q17">
            <v>13793.333333333299</v>
          </cell>
          <cell r="R17">
            <v>24922</v>
          </cell>
          <cell r="W17">
            <v>24922</v>
          </cell>
          <cell r="X17">
            <v>-11128.666666666701</v>
          </cell>
          <cell r="Y17">
            <v>41380</v>
          </cell>
          <cell r="Z17">
            <v>41380</v>
          </cell>
          <cell r="AA17">
            <v>41380</v>
          </cell>
        </row>
        <row r="18">
          <cell r="C18" t="str">
            <v>S413061</v>
          </cell>
          <cell r="D18" t="str">
            <v>黄骅市氦普气体销售有限公司</v>
          </cell>
          <cell r="E18" t="str">
            <v>原材料</v>
          </cell>
          <cell r="F18" t="str">
            <v>金属件</v>
          </cell>
          <cell r="G18" t="str">
            <v>原材料</v>
          </cell>
          <cell r="H18">
            <v>0.8</v>
          </cell>
          <cell r="I18">
            <v>747766.85</v>
          </cell>
          <cell r="J18">
            <v>747766.85</v>
          </cell>
          <cell r="K18">
            <v>70792.89</v>
          </cell>
          <cell r="L18">
            <v>79216.401666666701</v>
          </cell>
          <cell r="M18">
            <v>73787.37</v>
          </cell>
          <cell r="N18">
            <v>73787.37</v>
          </cell>
          <cell r="O18">
            <v>73787.37</v>
          </cell>
          <cell r="P18">
            <v>53834.918333333299</v>
          </cell>
          <cell r="Q18">
            <v>340165.05599999998</v>
          </cell>
          <cell r="R18">
            <v>280000</v>
          </cell>
          <cell r="S18">
            <v>80000</v>
          </cell>
          <cell r="W18">
            <v>360000</v>
          </cell>
          <cell r="X18">
            <v>-19834.944</v>
          </cell>
          <cell r="Y18">
            <v>747766.85</v>
          </cell>
          <cell r="Z18">
            <v>747766.85</v>
          </cell>
          <cell r="AA18">
            <v>747766.85</v>
          </cell>
        </row>
        <row r="19">
          <cell r="C19" t="str">
            <v>S512036</v>
          </cell>
          <cell r="D19" t="str">
            <v>天津未来化学有限公司</v>
          </cell>
          <cell r="E19" t="str">
            <v>原材料</v>
          </cell>
          <cell r="F19" t="str">
            <v>座椅</v>
          </cell>
          <cell r="G19" t="str">
            <v>原材料</v>
          </cell>
          <cell r="H19">
            <v>1</v>
          </cell>
          <cell r="I19">
            <v>19500</v>
          </cell>
          <cell r="J19">
            <v>19500</v>
          </cell>
          <cell r="K19">
            <v>3250</v>
          </cell>
          <cell r="L19">
            <v>3250</v>
          </cell>
          <cell r="M19">
            <v>3250</v>
          </cell>
          <cell r="N19">
            <v>3250</v>
          </cell>
          <cell r="O19">
            <v>3250</v>
          </cell>
          <cell r="P19">
            <v>3250</v>
          </cell>
          <cell r="Q19">
            <v>19500</v>
          </cell>
          <cell r="W19">
            <v>0</v>
          </cell>
          <cell r="X19">
            <v>19500</v>
          </cell>
          <cell r="Y19">
            <v>19500</v>
          </cell>
          <cell r="Z19">
            <v>19500</v>
          </cell>
          <cell r="AA19">
            <v>19500</v>
          </cell>
        </row>
        <row r="20">
          <cell r="C20" t="str">
            <v>S413048</v>
          </cell>
          <cell r="D20" t="str">
            <v>黄骅市聚兴制管有限公司</v>
          </cell>
          <cell r="E20" t="str">
            <v>原材料</v>
          </cell>
          <cell r="F20" t="str">
            <v>金属件</v>
          </cell>
          <cell r="G20" t="str">
            <v>原材料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51500</v>
          </cell>
          <cell r="W20">
            <v>51500</v>
          </cell>
          <cell r="X20">
            <v>-51500</v>
          </cell>
          <cell r="Y20">
            <v>0</v>
          </cell>
          <cell r="Z20">
            <v>0</v>
          </cell>
          <cell r="AA20">
            <v>0</v>
          </cell>
        </row>
        <row r="21">
          <cell r="C21" t="str">
            <v>S513014</v>
          </cell>
          <cell r="D21" t="str">
            <v>邓景亮</v>
          </cell>
          <cell r="E21" t="str">
            <v>物流</v>
          </cell>
          <cell r="F21" t="str">
            <v>销售</v>
          </cell>
          <cell r="G21" t="str">
            <v>销售</v>
          </cell>
          <cell r="H21">
            <v>1</v>
          </cell>
          <cell r="I21">
            <v>4477302.63</v>
          </cell>
          <cell r="J21">
            <v>3658878.05</v>
          </cell>
          <cell r="K21">
            <v>346046.15</v>
          </cell>
          <cell r="L21">
            <v>400685.73</v>
          </cell>
          <cell r="M21">
            <v>450511.11333333299</v>
          </cell>
          <cell r="N21">
            <v>425040.16499999998</v>
          </cell>
          <cell r="O21">
            <v>426970.15166666702</v>
          </cell>
          <cell r="P21">
            <v>393926.23666666698</v>
          </cell>
          <cell r="Q21">
            <v>2443179.5466666701</v>
          </cell>
          <cell r="R21">
            <v>1254687.352</v>
          </cell>
          <cell r="T21">
            <v>200000</v>
          </cell>
          <cell r="U21">
            <v>100000</v>
          </cell>
          <cell r="V21">
            <v>50000</v>
          </cell>
          <cell r="W21">
            <v>1604687.352</v>
          </cell>
          <cell r="X21">
            <v>838492.19466666703</v>
          </cell>
          <cell r="Y21">
            <v>3308878.05</v>
          </cell>
          <cell r="Z21">
            <v>838492.19466666703</v>
          </cell>
          <cell r="AA21">
            <v>838492.19466666703</v>
          </cell>
        </row>
        <row r="22">
          <cell r="C22" t="str">
            <v>S413107</v>
          </cell>
          <cell r="D22" t="str">
            <v>黄骅市赵福增运输队</v>
          </cell>
          <cell r="E22" t="str">
            <v>物流</v>
          </cell>
          <cell r="F22" t="str">
            <v>销售</v>
          </cell>
          <cell r="G22" t="str">
            <v>销售</v>
          </cell>
          <cell r="H22">
            <v>1</v>
          </cell>
          <cell r="I22">
            <v>3514193.81</v>
          </cell>
          <cell r="J22">
            <v>2539631.6</v>
          </cell>
          <cell r="K22">
            <v>270957.88</v>
          </cell>
          <cell r="L22">
            <v>275790.35333333298</v>
          </cell>
          <cell r="M22">
            <v>284191.38500000001</v>
          </cell>
          <cell r="N22">
            <v>288201.191666667</v>
          </cell>
          <cell r="O22">
            <v>294215.995</v>
          </cell>
          <cell r="P22">
            <v>291121.02833333297</v>
          </cell>
          <cell r="Q22">
            <v>1704477.83333333</v>
          </cell>
          <cell r="R22">
            <v>345312.64799999999</v>
          </cell>
          <cell r="U22">
            <v>180000</v>
          </cell>
          <cell r="V22">
            <v>50000</v>
          </cell>
          <cell r="W22">
            <v>575312.64800000004</v>
          </cell>
          <cell r="X22">
            <v>1129165.18533333</v>
          </cell>
          <cell r="Y22">
            <v>2309631.6</v>
          </cell>
          <cell r="Z22">
            <v>1129165.18533333</v>
          </cell>
          <cell r="AA22">
            <v>1129165.18533333</v>
          </cell>
        </row>
        <row r="23">
          <cell r="C23" t="str">
            <v>S511037</v>
          </cell>
          <cell r="D23" t="str">
            <v>北京友联物流有限公司</v>
          </cell>
          <cell r="E23" t="str">
            <v>物流</v>
          </cell>
          <cell r="F23" t="str">
            <v>销售</v>
          </cell>
          <cell r="G23" t="str">
            <v>销售</v>
          </cell>
          <cell r="H23">
            <v>0.8</v>
          </cell>
          <cell r="I23">
            <v>512594.44</v>
          </cell>
          <cell r="J23">
            <v>512594.44</v>
          </cell>
          <cell r="K23">
            <v>48943.328333333302</v>
          </cell>
          <cell r="L23">
            <v>56864.09</v>
          </cell>
          <cell r="M23">
            <v>54846.13</v>
          </cell>
          <cell r="N23">
            <v>47745.918333333299</v>
          </cell>
          <cell r="O23">
            <v>49422.493333333303</v>
          </cell>
          <cell r="P23">
            <v>49433.565000000002</v>
          </cell>
          <cell r="Q23">
            <v>245804.42</v>
          </cell>
          <cell r="U23">
            <v>50000</v>
          </cell>
          <cell r="V23">
            <v>30000</v>
          </cell>
          <cell r="W23">
            <v>80000</v>
          </cell>
          <cell r="X23">
            <v>165804.42000000001</v>
          </cell>
          <cell r="Y23">
            <v>432594.44</v>
          </cell>
          <cell r="Z23">
            <v>165804.42000000001</v>
          </cell>
          <cell r="AA23">
            <v>165804.42000000001</v>
          </cell>
        </row>
        <row r="24">
          <cell r="C24" t="str">
            <v>S511036</v>
          </cell>
          <cell r="D24" t="str">
            <v>北京恒世通物流有限公司</v>
          </cell>
          <cell r="E24" t="str">
            <v>物流</v>
          </cell>
          <cell r="F24" t="str">
            <v>销售</v>
          </cell>
          <cell r="G24" t="str">
            <v>销售</v>
          </cell>
          <cell r="H24">
            <v>0.8</v>
          </cell>
          <cell r="I24">
            <v>1581661.6</v>
          </cell>
          <cell r="J24">
            <v>1581661.6</v>
          </cell>
          <cell r="K24">
            <v>65270</v>
          </cell>
          <cell r="L24">
            <v>94237.733333333294</v>
          </cell>
          <cell r="M24">
            <v>150714.26666666701</v>
          </cell>
          <cell r="N24">
            <v>180676.933333333</v>
          </cell>
          <cell r="O24">
            <v>230024.73333333299</v>
          </cell>
          <cell r="P24">
            <v>252822.933333333</v>
          </cell>
          <cell r="Q24">
            <v>778997.27999999898</v>
          </cell>
          <cell r="U24">
            <v>200000</v>
          </cell>
          <cell r="V24">
            <v>100000</v>
          </cell>
          <cell r="W24">
            <v>300000</v>
          </cell>
          <cell r="X24">
            <v>478997.27999999898</v>
          </cell>
          <cell r="Y24">
            <v>1281661.6000000001</v>
          </cell>
          <cell r="Z24">
            <v>478997.27999999898</v>
          </cell>
          <cell r="AA24">
            <v>478997.27999999898</v>
          </cell>
        </row>
        <row r="25">
          <cell r="C25" t="str">
            <v>S537029</v>
          </cell>
          <cell r="D25" t="str">
            <v>青岛华瑞利工贸有限公司</v>
          </cell>
          <cell r="E25" t="str">
            <v>物流</v>
          </cell>
          <cell r="F25" t="str">
            <v>销售</v>
          </cell>
          <cell r="G25" t="str">
            <v>销售</v>
          </cell>
          <cell r="H25">
            <v>0.8</v>
          </cell>
          <cell r="I25">
            <v>139448.35</v>
          </cell>
          <cell r="J25">
            <v>139448.35</v>
          </cell>
          <cell r="K25">
            <v>23241.391666666699</v>
          </cell>
          <cell r="L25">
            <v>23241.391666666699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37186.226666666698</v>
          </cell>
          <cell r="R25">
            <v>0</v>
          </cell>
          <cell r="V25">
            <v>20000</v>
          </cell>
          <cell r="W25">
            <v>20000</v>
          </cell>
          <cell r="X25">
            <v>17186.226666666698</v>
          </cell>
          <cell r="Y25">
            <v>119448.35</v>
          </cell>
          <cell r="Z25">
            <v>17186.226666666698</v>
          </cell>
          <cell r="AA25">
            <v>17186.226666666698</v>
          </cell>
        </row>
        <row r="26">
          <cell r="C26" t="str">
            <v>S537036</v>
          </cell>
          <cell r="D26" t="str">
            <v>青岛亿嘉通物流有限公司</v>
          </cell>
          <cell r="E26" t="str">
            <v>物流</v>
          </cell>
          <cell r="F26" t="str">
            <v>销售</v>
          </cell>
          <cell r="G26" t="str">
            <v>销售</v>
          </cell>
          <cell r="H26">
            <v>0.8</v>
          </cell>
          <cell r="I26">
            <v>209081.28</v>
          </cell>
          <cell r="J26">
            <v>209081.28</v>
          </cell>
          <cell r="K26">
            <v>4878.4733333333297</v>
          </cell>
          <cell r="L26">
            <v>9509.4183333333294</v>
          </cell>
          <cell r="M26">
            <v>16989.3966666667</v>
          </cell>
          <cell r="N26">
            <v>21969.6116666667</v>
          </cell>
          <cell r="O26">
            <v>28901.27</v>
          </cell>
          <cell r="P26">
            <v>34547.253333333298</v>
          </cell>
          <cell r="Q26">
            <v>93436.338666666707</v>
          </cell>
          <cell r="U26">
            <v>40000</v>
          </cell>
          <cell r="V26">
            <v>30000</v>
          </cell>
          <cell r="W26">
            <v>70000</v>
          </cell>
          <cell r="X26">
            <v>23436.338666666699</v>
          </cell>
          <cell r="Y26">
            <v>139081.28</v>
          </cell>
          <cell r="Z26">
            <v>23436.338666666699</v>
          </cell>
          <cell r="AA26">
            <v>23436.338666666699</v>
          </cell>
        </row>
        <row r="27">
          <cell r="C27" t="str">
            <v>S515003</v>
          </cell>
          <cell r="D27" t="str">
            <v>包头市清枫科技有限公司</v>
          </cell>
          <cell r="E27" t="str">
            <v>物流</v>
          </cell>
          <cell r="F27" t="str">
            <v>销售</v>
          </cell>
          <cell r="G27" t="str">
            <v>销售</v>
          </cell>
          <cell r="H27">
            <v>0.8</v>
          </cell>
          <cell r="Q27">
            <v>0</v>
          </cell>
          <cell r="S27">
            <v>25200</v>
          </cell>
          <cell r="W27">
            <v>25200</v>
          </cell>
          <cell r="X27">
            <v>-25200</v>
          </cell>
          <cell r="Y27">
            <v>0</v>
          </cell>
          <cell r="Z27">
            <v>-25200</v>
          </cell>
          <cell r="AA27">
            <v>0</v>
          </cell>
        </row>
        <row r="28">
          <cell r="C28" t="str">
            <v>S513174</v>
          </cell>
          <cell r="D28" t="str">
            <v>黄骅市杭合叉车配件经营部</v>
          </cell>
          <cell r="E28" t="str">
            <v>物流</v>
          </cell>
          <cell r="F28" t="str">
            <v>销售</v>
          </cell>
          <cell r="G28" t="str">
            <v>销售</v>
          </cell>
          <cell r="H28">
            <v>1</v>
          </cell>
          <cell r="I28">
            <v>40240</v>
          </cell>
          <cell r="J28">
            <v>40240</v>
          </cell>
          <cell r="K28">
            <v>2978.3333333333298</v>
          </cell>
          <cell r="L28">
            <v>2978.3333333333298</v>
          </cell>
          <cell r="M28">
            <v>2978.3333333333298</v>
          </cell>
          <cell r="N28">
            <v>2978.3333333333298</v>
          </cell>
          <cell r="O28">
            <v>6706.6666666666697</v>
          </cell>
          <cell r="P28">
            <v>6706.6666666666697</v>
          </cell>
          <cell r="Q28">
            <v>25326.666666666701</v>
          </cell>
          <cell r="U28">
            <v>5000</v>
          </cell>
          <cell r="W28">
            <v>5000</v>
          </cell>
          <cell r="X28">
            <v>20326.666666666701</v>
          </cell>
          <cell r="Y28">
            <v>35240</v>
          </cell>
          <cell r="Z28">
            <v>20326.666666666701</v>
          </cell>
          <cell r="AA28">
            <v>20326.666666666701</v>
          </cell>
        </row>
        <row r="29">
          <cell r="C29" t="str">
            <v>S513108</v>
          </cell>
          <cell r="D29" t="str">
            <v>河北德邦物流有限公司</v>
          </cell>
          <cell r="E29" t="str">
            <v>物流</v>
          </cell>
          <cell r="F29" t="str">
            <v>销售</v>
          </cell>
          <cell r="G29" t="str">
            <v>销售</v>
          </cell>
          <cell r="H29">
            <v>1</v>
          </cell>
          <cell r="I29">
            <v>24345</v>
          </cell>
          <cell r="J29">
            <v>24345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V29">
            <v>24345</v>
          </cell>
          <cell r="W29">
            <v>24345</v>
          </cell>
          <cell r="X29">
            <v>-24345</v>
          </cell>
          <cell r="Y29">
            <v>0</v>
          </cell>
          <cell r="Z29">
            <v>-24345</v>
          </cell>
          <cell r="AA29">
            <v>0</v>
          </cell>
        </row>
        <row r="30">
          <cell r="C30" t="str">
            <v>S537070</v>
          </cell>
          <cell r="D30" t="str">
            <v>济南博研科技能有限公司</v>
          </cell>
          <cell r="E30" t="str">
            <v>物流</v>
          </cell>
          <cell r="F30" t="str">
            <v>销售</v>
          </cell>
          <cell r="G30" t="str">
            <v>销售</v>
          </cell>
          <cell r="H30">
            <v>1</v>
          </cell>
          <cell r="I30">
            <v>35587.5</v>
          </cell>
          <cell r="J30">
            <v>35587.5</v>
          </cell>
          <cell r="Q30">
            <v>0</v>
          </cell>
          <cell r="V30">
            <v>35587.5</v>
          </cell>
          <cell r="W30">
            <v>35587.5</v>
          </cell>
          <cell r="X30">
            <v>-35587.5</v>
          </cell>
          <cell r="Y30">
            <v>0</v>
          </cell>
          <cell r="Z30">
            <v>-35587.5</v>
          </cell>
          <cell r="AA30">
            <v>0</v>
          </cell>
        </row>
        <row r="31">
          <cell r="C31" t="str">
            <v>S423001</v>
          </cell>
          <cell r="D31" t="str">
            <v>哈尔滨三迪工控工程有限公司</v>
          </cell>
          <cell r="E31" t="str">
            <v>涉诉风险</v>
          </cell>
          <cell r="F31" t="str">
            <v>座椅</v>
          </cell>
          <cell r="G31" t="str">
            <v>涉诉</v>
          </cell>
          <cell r="H31">
            <v>1</v>
          </cell>
          <cell r="I31">
            <v>236900</v>
          </cell>
          <cell r="J31">
            <v>236900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180000</v>
          </cell>
          <cell r="W31">
            <v>180000</v>
          </cell>
          <cell r="X31">
            <v>-180000</v>
          </cell>
          <cell r="Y31">
            <v>56900</v>
          </cell>
          <cell r="Z31">
            <v>56900</v>
          </cell>
          <cell r="AA31">
            <v>56900</v>
          </cell>
        </row>
        <row r="32">
          <cell r="C32" t="str">
            <v>S411021</v>
          </cell>
          <cell r="D32" t="str">
            <v>北京鹏宇兴业精密模具制造有限公司</v>
          </cell>
          <cell r="E32" t="str">
            <v>涉诉风险</v>
          </cell>
          <cell r="F32" t="str">
            <v>金属件</v>
          </cell>
          <cell r="G32" t="str">
            <v>涉诉</v>
          </cell>
          <cell r="H32">
            <v>1</v>
          </cell>
          <cell r="I32">
            <v>40459.99</v>
          </cell>
          <cell r="J32">
            <v>40459.99</v>
          </cell>
          <cell r="K32">
            <v>6743.3316666666697</v>
          </cell>
          <cell r="L32">
            <v>6743.3316666666697</v>
          </cell>
          <cell r="M32">
            <v>6743.3316666666697</v>
          </cell>
          <cell r="N32">
            <v>6743.3316666666697</v>
          </cell>
          <cell r="O32">
            <v>0</v>
          </cell>
          <cell r="P32">
            <v>0</v>
          </cell>
          <cell r="Q32">
            <v>26973.3266666667</v>
          </cell>
          <cell r="R32">
            <v>0</v>
          </cell>
          <cell r="U32">
            <v>20000</v>
          </cell>
          <cell r="W32">
            <v>20000</v>
          </cell>
          <cell r="X32">
            <v>6973.3266666666796</v>
          </cell>
          <cell r="Y32">
            <v>20459.990000000002</v>
          </cell>
          <cell r="Z32">
            <v>20459.990000000002</v>
          </cell>
          <cell r="AA32">
            <v>20459.990000000002</v>
          </cell>
        </row>
        <row r="33">
          <cell r="C33" t="str">
            <v>S444014</v>
          </cell>
          <cell r="D33" t="str">
            <v>深圳市毅荣川电子科技有限公司</v>
          </cell>
          <cell r="E33" t="str">
            <v>涉诉风险</v>
          </cell>
          <cell r="F33" t="str">
            <v>座椅</v>
          </cell>
          <cell r="G33" t="str">
            <v>涉诉</v>
          </cell>
          <cell r="H33">
            <v>1</v>
          </cell>
          <cell r="I33">
            <v>151605.35</v>
          </cell>
          <cell r="J33">
            <v>151605.35</v>
          </cell>
          <cell r="K33">
            <v>25267.558333333302</v>
          </cell>
          <cell r="L33">
            <v>25267.558333333302</v>
          </cell>
          <cell r="M33">
            <v>25267.558333333302</v>
          </cell>
          <cell r="N33">
            <v>25267.558333333302</v>
          </cell>
          <cell r="O33">
            <v>0</v>
          </cell>
          <cell r="P33">
            <v>0</v>
          </cell>
          <cell r="Q33">
            <v>101070.233333333</v>
          </cell>
          <cell r="R33">
            <v>0</v>
          </cell>
          <cell r="U33">
            <v>50000</v>
          </cell>
          <cell r="W33">
            <v>50000</v>
          </cell>
          <cell r="X33">
            <v>51070.233333333199</v>
          </cell>
          <cell r="Y33">
            <v>101605.35</v>
          </cell>
          <cell r="Z33">
            <v>101605.35</v>
          </cell>
          <cell r="AA33">
            <v>101605.35</v>
          </cell>
        </row>
        <row r="34">
          <cell r="C34" t="str">
            <v>S433021</v>
          </cell>
          <cell r="D34" t="str">
            <v>慈溪市维克多自控元件有限公司</v>
          </cell>
          <cell r="E34" t="str">
            <v>涉诉风险</v>
          </cell>
          <cell r="F34" t="str">
            <v>座椅</v>
          </cell>
          <cell r="G34" t="str">
            <v>涉诉</v>
          </cell>
          <cell r="H34">
            <v>0.8</v>
          </cell>
          <cell r="I34">
            <v>508630.26</v>
          </cell>
          <cell r="J34">
            <v>508630.26</v>
          </cell>
          <cell r="K34">
            <v>67800.616666666698</v>
          </cell>
          <cell r="L34">
            <v>84771.71</v>
          </cell>
          <cell r="M34">
            <v>84771.71</v>
          </cell>
          <cell r="N34">
            <v>79234.186666666705</v>
          </cell>
          <cell r="O34">
            <v>62267.519999999997</v>
          </cell>
          <cell r="P34">
            <v>45296.426666666703</v>
          </cell>
          <cell r="Q34">
            <v>339313.73599999998</v>
          </cell>
          <cell r="R34">
            <v>0</v>
          </cell>
          <cell r="U34">
            <v>50000</v>
          </cell>
          <cell r="W34">
            <v>50000</v>
          </cell>
          <cell r="X34">
            <v>289313.73599999998</v>
          </cell>
          <cell r="Y34">
            <v>458630.26</v>
          </cell>
          <cell r="Z34">
            <v>458630.26</v>
          </cell>
          <cell r="AA34">
            <v>458630.26</v>
          </cell>
        </row>
        <row r="35">
          <cell r="C35" t="str">
            <v>S437023</v>
          </cell>
          <cell r="D35" t="str">
            <v>高唐强盛机械有限公司</v>
          </cell>
          <cell r="E35" t="str">
            <v>涉诉风险</v>
          </cell>
          <cell r="F35" t="str">
            <v>金属件</v>
          </cell>
          <cell r="G35" t="str">
            <v>涉诉</v>
          </cell>
          <cell r="H35">
            <v>0.8</v>
          </cell>
          <cell r="I35">
            <v>856630.84</v>
          </cell>
          <cell r="J35">
            <v>856630.84</v>
          </cell>
          <cell r="K35">
            <v>5627.1783333333296</v>
          </cell>
          <cell r="L35">
            <v>5627.1783333333296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9003.4853333333303</v>
          </cell>
          <cell r="R35">
            <v>70000</v>
          </cell>
          <cell r="U35">
            <v>20000</v>
          </cell>
          <cell r="W35">
            <v>90000</v>
          </cell>
          <cell r="X35">
            <v>-80996.514666666699</v>
          </cell>
          <cell r="Y35">
            <v>836630.84</v>
          </cell>
          <cell r="Z35">
            <v>836630.84</v>
          </cell>
          <cell r="AA35">
            <v>836630.84</v>
          </cell>
        </row>
        <row r="36">
          <cell r="C36" t="str">
            <v>S412044</v>
          </cell>
          <cell r="D36" t="str">
            <v>天津沛衡五金弹簧有限公司</v>
          </cell>
          <cell r="E36" t="str">
            <v>涉诉风险</v>
          </cell>
          <cell r="F36" t="str">
            <v>座椅</v>
          </cell>
          <cell r="G36" t="str">
            <v>涉诉</v>
          </cell>
          <cell r="H36">
            <v>0.8</v>
          </cell>
          <cell r="I36">
            <v>116823.94</v>
          </cell>
          <cell r="J36">
            <v>103214.78</v>
          </cell>
          <cell r="K36">
            <v>6985.38</v>
          </cell>
          <cell r="L36">
            <v>13524.313333333301</v>
          </cell>
          <cell r="M36">
            <v>17202.4633333333</v>
          </cell>
          <cell r="N36">
            <v>15801.9433333333</v>
          </cell>
          <cell r="O36">
            <v>12485.276666666699</v>
          </cell>
          <cell r="P36">
            <v>12485.276666666699</v>
          </cell>
          <cell r="Q36">
            <v>62787.722666666603</v>
          </cell>
          <cell r="R36">
            <v>0</v>
          </cell>
          <cell r="U36">
            <v>20000</v>
          </cell>
          <cell r="W36">
            <v>20000</v>
          </cell>
          <cell r="X36">
            <v>42787.722666666603</v>
          </cell>
          <cell r="Y36">
            <v>83214.78</v>
          </cell>
          <cell r="Z36">
            <v>83214.78</v>
          </cell>
          <cell r="AA36">
            <v>83214.78</v>
          </cell>
        </row>
        <row r="37">
          <cell r="C37" t="str">
            <v>S433027</v>
          </cell>
          <cell r="D37" t="str">
            <v>浙江泰极信汽车部件有限公司</v>
          </cell>
          <cell r="E37" t="str">
            <v>涉诉</v>
          </cell>
          <cell r="F37" t="str">
            <v>金属件</v>
          </cell>
          <cell r="G37" t="str">
            <v>涉诉</v>
          </cell>
          <cell r="H37">
            <v>0.8</v>
          </cell>
          <cell r="I37">
            <v>249669.96</v>
          </cell>
          <cell r="J37">
            <v>249669.96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20000</v>
          </cell>
          <cell r="T37">
            <v>20000</v>
          </cell>
          <cell r="U37">
            <v>229669.96</v>
          </cell>
          <cell r="W37">
            <v>269669.96000000002</v>
          </cell>
          <cell r="X37">
            <v>-269669.96000000002</v>
          </cell>
          <cell r="Y37">
            <v>0</v>
          </cell>
          <cell r="Z37">
            <v>0</v>
          </cell>
          <cell r="AA37">
            <v>0</v>
          </cell>
        </row>
        <row r="38">
          <cell r="C38" t="str">
            <v>S511032</v>
          </cell>
          <cell r="D38" t="str">
            <v>中机科(北京)车辆检测工程研究院有限公司</v>
          </cell>
          <cell r="E38" t="str">
            <v>涉诉风险</v>
          </cell>
          <cell r="F38" t="str">
            <v>金属件</v>
          </cell>
          <cell r="G38" t="str">
            <v>涉诉</v>
          </cell>
          <cell r="H38">
            <v>0.8</v>
          </cell>
          <cell r="I38">
            <v>619964</v>
          </cell>
          <cell r="J38">
            <v>619964</v>
          </cell>
          <cell r="K38">
            <v>102676.5</v>
          </cell>
          <cell r="L38">
            <v>102676.5</v>
          </cell>
          <cell r="M38">
            <v>102676.5</v>
          </cell>
          <cell r="N38">
            <v>39407.25</v>
          </cell>
          <cell r="O38">
            <v>39407.25</v>
          </cell>
          <cell r="P38">
            <v>1373.75</v>
          </cell>
          <cell r="Q38">
            <v>310574.2</v>
          </cell>
          <cell r="R38">
            <v>30000</v>
          </cell>
          <cell r="W38">
            <v>30000</v>
          </cell>
          <cell r="X38">
            <v>280574.2</v>
          </cell>
          <cell r="Y38">
            <v>619964</v>
          </cell>
          <cell r="Z38">
            <v>619964</v>
          </cell>
          <cell r="AA38">
            <v>619964</v>
          </cell>
        </row>
        <row r="39">
          <cell r="C39" t="str">
            <v>S535001</v>
          </cell>
          <cell r="D39" t="str">
            <v>厦门市三友和机械有限公司</v>
          </cell>
          <cell r="E39" t="str">
            <v>涉诉风险</v>
          </cell>
          <cell r="F39" t="str">
            <v>金属件</v>
          </cell>
          <cell r="G39" t="str">
            <v>涉诉</v>
          </cell>
          <cell r="H39">
            <v>1</v>
          </cell>
          <cell r="I39">
            <v>294000</v>
          </cell>
          <cell r="J39">
            <v>294000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20000</v>
          </cell>
          <cell r="W39">
            <v>20000</v>
          </cell>
          <cell r="X39">
            <v>-20000</v>
          </cell>
          <cell r="Y39">
            <v>294000</v>
          </cell>
          <cell r="Z39">
            <v>294000</v>
          </cell>
          <cell r="AA39">
            <v>294000</v>
          </cell>
        </row>
        <row r="40">
          <cell r="C40" t="str">
            <v>S411047</v>
          </cell>
          <cell r="D40" t="str">
            <v>大连吉田拉链有限公司北京分公司</v>
          </cell>
          <cell r="E40" t="str">
            <v>涉诉风险</v>
          </cell>
          <cell r="F40" t="str">
            <v>金属件</v>
          </cell>
          <cell r="G40" t="str">
            <v>涉诉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20000</v>
          </cell>
          <cell r="S40">
            <v>42807.9</v>
          </cell>
          <cell r="W40">
            <v>62807.9</v>
          </cell>
          <cell r="X40">
            <v>-62807.9</v>
          </cell>
          <cell r="Y40">
            <v>0</v>
          </cell>
          <cell r="Z40">
            <v>0</v>
          </cell>
          <cell r="AA40">
            <v>0</v>
          </cell>
        </row>
        <row r="41">
          <cell r="C41" t="str">
            <v>S413082</v>
          </cell>
          <cell r="D41" t="str">
            <v>深州市卓伦橡塑磨具有限公司</v>
          </cell>
          <cell r="E41" t="str">
            <v>涉诉</v>
          </cell>
          <cell r="F41" t="str">
            <v>金属件</v>
          </cell>
          <cell r="G41" t="str">
            <v>涉诉</v>
          </cell>
          <cell r="H41">
            <v>0.8</v>
          </cell>
          <cell r="I41">
            <v>3723767.43</v>
          </cell>
          <cell r="J41">
            <v>3723767.43</v>
          </cell>
          <cell r="K41">
            <v>206725.186666667</v>
          </cell>
          <cell r="L41">
            <v>225140.76166666701</v>
          </cell>
          <cell r="M41">
            <v>239988.33166666701</v>
          </cell>
          <cell r="N41">
            <v>218199.80666666699</v>
          </cell>
          <cell r="O41">
            <v>178983.14</v>
          </cell>
          <cell r="P41">
            <v>131259.683333333</v>
          </cell>
          <cell r="Q41">
            <v>960237.52800000098</v>
          </cell>
          <cell r="R41">
            <v>600000</v>
          </cell>
          <cell r="U41">
            <v>500000</v>
          </cell>
          <cell r="V41">
            <v>500000</v>
          </cell>
          <cell r="W41">
            <v>1600000</v>
          </cell>
          <cell r="X41">
            <v>-639762.47199999902</v>
          </cell>
          <cell r="Y41">
            <v>2723767.43</v>
          </cell>
          <cell r="Z41">
            <v>2723767.43</v>
          </cell>
          <cell r="AA41">
            <v>2723767.43</v>
          </cell>
        </row>
        <row r="42">
          <cell r="C42" t="str">
            <v>S412015</v>
          </cell>
          <cell r="D42" t="str">
            <v>天津亚铁科技有限公司</v>
          </cell>
          <cell r="E42" t="str">
            <v>涉诉风险</v>
          </cell>
          <cell r="F42" t="str">
            <v>金属件</v>
          </cell>
          <cell r="G42" t="str">
            <v>涉诉</v>
          </cell>
          <cell r="H42">
            <v>1</v>
          </cell>
          <cell r="I42">
            <v>200686.65</v>
          </cell>
          <cell r="J42">
            <v>200686.65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30000</v>
          </cell>
          <cell r="U42">
            <v>50000</v>
          </cell>
          <cell r="W42">
            <v>80000</v>
          </cell>
          <cell r="X42">
            <v>-80000</v>
          </cell>
          <cell r="Y42">
            <v>150686.65</v>
          </cell>
          <cell r="Z42">
            <v>150686.65</v>
          </cell>
          <cell r="AA42">
            <v>150686.65</v>
          </cell>
        </row>
        <row r="43">
          <cell r="C43" t="str">
            <v>S412010</v>
          </cell>
          <cell r="D43" t="str">
            <v>天津欧尔派斯环保科技发展有限公司</v>
          </cell>
          <cell r="E43" t="str">
            <v>涉诉风险</v>
          </cell>
          <cell r="F43" t="str">
            <v>金属件</v>
          </cell>
          <cell r="G43" t="str">
            <v>涉诉</v>
          </cell>
          <cell r="H43">
            <v>1</v>
          </cell>
          <cell r="I43">
            <v>176704.41</v>
          </cell>
          <cell r="J43">
            <v>176704.41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20000</v>
          </cell>
          <cell r="W43">
            <v>20000</v>
          </cell>
          <cell r="X43">
            <v>-20000</v>
          </cell>
          <cell r="Y43">
            <v>156704.41</v>
          </cell>
          <cell r="Z43">
            <v>156704.41</v>
          </cell>
          <cell r="AA43">
            <v>156704.41</v>
          </cell>
        </row>
        <row r="44">
          <cell r="C44" t="str">
            <v>S432005</v>
          </cell>
          <cell r="D44" t="str">
            <v>佛吉亚（无锡）座椅部件有限公司</v>
          </cell>
          <cell r="E44" t="str">
            <v>远途</v>
          </cell>
          <cell r="F44" t="str">
            <v>金属件</v>
          </cell>
          <cell r="G44" t="str">
            <v>零部件</v>
          </cell>
          <cell r="H44">
            <v>0.8</v>
          </cell>
          <cell r="I44">
            <v>3091290.5</v>
          </cell>
          <cell r="J44">
            <v>1575933.38</v>
          </cell>
          <cell r="K44">
            <v>16077.51</v>
          </cell>
          <cell r="L44">
            <v>16077.51</v>
          </cell>
          <cell r="M44">
            <v>60017.936666666697</v>
          </cell>
          <cell r="N44">
            <v>262655.563333333</v>
          </cell>
          <cell r="O44">
            <v>412186.20333333302</v>
          </cell>
          <cell r="P44">
            <v>515215.08333333302</v>
          </cell>
          <cell r="Q44">
            <v>1025783.84533333</v>
          </cell>
          <cell r="R44">
            <v>0</v>
          </cell>
          <cell r="U44">
            <v>180000</v>
          </cell>
          <cell r="W44">
            <v>180000</v>
          </cell>
          <cell r="X44">
            <v>845783.84533333301</v>
          </cell>
          <cell r="Y44">
            <v>1395933.38</v>
          </cell>
          <cell r="Z44">
            <v>845783.84533333301</v>
          </cell>
          <cell r="AA44">
            <v>845783.84533333301</v>
          </cell>
        </row>
        <row r="45">
          <cell r="C45" t="str">
            <v>S413029</v>
          </cell>
          <cell r="D45" t="str">
            <v>黄骅市成卓汽车部件厂</v>
          </cell>
          <cell r="E45" t="str">
            <v>属地化</v>
          </cell>
          <cell r="F45" t="str">
            <v>金属件</v>
          </cell>
          <cell r="G45" t="str">
            <v>零部件</v>
          </cell>
          <cell r="H45">
            <v>1</v>
          </cell>
          <cell r="I45">
            <v>9647108.5299999993</v>
          </cell>
          <cell r="J45">
            <v>7967266.1299999999</v>
          </cell>
          <cell r="K45">
            <v>556803.16666666698</v>
          </cell>
          <cell r="L45">
            <v>589663.14333333296</v>
          </cell>
          <cell r="M45">
            <v>676226.42333333299</v>
          </cell>
          <cell r="N45">
            <v>679047.62333333294</v>
          </cell>
          <cell r="O45">
            <v>740588.21666666702</v>
          </cell>
          <cell r="P45">
            <v>730459.40166666696</v>
          </cell>
          <cell r="Q45">
            <v>3972787.9750000001</v>
          </cell>
          <cell r="R45">
            <v>1330000</v>
          </cell>
          <cell r="T45">
            <v>250000</v>
          </cell>
          <cell r="U45">
            <v>300000</v>
          </cell>
          <cell r="V45">
            <v>50000</v>
          </cell>
          <cell r="W45">
            <v>1930000</v>
          </cell>
          <cell r="X45">
            <v>2042787.9750000001</v>
          </cell>
          <cell r="Y45">
            <v>7367266.1299999999</v>
          </cell>
          <cell r="Z45">
            <v>2042787.9750000001</v>
          </cell>
          <cell r="AA45">
            <v>2042787.9750000001</v>
          </cell>
          <cell r="AB45">
            <v>180000</v>
          </cell>
        </row>
        <row r="46">
          <cell r="C46" t="str">
            <v>S413052</v>
          </cell>
          <cell r="D46" t="str">
            <v>黄骅市鑫昌五金制品厂</v>
          </cell>
          <cell r="E46" t="str">
            <v>属地化</v>
          </cell>
          <cell r="F46" t="str">
            <v>金属件</v>
          </cell>
          <cell r="G46" t="str">
            <v>零部件</v>
          </cell>
          <cell r="H46">
            <v>1</v>
          </cell>
          <cell r="I46">
            <v>11794101.09</v>
          </cell>
          <cell r="J46">
            <v>9752917.7899999991</v>
          </cell>
          <cell r="K46">
            <v>591973.75833333295</v>
          </cell>
          <cell r="L46">
            <v>611056.72</v>
          </cell>
          <cell r="M46">
            <v>676826.995</v>
          </cell>
          <cell r="N46">
            <v>660791.70166666701</v>
          </cell>
          <cell r="O46">
            <v>758751.76666666695</v>
          </cell>
          <cell r="P46">
            <v>745775.18</v>
          </cell>
          <cell r="Q46">
            <v>4045176.1216666698</v>
          </cell>
          <cell r="R46">
            <v>1390000</v>
          </cell>
          <cell r="S46">
            <v>40000</v>
          </cell>
          <cell r="T46">
            <v>300000</v>
          </cell>
          <cell r="U46">
            <v>300000</v>
          </cell>
          <cell r="V46">
            <v>50000</v>
          </cell>
          <cell r="W46">
            <v>2080000</v>
          </cell>
          <cell r="X46">
            <v>1965176.1216666701</v>
          </cell>
          <cell r="Y46">
            <v>9102917.7899999991</v>
          </cell>
          <cell r="Z46">
            <v>1965176.1216666701</v>
          </cell>
          <cell r="AA46">
            <v>1965176.1216666701</v>
          </cell>
          <cell r="AB46">
            <v>180000</v>
          </cell>
        </row>
        <row r="47">
          <cell r="C47" t="str">
            <v>S413022</v>
          </cell>
          <cell r="D47" t="str">
            <v>海兴中盛弹簧有限公司</v>
          </cell>
          <cell r="E47" t="str">
            <v>属地化</v>
          </cell>
          <cell r="F47" t="str">
            <v>金属件/座椅/金属件</v>
          </cell>
          <cell r="G47" t="str">
            <v>零部件</v>
          </cell>
          <cell r="H47">
            <v>0.8</v>
          </cell>
          <cell r="I47">
            <v>9036535.6600000001</v>
          </cell>
          <cell r="J47">
            <v>7544447.7800000003</v>
          </cell>
          <cell r="K47">
            <v>559486.65666666697</v>
          </cell>
          <cell r="L47">
            <v>575301.17166666698</v>
          </cell>
          <cell r="M47">
            <v>628977.88333333295</v>
          </cell>
          <cell r="N47">
            <v>506161.65833333298</v>
          </cell>
          <cell r="O47">
            <v>513637.47666666697</v>
          </cell>
          <cell r="P47">
            <v>499383.626666667</v>
          </cell>
          <cell r="Q47">
            <v>2626358.77866667</v>
          </cell>
          <cell r="R47">
            <v>800000</v>
          </cell>
          <cell r="T47">
            <v>250000</v>
          </cell>
          <cell r="U47">
            <v>220000</v>
          </cell>
          <cell r="V47">
            <v>30000</v>
          </cell>
          <cell r="W47">
            <v>1300000</v>
          </cell>
          <cell r="X47">
            <v>1326358.77866667</v>
          </cell>
          <cell r="Y47">
            <v>7044447.7800000003</v>
          </cell>
          <cell r="Z47">
            <v>1326358.77866667</v>
          </cell>
          <cell r="AA47">
            <v>1326358.77866667</v>
          </cell>
          <cell r="AB47">
            <v>120000</v>
          </cell>
        </row>
        <row r="48">
          <cell r="C48" t="str">
            <v>S413044</v>
          </cell>
          <cell r="D48" t="str">
            <v>黄骅市长生汽车灯镜有限公司</v>
          </cell>
          <cell r="E48" t="str">
            <v>属地化</v>
          </cell>
          <cell r="F48" t="str">
            <v>金属件/座椅</v>
          </cell>
          <cell r="G48" t="str">
            <v>零部件</v>
          </cell>
          <cell r="H48">
            <v>0.8</v>
          </cell>
          <cell r="I48">
            <v>14396556.369999999</v>
          </cell>
          <cell r="J48">
            <v>13190860.189999999</v>
          </cell>
          <cell r="K48">
            <v>606459.26</v>
          </cell>
          <cell r="L48">
            <v>599992.48499999999</v>
          </cell>
          <cell r="M48">
            <v>627288.23166666704</v>
          </cell>
          <cell r="N48">
            <v>585398.96666666702</v>
          </cell>
          <cell r="O48">
            <v>594815.32833333302</v>
          </cell>
          <cell r="P48">
            <v>547067.64666666696</v>
          </cell>
          <cell r="Q48">
            <v>2848817.53466667</v>
          </cell>
          <cell r="R48">
            <v>510000</v>
          </cell>
          <cell r="T48">
            <v>650000</v>
          </cell>
          <cell r="U48">
            <v>300000</v>
          </cell>
          <cell r="V48">
            <v>30000</v>
          </cell>
          <cell r="W48">
            <v>1490000</v>
          </cell>
          <cell r="X48">
            <v>1358817.53466667</v>
          </cell>
          <cell r="Y48">
            <v>12210860.189999999</v>
          </cell>
          <cell r="Z48">
            <v>1358817.53466667</v>
          </cell>
          <cell r="AA48">
            <v>1358817.53466667</v>
          </cell>
          <cell r="AB48">
            <v>200000</v>
          </cell>
        </row>
        <row r="49">
          <cell r="C49" t="str">
            <v>S413108</v>
          </cell>
          <cell r="D49" t="str">
            <v>黄骅市泰行汽车配件有限公司</v>
          </cell>
          <cell r="E49" t="str">
            <v>属地化</v>
          </cell>
          <cell r="F49" t="str">
            <v>座椅</v>
          </cell>
          <cell r="G49" t="str">
            <v>零部件</v>
          </cell>
          <cell r="H49">
            <v>0.8</v>
          </cell>
          <cell r="I49">
            <v>4621952.09</v>
          </cell>
          <cell r="J49">
            <v>4462943.96</v>
          </cell>
          <cell r="K49">
            <v>268411.56833333301</v>
          </cell>
          <cell r="L49">
            <v>264670.02833333297</v>
          </cell>
          <cell r="M49">
            <v>251850.49166666699</v>
          </cell>
          <cell r="N49">
            <v>234770.561666667</v>
          </cell>
          <cell r="O49">
            <v>207341.816666667</v>
          </cell>
          <cell r="P49">
            <v>167235.86166666701</v>
          </cell>
          <cell r="Q49">
            <v>1115424.2626666699</v>
          </cell>
          <cell r="R49">
            <v>350000</v>
          </cell>
          <cell r="S49">
            <v>50000</v>
          </cell>
          <cell r="T49">
            <v>150000</v>
          </cell>
          <cell r="U49">
            <v>100000</v>
          </cell>
          <cell r="V49">
            <v>10000</v>
          </cell>
          <cell r="W49">
            <v>660000</v>
          </cell>
          <cell r="X49">
            <v>455424.262666667</v>
          </cell>
          <cell r="Y49">
            <v>4202943.96</v>
          </cell>
          <cell r="Z49">
            <v>455424.262666667</v>
          </cell>
          <cell r="AA49">
            <v>455424.262666667</v>
          </cell>
          <cell r="AB49">
            <v>40000</v>
          </cell>
        </row>
        <row r="50">
          <cell r="C50" t="str">
            <v>S413070</v>
          </cell>
          <cell r="D50" t="str">
            <v>黄骅市创合五金制品有限公司</v>
          </cell>
          <cell r="E50" t="str">
            <v>属地化</v>
          </cell>
          <cell r="F50" t="str">
            <v>金属件/座椅</v>
          </cell>
          <cell r="G50" t="str">
            <v>零部件</v>
          </cell>
          <cell r="H50">
            <v>0.8</v>
          </cell>
          <cell r="I50">
            <v>3144712.71</v>
          </cell>
          <cell r="J50">
            <v>2706500.04</v>
          </cell>
          <cell r="K50">
            <v>312936.48499999999</v>
          </cell>
          <cell r="L50">
            <v>376621.17666666699</v>
          </cell>
          <cell r="M50">
            <v>363017.33333333302</v>
          </cell>
          <cell r="N50">
            <v>437479.49666666699</v>
          </cell>
          <cell r="O50">
            <v>364431.48333333299</v>
          </cell>
          <cell r="P50">
            <v>305116.09000000003</v>
          </cell>
          <cell r="Q50">
            <v>1727681.652</v>
          </cell>
          <cell r="R50">
            <v>700000</v>
          </cell>
          <cell r="T50">
            <v>80000</v>
          </cell>
          <cell r="U50">
            <v>110000</v>
          </cell>
          <cell r="V50">
            <v>20000</v>
          </cell>
          <cell r="W50">
            <v>910000</v>
          </cell>
          <cell r="X50">
            <v>817681.652</v>
          </cell>
          <cell r="Y50">
            <v>2496500.04</v>
          </cell>
          <cell r="Z50">
            <v>817681.652</v>
          </cell>
          <cell r="AA50">
            <v>817681.652</v>
          </cell>
          <cell r="AB50">
            <v>70000</v>
          </cell>
        </row>
        <row r="51">
          <cell r="C51" t="str">
            <v>S413055</v>
          </cell>
          <cell r="D51" t="str">
            <v>黄骅市广亿汽车部件有限公司</v>
          </cell>
          <cell r="E51" t="str">
            <v>属地化</v>
          </cell>
          <cell r="F51" t="str">
            <v>金属件</v>
          </cell>
          <cell r="G51" t="str">
            <v>零部件</v>
          </cell>
          <cell r="H51">
            <v>0.8</v>
          </cell>
          <cell r="I51">
            <v>2641921.71</v>
          </cell>
          <cell r="J51">
            <v>2283347.19</v>
          </cell>
          <cell r="K51">
            <v>167661.095</v>
          </cell>
          <cell r="L51">
            <v>124722.68</v>
          </cell>
          <cell r="M51">
            <v>132898.79166666701</v>
          </cell>
          <cell r="N51">
            <v>130394.64</v>
          </cell>
          <cell r="O51">
            <v>138663.45499999999</v>
          </cell>
          <cell r="P51">
            <v>137983.311666667</v>
          </cell>
          <cell r="Q51">
            <v>665859.17866666697</v>
          </cell>
          <cell r="R51">
            <v>270000</v>
          </cell>
          <cell r="T51">
            <v>200000</v>
          </cell>
          <cell r="U51">
            <v>40000</v>
          </cell>
          <cell r="V51">
            <v>10000</v>
          </cell>
          <cell r="W51">
            <v>520000</v>
          </cell>
          <cell r="X51">
            <v>145859.17866666699</v>
          </cell>
          <cell r="Y51">
            <v>2033347.19</v>
          </cell>
          <cell r="Z51">
            <v>145859.17866666699</v>
          </cell>
          <cell r="AA51">
            <v>145859.17866666699</v>
          </cell>
          <cell r="AB51">
            <v>15000</v>
          </cell>
        </row>
        <row r="52">
          <cell r="C52" t="str">
            <v>S413033</v>
          </cell>
          <cell r="D52" t="str">
            <v>黄骅市再兴汽车配件有限公司</v>
          </cell>
          <cell r="E52" t="str">
            <v>属地化</v>
          </cell>
          <cell r="F52" t="str">
            <v>金属件</v>
          </cell>
          <cell r="G52" t="str">
            <v>零部件</v>
          </cell>
          <cell r="H52">
            <v>0.8</v>
          </cell>
          <cell r="I52">
            <v>2398752.58</v>
          </cell>
          <cell r="J52">
            <v>2222328.62</v>
          </cell>
          <cell r="K52">
            <v>121805.763333333</v>
          </cell>
          <cell r="L52">
            <v>134221.748333333</v>
          </cell>
          <cell r="M52">
            <v>161670.87833333301</v>
          </cell>
          <cell r="N52">
            <v>159402.59166666699</v>
          </cell>
          <cell r="O52">
            <v>153253.92499999999</v>
          </cell>
          <cell r="P52">
            <v>139212.72</v>
          </cell>
          <cell r="Q52">
            <v>695654.10133333295</v>
          </cell>
          <cell r="R52">
            <v>270000</v>
          </cell>
          <cell r="T52">
            <v>80000</v>
          </cell>
          <cell r="U52">
            <v>45000</v>
          </cell>
          <cell r="V52">
            <v>10000</v>
          </cell>
          <cell r="W52">
            <v>405000</v>
          </cell>
          <cell r="X52">
            <v>290654.101333333</v>
          </cell>
          <cell r="Y52">
            <v>2087328.62</v>
          </cell>
          <cell r="Z52">
            <v>290654.101333333</v>
          </cell>
          <cell r="AA52">
            <v>290654.101333333</v>
          </cell>
          <cell r="AB52">
            <v>30000</v>
          </cell>
        </row>
        <row r="53">
          <cell r="C53" t="str">
            <v>S413168</v>
          </cell>
          <cell r="D53" t="str">
            <v>黄骅市旗锐塑料制品有限公司</v>
          </cell>
          <cell r="E53" t="str">
            <v>属地化</v>
          </cell>
          <cell r="F53" t="str">
            <v>座椅</v>
          </cell>
          <cell r="G53" t="str">
            <v>零部件</v>
          </cell>
          <cell r="H53">
            <v>0.8</v>
          </cell>
          <cell r="I53">
            <v>337744.59</v>
          </cell>
          <cell r="J53">
            <v>173225.08</v>
          </cell>
          <cell r="K53">
            <v>5343.2183333333296</v>
          </cell>
          <cell r="L53">
            <v>13099.2266666667</v>
          </cell>
          <cell r="M53">
            <v>24179.958333333299</v>
          </cell>
          <cell r="N53">
            <v>28870.846666666701</v>
          </cell>
          <cell r="O53">
            <v>43371.333333333299</v>
          </cell>
          <cell r="P53">
            <v>56290.764999999999</v>
          </cell>
          <cell r="Q53">
            <v>136924.278666667</v>
          </cell>
          <cell r="R53">
            <v>20000</v>
          </cell>
          <cell r="U53">
            <v>15000</v>
          </cell>
          <cell r="V53">
            <v>10000</v>
          </cell>
          <cell r="W53">
            <v>45000</v>
          </cell>
          <cell r="X53">
            <v>91924.278666666694</v>
          </cell>
          <cell r="Y53">
            <v>148225.07999999999</v>
          </cell>
          <cell r="Z53">
            <v>91924.278666666694</v>
          </cell>
          <cell r="AA53">
            <v>91924.278666666694</v>
          </cell>
          <cell r="AB53">
            <v>10000</v>
          </cell>
        </row>
        <row r="54">
          <cell r="C54" t="str">
            <v>S413064</v>
          </cell>
          <cell r="D54" t="str">
            <v>黄骅市恒伟五金制品有限公司</v>
          </cell>
          <cell r="E54" t="str">
            <v>属地化</v>
          </cell>
          <cell r="F54" t="str">
            <v>座椅</v>
          </cell>
          <cell r="G54" t="str">
            <v>零部件</v>
          </cell>
          <cell r="H54">
            <v>0.8</v>
          </cell>
          <cell r="I54">
            <v>2172275.86</v>
          </cell>
          <cell r="J54">
            <v>1691836.66</v>
          </cell>
          <cell r="K54">
            <v>186471.32166666701</v>
          </cell>
          <cell r="L54">
            <v>181572.286666667</v>
          </cell>
          <cell r="M54">
            <v>173075.29666666701</v>
          </cell>
          <cell r="N54">
            <v>158505.661666667</v>
          </cell>
          <cell r="O54">
            <v>125422.328333333</v>
          </cell>
          <cell r="P54">
            <v>172931.52499999999</v>
          </cell>
          <cell r="Q54">
            <v>798382.73600000096</v>
          </cell>
          <cell r="R54">
            <v>30000</v>
          </cell>
          <cell r="T54">
            <v>100000</v>
          </cell>
          <cell r="V54">
            <v>10000</v>
          </cell>
          <cell r="W54">
            <v>140000</v>
          </cell>
          <cell r="X54">
            <v>658382.73600000096</v>
          </cell>
          <cell r="Y54">
            <v>1581836.66</v>
          </cell>
          <cell r="Z54">
            <v>658382.73600000096</v>
          </cell>
          <cell r="AA54">
            <v>658382.73600000096</v>
          </cell>
        </row>
        <row r="55">
          <cell r="C55" t="str">
            <v>S413035</v>
          </cell>
          <cell r="D55" t="str">
            <v>黄骅市建昌塑料制品有限公司</v>
          </cell>
          <cell r="E55" t="str">
            <v>属地化</v>
          </cell>
          <cell r="F55" t="str">
            <v>金属件</v>
          </cell>
          <cell r="G55" t="str">
            <v>零部件</v>
          </cell>
          <cell r="H55">
            <v>0.8</v>
          </cell>
          <cell r="I55">
            <v>3316207.74</v>
          </cell>
          <cell r="J55">
            <v>2947216.61</v>
          </cell>
          <cell r="K55">
            <v>118052.798333333</v>
          </cell>
          <cell r="L55">
            <v>95294.024999999994</v>
          </cell>
          <cell r="M55">
            <v>110543.37</v>
          </cell>
          <cell r="N55">
            <v>106909.201666667</v>
          </cell>
          <cell r="O55">
            <v>116348.83</v>
          </cell>
          <cell r="P55">
            <v>118309.576666667</v>
          </cell>
          <cell r="Q55">
            <v>532366.24133333401</v>
          </cell>
          <cell r="R55">
            <v>190000</v>
          </cell>
          <cell r="T55">
            <v>100000</v>
          </cell>
          <cell r="U55">
            <v>100000</v>
          </cell>
          <cell r="V55">
            <v>10000</v>
          </cell>
          <cell r="W55">
            <v>400000</v>
          </cell>
          <cell r="X55">
            <v>132366.24133333401</v>
          </cell>
          <cell r="Y55">
            <v>2737216.61</v>
          </cell>
          <cell r="Z55">
            <v>132366.24133333401</v>
          </cell>
          <cell r="AA55">
            <v>132366.24133333401</v>
          </cell>
          <cell r="AB55">
            <v>15000</v>
          </cell>
        </row>
        <row r="56">
          <cell r="C56" t="str">
            <v>S413084</v>
          </cell>
          <cell r="D56" t="str">
            <v>黄骅市常郭镇街西纸箱厂</v>
          </cell>
          <cell r="E56" t="str">
            <v>属地化</v>
          </cell>
          <cell r="F56" t="str">
            <v>金属件/座椅/后视镜</v>
          </cell>
          <cell r="G56" t="str">
            <v>零部件</v>
          </cell>
          <cell r="H56">
            <v>0.8</v>
          </cell>
          <cell r="I56">
            <v>1674044.5</v>
          </cell>
          <cell r="J56">
            <v>1577716.53</v>
          </cell>
          <cell r="K56">
            <v>38063.735000000001</v>
          </cell>
          <cell r="L56">
            <v>37546.18</v>
          </cell>
          <cell r="M56">
            <v>39468.836666666699</v>
          </cell>
          <cell r="N56">
            <v>36928.836666666699</v>
          </cell>
          <cell r="O56">
            <v>45150.235000000001</v>
          </cell>
          <cell r="P56">
            <v>39077.4316666667</v>
          </cell>
          <cell r="Q56">
            <v>188988.204</v>
          </cell>
          <cell r="R56">
            <v>40000</v>
          </cell>
          <cell r="U56">
            <v>15000</v>
          </cell>
          <cell r="V56">
            <v>10000</v>
          </cell>
          <cell r="W56">
            <v>65000</v>
          </cell>
          <cell r="X56">
            <v>123988.204</v>
          </cell>
          <cell r="Y56">
            <v>1552716.53</v>
          </cell>
          <cell r="Z56">
            <v>123988.204</v>
          </cell>
          <cell r="AA56">
            <v>123988.204</v>
          </cell>
        </row>
        <row r="57">
          <cell r="C57" t="str">
            <v>S413073</v>
          </cell>
          <cell r="D57" t="str">
            <v>黄骅市兴岳金属制品有限公司</v>
          </cell>
          <cell r="E57" t="str">
            <v>属地化</v>
          </cell>
          <cell r="F57" t="str">
            <v>金属件</v>
          </cell>
          <cell r="G57" t="str">
            <v>零部件</v>
          </cell>
          <cell r="H57">
            <v>0.8</v>
          </cell>
          <cell r="I57">
            <v>831124.4</v>
          </cell>
          <cell r="J57">
            <v>644966.22</v>
          </cell>
          <cell r="K57">
            <v>55830.415000000001</v>
          </cell>
          <cell r="L57">
            <v>78433.456666666694</v>
          </cell>
          <cell r="M57">
            <v>95096.371666666702</v>
          </cell>
          <cell r="N57">
            <v>106679.741666667</v>
          </cell>
          <cell r="O57">
            <v>103784.88</v>
          </cell>
          <cell r="P57">
            <v>96380.731666666703</v>
          </cell>
          <cell r="Q57">
            <v>428964.47733333398</v>
          </cell>
          <cell r="R57">
            <v>110000</v>
          </cell>
          <cell r="U57">
            <v>20000</v>
          </cell>
          <cell r="V57">
            <v>10000</v>
          </cell>
          <cell r="W57">
            <v>140000</v>
          </cell>
          <cell r="X57">
            <v>288964.47733333398</v>
          </cell>
          <cell r="Y57">
            <v>614966.22</v>
          </cell>
          <cell r="Z57">
            <v>288964.47733333398</v>
          </cell>
          <cell r="AA57">
            <v>288964.47733333398</v>
          </cell>
        </row>
        <row r="58">
          <cell r="C58" t="str">
            <v>S413047</v>
          </cell>
          <cell r="D58" t="str">
            <v>黄骅市正大纺织机械配件厂</v>
          </cell>
          <cell r="E58" t="str">
            <v>属地化</v>
          </cell>
          <cell r="F58" t="str">
            <v>金属件</v>
          </cell>
          <cell r="G58" t="str">
            <v>零部件</v>
          </cell>
          <cell r="H58">
            <v>0.8</v>
          </cell>
          <cell r="I58">
            <v>1865441.09</v>
          </cell>
          <cell r="J58">
            <v>1855793.4</v>
          </cell>
          <cell r="K58">
            <v>206112.34166666699</v>
          </cell>
          <cell r="L58">
            <v>237874.91500000001</v>
          </cell>
          <cell r="M58">
            <v>161101.35333333301</v>
          </cell>
          <cell r="N58">
            <v>58518.02</v>
          </cell>
          <cell r="O58">
            <v>60125.968333333301</v>
          </cell>
          <cell r="P58">
            <v>33370.521666666697</v>
          </cell>
          <cell r="Q58">
            <v>605682.49600000004</v>
          </cell>
          <cell r="R58">
            <v>70000</v>
          </cell>
          <cell r="U58">
            <v>30000</v>
          </cell>
          <cell r="V58">
            <v>10000</v>
          </cell>
          <cell r="W58">
            <v>110000</v>
          </cell>
          <cell r="X58">
            <v>495682.49599999998</v>
          </cell>
          <cell r="Y58">
            <v>1815793.4</v>
          </cell>
          <cell r="Z58">
            <v>495682.49599999998</v>
          </cell>
          <cell r="AA58">
            <v>495682.49599999998</v>
          </cell>
        </row>
        <row r="59">
          <cell r="C59" t="str">
            <v>S413078</v>
          </cell>
          <cell r="D59" t="str">
            <v>文安县德实汽车配件有限公司</v>
          </cell>
          <cell r="E59" t="str">
            <v>属地化</v>
          </cell>
          <cell r="F59" t="str">
            <v>金属件/座椅</v>
          </cell>
          <cell r="G59" t="str">
            <v>零部件</v>
          </cell>
          <cell r="H59">
            <v>0.8</v>
          </cell>
          <cell r="I59">
            <v>3342608.73</v>
          </cell>
          <cell r="J59">
            <v>2753639.6</v>
          </cell>
          <cell r="K59">
            <v>303036.33500000002</v>
          </cell>
          <cell r="L59">
            <v>354508.64666666702</v>
          </cell>
          <cell r="M59">
            <v>365058.69833333301</v>
          </cell>
          <cell r="N59">
            <v>343004.313333333</v>
          </cell>
          <cell r="O59">
            <v>345202.09333333297</v>
          </cell>
          <cell r="P59">
            <v>311621.34499999997</v>
          </cell>
          <cell r="Q59">
            <v>1617945.1453333299</v>
          </cell>
          <cell r="R59">
            <v>600000</v>
          </cell>
          <cell r="U59">
            <v>300000</v>
          </cell>
          <cell r="V59">
            <v>80000</v>
          </cell>
          <cell r="W59">
            <v>980000</v>
          </cell>
          <cell r="X59">
            <v>637945.14533333306</v>
          </cell>
          <cell r="Y59">
            <v>2373639.6</v>
          </cell>
          <cell r="Z59">
            <v>637945.14533333306</v>
          </cell>
          <cell r="AA59">
            <v>637945.14533333306</v>
          </cell>
        </row>
        <row r="60">
          <cell r="C60" t="str">
            <v>S413045</v>
          </cell>
          <cell r="D60" t="str">
            <v>黄骅市鑫祺汽车配件有限公司</v>
          </cell>
          <cell r="E60" t="str">
            <v>属地化</v>
          </cell>
          <cell r="F60" t="str">
            <v>金属件/座椅</v>
          </cell>
          <cell r="G60" t="str">
            <v>零部件</v>
          </cell>
          <cell r="H60">
            <v>0.8</v>
          </cell>
          <cell r="I60">
            <v>2213852.7400000002</v>
          </cell>
          <cell r="J60">
            <v>1786303.39</v>
          </cell>
          <cell r="K60">
            <v>89959.961666666699</v>
          </cell>
          <cell r="L60">
            <v>100510.375</v>
          </cell>
          <cell r="M60">
            <v>67943.073333333305</v>
          </cell>
          <cell r="N60">
            <v>78516.539999999994</v>
          </cell>
          <cell r="O60">
            <v>90099.955000000002</v>
          </cell>
          <cell r="P60">
            <v>94691.071666666699</v>
          </cell>
          <cell r="Q60">
            <v>417376.781333333</v>
          </cell>
          <cell r="R60">
            <v>130000</v>
          </cell>
          <cell r="T60">
            <v>80000</v>
          </cell>
          <cell r="U60">
            <v>40000</v>
          </cell>
          <cell r="V60">
            <v>10000</v>
          </cell>
          <cell r="W60">
            <v>260000</v>
          </cell>
          <cell r="X60">
            <v>157376.781333333</v>
          </cell>
          <cell r="Y60">
            <v>1656303.39</v>
          </cell>
          <cell r="Z60">
            <v>157376.781333333</v>
          </cell>
          <cell r="AA60">
            <v>157376.781333333</v>
          </cell>
          <cell r="AB60">
            <v>15000</v>
          </cell>
        </row>
        <row r="61">
          <cell r="C61" t="str">
            <v>S413066</v>
          </cell>
          <cell r="D61" t="str">
            <v>河北新强力机械制造有限公司</v>
          </cell>
          <cell r="E61" t="str">
            <v>属地化</v>
          </cell>
          <cell r="F61" t="str">
            <v>金属件</v>
          </cell>
          <cell r="G61" t="str">
            <v>零部件</v>
          </cell>
          <cell r="H61">
            <v>0.8</v>
          </cell>
          <cell r="I61">
            <v>1428021.28</v>
          </cell>
          <cell r="J61">
            <v>1130760.97</v>
          </cell>
          <cell r="K61">
            <v>66679.711666666699</v>
          </cell>
          <cell r="L61">
            <v>56543.574999999997</v>
          </cell>
          <cell r="M61">
            <v>59586.8616666667</v>
          </cell>
          <cell r="N61">
            <v>72669.826666666704</v>
          </cell>
          <cell r="O61">
            <v>82380.246666666702</v>
          </cell>
          <cell r="P61">
            <v>69524.031666666706</v>
          </cell>
          <cell r="Q61">
            <v>325907.40266666701</v>
          </cell>
          <cell r="R61">
            <v>140000</v>
          </cell>
          <cell r="T61">
            <v>170000</v>
          </cell>
          <cell r="U61">
            <v>20000</v>
          </cell>
          <cell r="V61">
            <v>10000</v>
          </cell>
          <cell r="W61">
            <v>340000</v>
          </cell>
          <cell r="X61">
            <v>-14092.5973333332</v>
          </cell>
          <cell r="Y61">
            <v>930760.97</v>
          </cell>
          <cell r="Z61">
            <v>-14092.5973333332</v>
          </cell>
          <cell r="AA61">
            <v>0</v>
          </cell>
          <cell r="AB61">
            <v>10000</v>
          </cell>
        </row>
        <row r="62">
          <cell r="C62" t="str">
            <v>S413039</v>
          </cell>
          <cell r="D62" t="str">
            <v>黄骅市佳祥五金制品有限公司</v>
          </cell>
          <cell r="E62" t="str">
            <v>属地化</v>
          </cell>
          <cell r="F62" t="str">
            <v>金属件/后视镜</v>
          </cell>
          <cell r="G62" t="str">
            <v>零部件</v>
          </cell>
          <cell r="H62">
            <v>0.8</v>
          </cell>
          <cell r="I62">
            <v>161169.54</v>
          </cell>
          <cell r="J62">
            <v>138312.06</v>
          </cell>
          <cell r="K62">
            <v>13928.1566666667</v>
          </cell>
          <cell r="L62">
            <v>13478.7716666667</v>
          </cell>
          <cell r="M62">
            <v>15648.7833333333</v>
          </cell>
          <cell r="N62">
            <v>13726.18</v>
          </cell>
          <cell r="O62">
            <v>14652.426666666701</v>
          </cell>
          <cell r="P62">
            <v>11494.143333333301</v>
          </cell>
          <cell r="Q62">
            <v>66342.769333333403</v>
          </cell>
          <cell r="R62">
            <v>30000</v>
          </cell>
          <cell r="U62">
            <v>10000</v>
          </cell>
          <cell r="V62">
            <v>10000</v>
          </cell>
          <cell r="W62">
            <v>50000</v>
          </cell>
          <cell r="X62">
            <v>16342.769333333399</v>
          </cell>
          <cell r="Y62">
            <v>118312.06</v>
          </cell>
          <cell r="Z62">
            <v>16342.769333333399</v>
          </cell>
          <cell r="AA62">
            <v>16342.769333333399</v>
          </cell>
        </row>
        <row r="63">
          <cell r="C63" t="str">
            <v>S413034</v>
          </cell>
          <cell r="D63" t="str">
            <v>黄骅市汇铭汽车部件有限公司</v>
          </cell>
          <cell r="E63" t="str">
            <v>属地化</v>
          </cell>
          <cell r="F63" t="str">
            <v>座椅</v>
          </cell>
          <cell r="G63" t="str">
            <v>零部件</v>
          </cell>
          <cell r="H63">
            <v>0.8</v>
          </cell>
          <cell r="I63">
            <v>2996003.5</v>
          </cell>
          <cell r="J63">
            <v>2431316.37</v>
          </cell>
          <cell r="K63">
            <v>302108.755</v>
          </cell>
          <cell r="L63">
            <v>136113.218333333</v>
          </cell>
          <cell r="M63">
            <v>155049.156666667</v>
          </cell>
          <cell r="N63">
            <v>107499.156666667</v>
          </cell>
          <cell r="O63">
            <v>78182.490000000005</v>
          </cell>
          <cell r="P63">
            <v>142778.38500000001</v>
          </cell>
          <cell r="Q63">
            <v>737384.92933333397</v>
          </cell>
          <cell r="R63">
            <v>250000</v>
          </cell>
          <cell r="T63">
            <v>100000</v>
          </cell>
          <cell r="U63">
            <v>60000</v>
          </cell>
          <cell r="V63">
            <v>10000</v>
          </cell>
          <cell r="W63">
            <v>420000</v>
          </cell>
          <cell r="X63">
            <v>317384.92933333397</v>
          </cell>
          <cell r="Y63">
            <v>2261316.37</v>
          </cell>
          <cell r="Z63">
            <v>317384.92933333397</v>
          </cell>
          <cell r="AA63">
            <v>317384.92933333397</v>
          </cell>
          <cell r="AB63">
            <v>30000</v>
          </cell>
        </row>
        <row r="64">
          <cell r="C64" t="str">
            <v>S413037</v>
          </cell>
          <cell r="D64" t="str">
            <v>黄骅市雍丰塑料制品有限公司</v>
          </cell>
          <cell r="E64" t="str">
            <v>属地化</v>
          </cell>
          <cell r="F64" t="str">
            <v>座椅</v>
          </cell>
          <cell r="G64" t="str">
            <v>零部件</v>
          </cell>
          <cell r="H64">
            <v>0.8</v>
          </cell>
          <cell r="I64">
            <v>3046676.62</v>
          </cell>
          <cell r="J64">
            <v>2746033.18</v>
          </cell>
          <cell r="K64">
            <v>96624.235000000001</v>
          </cell>
          <cell r="L64">
            <v>88430.313333333295</v>
          </cell>
          <cell r="M64">
            <v>93218.613333333298</v>
          </cell>
          <cell r="N64">
            <v>88067.541666666701</v>
          </cell>
          <cell r="O64">
            <v>100028.823333333</v>
          </cell>
          <cell r="P64">
            <v>106778.586666667</v>
          </cell>
          <cell r="Q64">
            <v>458518.490666667</v>
          </cell>
          <cell r="R64">
            <v>170000</v>
          </cell>
          <cell r="T64">
            <v>100000</v>
          </cell>
          <cell r="U64">
            <v>30000</v>
          </cell>
          <cell r="V64">
            <v>10000</v>
          </cell>
          <cell r="W64">
            <v>310000</v>
          </cell>
          <cell r="X64">
            <v>148518.490666667</v>
          </cell>
          <cell r="Y64">
            <v>2606033.1800000002</v>
          </cell>
          <cell r="Z64">
            <v>148518.490666667</v>
          </cell>
          <cell r="AA64">
            <v>148518.490666667</v>
          </cell>
          <cell r="AB64">
            <v>15000</v>
          </cell>
        </row>
        <row r="65">
          <cell r="C65" t="str">
            <v>S413031</v>
          </cell>
          <cell r="D65" t="str">
            <v>黄骅市致远摩托车配件有限公司</v>
          </cell>
          <cell r="E65" t="str">
            <v>属地化</v>
          </cell>
          <cell r="F65" t="str">
            <v>座椅</v>
          </cell>
          <cell r="G65" t="str">
            <v>零部件</v>
          </cell>
          <cell r="H65">
            <v>0.8</v>
          </cell>
          <cell r="I65">
            <v>158199.79999999999</v>
          </cell>
          <cell r="J65">
            <v>158199.79999999999</v>
          </cell>
          <cell r="K65">
            <v>10424.9683333333</v>
          </cell>
          <cell r="L65">
            <v>10424.9683333333</v>
          </cell>
          <cell r="M65">
            <v>9691.6450000000004</v>
          </cell>
          <cell r="N65">
            <v>9691.6450000000004</v>
          </cell>
          <cell r="O65">
            <v>13231.766666666699</v>
          </cell>
          <cell r="P65">
            <v>15941.665000000001</v>
          </cell>
          <cell r="Q65">
            <v>55525.326666666602</v>
          </cell>
          <cell r="R65">
            <v>26022</v>
          </cell>
          <cell r="U65">
            <v>0</v>
          </cell>
          <cell r="V65">
            <v>10000</v>
          </cell>
          <cell r="W65">
            <v>36022</v>
          </cell>
          <cell r="X65">
            <v>19503.326666666599</v>
          </cell>
          <cell r="Y65">
            <v>148199.79999999999</v>
          </cell>
          <cell r="Z65">
            <v>19503.326666666599</v>
          </cell>
          <cell r="AA65">
            <v>19503.326666666599</v>
          </cell>
        </row>
        <row r="66">
          <cell r="C66" t="str">
            <v>S431010</v>
          </cell>
          <cell r="D66" t="str">
            <v>上海绽奇汽车部件有限公司</v>
          </cell>
          <cell r="E66" t="str">
            <v>远途</v>
          </cell>
          <cell r="F66" t="str">
            <v>座椅</v>
          </cell>
          <cell r="G66" t="str">
            <v>零部件</v>
          </cell>
          <cell r="H66">
            <v>0.8</v>
          </cell>
          <cell r="I66">
            <v>859282.12</v>
          </cell>
          <cell r="J66">
            <v>723100.22</v>
          </cell>
          <cell r="K66">
            <v>71192.759999999995</v>
          </cell>
          <cell r="L66">
            <v>86814.813333333295</v>
          </cell>
          <cell r="M66">
            <v>108576.985</v>
          </cell>
          <cell r="N66">
            <v>102972.55666666701</v>
          </cell>
          <cell r="O66">
            <v>101896.593333333</v>
          </cell>
          <cell r="P66">
            <v>88894.288333333301</v>
          </cell>
          <cell r="Q66">
            <v>448278.39733333298</v>
          </cell>
          <cell r="R66">
            <v>160000</v>
          </cell>
          <cell r="U66">
            <v>50000</v>
          </cell>
          <cell r="V66">
            <v>50000</v>
          </cell>
          <cell r="W66">
            <v>260000</v>
          </cell>
          <cell r="X66">
            <v>188278.39733333301</v>
          </cell>
          <cell r="Y66">
            <v>623100.22</v>
          </cell>
          <cell r="Z66">
            <v>188278.39733333301</v>
          </cell>
          <cell r="AA66">
            <v>188278.39733333301</v>
          </cell>
        </row>
        <row r="67">
          <cell r="C67" t="str">
            <v>S437060</v>
          </cell>
          <cell r="D67" t="str">
            <v>日照联成汽车部件有限公司</v>
          </cell>
          <cell r="E67" t="str">
            <v>远途</v>
          </cell>
          <cell r="F67" t="str">
            <v>座椅</v>
          </cell>
          <cell r="G67" t="str">
            <v>零部件</v>
          </cell>
          <cell r="H67">
            <v>0.8</v>
          </cell>
          <cell r="I67">
            <v>1165653.76</v>
          </cell>
          <cell r="J67">
            <v>916998.31</v>
          </cell>
          <cell r="K67">
            <v>0</v>
          </cell>
          <cell r="L67">
            <v>117061.861666667</v>
          </cell>
          <cell r="M67">
            <v>143859.33666666699</v>
          </cell>
          <cell r="N67">
            <v>152833.05166666699</v>
          </cell>
          <cell r="O67">
            <v>178167.183333333</v>
          </cell>
          <cell r="P67">
            <v>194275.626666667</v>
          </cell>
          <cell r="Q67">
            <v>628957.64800000098</v>
          </cell>
          <cell r="R67">
            <v>100000</v>
          </cell>
          <cell r="U67">
            <v>120000</v>
          </cell>
          <cell r="V67">
            <v>100000</v>
          </cell>
          <cell r="W67">
            <v>320000</v>
          </cell>
          <cell r="X67">
            <v>308957.64800000098</v>
          </cell>
          <cell r="Y67">
            <v>696998.31</v>
          </cell>
          <cell r="Z67">
            <v>308957.64800000098</v>
          </cell>
          <cell r="AA67">
            <v>308957.64800000098</v>
          </cell>
        </row>
        <row r="68">
          <cell r="C68" t="str">
            <v>S413067</v>
          </cell>
          <cell r="D68" t="str">
            <v>沧州庆方汽车部件有限公司</v>
          </cell>
          <cell r="E68" t="str">
            <v>属地化</v>
          </cell>
          <cell r="F68" t="str">
            <v>座椅</v>
          </cell>
          <cell r="G68" t="str">
            <v>零部件</v>
          </cell>
          <cell r="H68">
            <v>0.8</v>
          </cell>
          <cell r="I68">
            <v>293025.5</v>
          </cell>
          <cell r="J68">
            <v>224138.08</v>
          </cell>
          <cell r="K68">
            <v>24598.071666666699</v>
          </cell>
          <cell r="L68">
            <v>30861.246666666699</v>
          </cell>
          <cell r="M68">
            <v>28738.9083333333</v>
          </cell>
          <cell r="N68">
            <v>28808.796666666702</v>
          </cell>
          <cell r="O68">
            <v>28867.323333333301</v>
          </cell>
          <cell r="P68">
            <v>31044.151666666701</v>
          </cell>
          <cell r="Q68">
            <v>138334.79866666699</v>
          </cell>
          <cell r="R68">
            <v>30000</v>
          </cell>
          <cell r="U68">
            <v>30000</v>
          </cell>
          <cell r="V68">
            <v>10000</v>
          </cell>
          <cell r="W68">
            <v>70000</v>
          </cell>
          <cell r="X68">
            <v>68334.798666666698</v>
          </cell>
          <cell r="Y68">
            <v>184138.08</v>
          </cell>
          <cell r="Z68">
            <v>68334.798666666698</v>
          </cell>
          <cell r="AA68">
            <v>68334.798666666698</v>
          </cell>
          <cell r="AB68">
            <v>20000</v>
          </cell>
        </row>
        <row r="69">
          <cell r="C69" t="str">
            <v>S413021</v>
          </cell>
          <cell r="D69" t="str">
            <v>河北锐翰汽车零部件有限公司</v>
          </cell>
          <cell r="E69" t="str">
            <v>属地化</v>
          </cell>
          <cell r="F69" t="str">
            <v>金属件</v>
          </cell>
          <cell r="G69" t="str">
            <v>零部件</v>
          </cell>
          <cell r="H69">
            <v>0.8</v>
          </cell>
          <cell r="I69">
            <v>651077.34</v>
          </cell>
          <cell r="J69">
            <v>619325.39</v>
          </cell>
          <cell r="K69">
            <v>35091.961666666699</v>
          </cell>
          <cell r="L69">
            <v>35331.96</v>
          </cell>
          <cell r="M69">
            <v>36823.955000000002</v>
          </cell>
          <cell r="N69">
            <v>37560.61</v>
          </cell>
          <cell r="O69">
            <v>34919.938333333303</v>
          </cell>
          <cell r="P69">
            <v>31695.945</v>
          </cell>
          <cell r="Q69">
            <v>169139.49600000001</v>
          </cell>
          <cell r="R69">
            <v>60000</v>
          </cell>
          <cell r="U69">
            <v>20000</v>
          </cell>
          <cell r="V69">
            <v>20000</v>
          </cell>
          <cell r="W69">
            <v>100000</v>
          </cell>
          <cell r="X69">
            <v>69139.495999999999</v>
          </cell>
          <cell r="Y69">
            <v>579325.39</v>
          </cell>
          <cell r="Z69">
            <v>69139.495999999999</v>
          </cell>
          <cell r="AA69">
            <v>69139.495999999999</v>
          </cell>
        </row>
        <row r="70">
          <cell r="C70" t="str">
            <v>S433009</v>
          </cell>
          <cell r="D70" t="str">
            <v>浙江路得坦摩汽车部件股份有限公司</v>
          </cell>
          <cell r="E70" t="str">
            <v>远途</v>
          </cell>
          <cell r="F70" t="str">
            <v>金属件</v>
          </cell>
          <cell r="G70" t="str">
            <v>零部件</v>
          </cell>
          <cell r="H70">
            <v>0.8</v>
          </cell>
          <cell r="I70">
            <v>3657702.87</v>
          </cell>
          <cell r="J70">
            <v>2241567.3199999998</v>
          </cell>
          <cell r="K70">
            <v>135332.67666666699</v>
          </cell>
          <cell r="L70">
            <v>182236.55166666699</v>
          </cell>
          <cell r="M70">
            <v>347494.92833333299</v>
          </cell>
          <cell r="N70">
            <v>373594.55333333299</v>
          </cell>
          <cell r="O70">
            <v>516192.13500000001</v>
          </cell>
          <cell r="P70">
            <v>609617.14500000002</v>
          </cell>
          <cell r="Q70">
            <v>1731574.392</v>
          </cell>
          <cell r="R70">
            <v>1600000</v>
          </cell>
          <cell r="U70">
            <v>500000</v>
          </cell>
          <cell r="V70">
            <v>400000</v>
          </cell>
          <cell r="W70">
            <v>2500000</v>
          </cell>
          <cell r="X70">
            <v>-768425.60800000001</v>
          </cell>
          <cell r="Y70">
            <v>1341567.32</v>
          </cell>
          <cell r="Z70">
            <v>-768425.60800000001</v>
          </cell>
          <cell r="AA70">
            <v>0</v>
          </cell>
        </row>
        <row r="71">
          <cell r="C71" t="str">
            <v>S413077</v>
          </cell>
          <cell r="D71" t="str">
            <v>文安县万达汽车配件制造有限公司</v>
          </cell>
          <cell r="E71" t="str">
            <v>签订协议</v>
          </cell>
          <cell r="F71" t="str">
            <v>金属件</v>
          </cell>
          <cell r="G71" t="str">
            <v>零部件</v>
          </cell>
          <cell r="H71">
            <v>0.8</v>
          </cell>
          <cell r="I71">
            <v>1820599.2</v>
          </cell>
          <cell r="J71">
            <v>1520527.2</v>
          </cell>
          <cell r="K71">
            <v>142738.243333333</v>
          </cell>
          <cell r="L71">
            <v>142738.243333333</v>
          </cell>
          <cell r="M71">
            <v>200711.773333333</v>
          </cell>
          <cell r="N71">
            <v>213350.69666666701</v>
          </cell>
          <cell r="O71">
            <v>209691.406666667</v>
          </cell>
          <cell r="P71">
            <v>193968.69500000001</v>
          </cell>
          <cell r="Q71">
            <v>882559.246666666</v>
          </cell>
          <cell r="R71">
            <v>180000</v>
          </cell>
          <cell r="U71">
            <v>300000</v>
          </cell>
          <cell r="W71">
            <v>480000</v>
          </cell>
          <cell r="X71">
            <v>402559.246666666</v>
          </cell>
          <cell r="Y71">
            <v>1220527.2</v>
          </cell>
          <cell r="Z71">
            <v>402559.246666666</v>
          </cell>
          <cell r="AA71">
            <v>402559.246666666</v>
          </cell>
        </row>
        <row r="72">
          <cell r="C72" t="str">
            <v>S432009</v>
          </cell>
          <cell r="D72" t="str">
            <v>江苏力乐汽车部件股份有限公司</v>
          </cell>
          <cell r="E72" t="str">
            <v>签订协议</v>
          </cell>
          <cell r="F72" t="str">
            <v>金属件/座椅</v>
          </cell>
          <cell r="G72" t="str">
            <v>零部件</v>
          </cell>
          <cell r="H72">
            <v>0.8</v>
          </cell>
          <cell r="I72">
            <v>7235910.0599999996</v>
          </cell>
          <cell r="J72">
            <v>5598784.8200000003</v>
          </cell>
          <cell r="K72">
            <v>310503.48333333299</v>
          </cell>
          <cell r="L72">
            <v>472759.33666666702</v>
          </cell>
          <cell r="M72">
            <v>787847.11</v>
          </cell>
          <cell r="N72">
            <v>933130.80333333299</v>
          </cell>
          <cell r="O72">
            <v>1121102.13666667</v>
          </cell>
          <cell r="P72">
            <v>1055231.37333333</v>
          </cell>
          <cell r="Q72">
            <v>3744459.3946666699</v>
          </cell>
          <cell r="R72">
            <v>300000</v>
          </cell>
          <cell r="T72">
            <v>300000</v>
          </cell>
          <cell r="U72">
            <v>1000000</v>
          </cell>
          <cell r="W72">
            <v>1600000</v>
          </cell>
          <cell r="X72">
            <v>2144459.3946666699</v>
          </cell>
          <cell r="Y72">
            <v>4298784.82</v>
          </cell>
          <cell r="Z72">
            <v>2144459.3946666699</v>
          </cell>
          <cell r="AA72">
            <v>2144459.3946666699</v>
          </cell>
        </row>
        <row r="73">
          <cell r="C73" t="str">
            <v>S432002</v>
          </cell>
          <cell r="D73" t="str">
            <v>江苏全盛座舱技术股份有限公司</v>
          </cell>
          <cell r="E73" t="str">
            <v>远途</v>
          </cell>
          <cell r="F73" t="str">
            <v>金属件</v>
          </cell>
          <cell r="G73" t="str">
            <v>零部件</v>
          </cell>
          <cell r="H73">
            <v>0.8</v>
          </cell>
          <cell r="I73">
            <v>2387204.69</v>
          </cell>
          <cell r="J73">
            <v>268642.2</v>
          </cell>
          <cell r="K73">
            <v>3420.9850000000001</v>
          </cell>
          <cell r="L73">
            <v>44773.7</v>
          </cell>
          <cell r="M73">
            <v>44773.7</v>
          </cell>
          <cell r="N73">
            <v>225165.22333333301</v>
          </cell>
          <cell r="O73">
            <v>384791.27666666702</v>
          </cell>
          <cell r="P73">
            <v>397867.44833333301</v>
          </cell>
          <cell r="Q73">
            <v>880633.866666666</v>
          </cell>
          <cell r="R73">
            <v>290000</v>
          </cell>
          <cell r="S73">
            <v>280000</v>
          </cell>
          <cell r="V73">
            <v>268642.2</v>
          </cell>
          <cell r="W73">
            <v>838642.2</v>
          </cell>
          <cell r="X73">
            <v>41991.666666666497</v>
          </cell>
          <cell r="Y73">
            <v>0</v>
          </cell>
          <cell r="Z73">
            <v>41991.666666666497</v>
          </cell>
          <cell r="AA73">
            <v>41991.666666666497</v>
          </cell>
        </row>
        <row r="74">
          <cell r="C74" t="str">
            <v>S411046</v>
          </cell>
          <cell r="D74" t="str">
            <v>北京宇喆科技有限公司</v>
          </cell>
          <cell r="E74" t="str">
            <v>李尔项目</v>
          </cell>
          <cell r="F74" t="str">
            <v>座椅</v>
          </cell>
          <cell r="G74" t="str">
            <v>零部件</v>
          </cell>
          <cell r="H74">
            <v>0.8</v>
          </cell>
          <cell r="I74">
            <v>708725.23</v>
          </cell>
          <cell r="J74">
            <v>330023.49</v>
          </cell>
          <cell r="K74">
            <v>0</v>
          </cell>
          <cell r="L74">
            <v>5248.0366666666696</v>
          </cell>
          <cell r="M74">
            <v>39584.028333333299</v>
          </cell>
          <cell r="N74">
            <v>55003.915000000001</v>
          </cell>
          <cell r="O74">
            <v>85645.845000000001</v>
          </cell>
          <cell r="P74">
            <v>118120.87166666699</v>
          </cell>
          <cell r="Q74">
            <v>242882.15733333401</v>
          </cell>
          <cell r="R74">
            <v>650000</v>
          </cell>
          <cell r="S74">
            <v>100000</v>
          </cell>
          <cell r="V74">
            <v>230000</v>
          </cell>
          <cell r="W74">
            <v>980000</v>
          </cell>
          <cell r="X74">
            <v>-737117.84266666602</v>
          </cell>
          <cell r="Y74">
            <v>100023.49</v>
          </cell>
          <cell r="Z74">
            <v>-737117.84266666602</v>
          </cell>
          <cell r="AA74">
            <v>0</v>
          </cell>
        </row>
        <row r="75">
          <cell r="C75" t="str">
            <v>S437015</v>
          </cell>
          <cell r="D75" t="str">
            <v>山东金达汽车部件制造股份有限公司</v>
          </cell>
          <cell r="E75" t="str">
            <v>远途</v>
          </cell>
          <cell r="F75" t="str">
            <v>座椅</v>
          </cell>
          <cell r="G75" t="str">
            <v>零部件</v>
          </cell>
          <cell r="H75">
            <v>0.8</v>
          </cell>
          <cell r="I75">
            <v>3255225.61</v>
          </cell>
          <cell r="J75">
            <v>2159557.87</v>
          </cell>
          <cell r="K75">
            <v>80357.611666666693</v>
          </cell>
          <cell r="L75">
            <v>161275.13500000001</v>
          </cell>
          <cell r="M75">
            <v>311373.62166666699</v>
          </cell>
          <cell r="N75">
            <v>359926.311666667</v>
          </cell>
          <cell r="O75">
            <v>474865.69833333301</v>
          </cell>
          <cell r="P75">
            <v>539040.80000000005</v>
          </cell>
          <cell r="Q75">
            <v>1541471.34266667</v>
          </cell>
          <cell r="R75">
            <v>440000</v>
          </cell>
          <cell r="T75">
            <v>300000</v>
          </cell>
          <cell r="U75">
            <v>150000</v>
          </cell>
          <cell r="V75">
            <v>400000</v>
          </cell>
          <cell r="W75">
            <v>1290000</v>
          </cell>
          <cell r="X75">
            <v>251471.34266666701</v>
          </cell>
          <cell r="Y75">
            <v>1309557.8700000001</v>
          </cell>
          <cell r="Z75">
            <v>251471.34266666701</v>
          </cell>
          <cell r="AA75">
            <v>251471.34266666701</v>
          </cell>
        </row>
        <row r="76">
          <cell r="C76" t="str">
            <v>S443004</v>
          </cell>
          <cell r="D76" t="str">
            <v>湘乡简美新材料科技有限公司</v>
          </cell>
          <cell r="E76" t="str">
            <v>远途</v>
          </cell>
          <cell r="F76" t="str">
            <v>金属件</v>
          </cell>
          <cell r="G76" t="str">
            <v>零部件</v>
          </cell>
          <cell r="H76">
            <v>0.8</v>
          </cell>
          <cell r="I76">
            <v>3914867.52</v>
          </cell>
          <cell r="J76">
            <v>3125023.16</v>
          </cell>
          <cell r="K76">
            <v>348465.83166666701</v>
          </cell>
          <cell r="L76">
            <v>348465.83166666701</v>
          </cell>
          <cell r="M76">
            <v>478813.15500000003</v>
          </cell>
          <cell r="N76">
            <v>474255.873333333</v>
          </cell>
          <cell r="O76">
            <v>445457.97333333298</v>
          </cell>
          <cell r="P76">
            <v>434665.60499999998</v>
          </cell>
          <cell r="Q76">
            <v>2024099.416</v>
          </cell>
          <cell r="R76">
            <v>350000</v>
          </cell>
          <cell r="U76">
            <v>200000</v>
          </cell>
          <cell r="V76">
            <v>100000</v>
          </cell>
          <cell r="W76">
            <v>650000</v>
          </cell>
          <cell r="X76">
            <v>1374099.416</v>
          </cell>
          <cell r="Y76">
            <v>2825023.16</v>
          </cell>
          <cell r="Z76">
            <v>1374099.416</v>
          </cell>
          <cell r="AA76">
            <v>1374099.416</v>
          </cell>
        </row>
        <row r="77">
          <cell r="C77" t="str">
            <v>S412020</v>
          </cell>
          <cell r="D77" t="str">
            <v>天津市鹏升汽车部件有限公司</v>
          </cell>
          <cell r="E77" t="str">
            <v>远途</v>
          </cell>
          <cell r="F77" t="str">
            <v>座椅</v>
          </cell>
          <cell r="G77" t="str">
            <v>零部件</v>
          </cell>
          <cell r="H77">
            <v>0.8</v>
          </cell>
          <cell r="I77">
            <v>7603354.3300000001</v>
          </cell>
          <cell r="J77">
            <v>7298043.2599999998</v>
          </cell>
          <cell r="K77">
            <v>384579.625</v>
          </cell>
          <cell r="L77">
            <v>360190.95166666701</v>
          </cell>
          <cell r="M77">
            <v>418173.54833333299</v>
          </cell>
          <cell r="N77">
            <v>378651.13666666701</v>
          </cell>
          <cell r="O77">
            <v>327250.98166666698</v>
          </cell>
          <cell r="P77">
            <v>262187.07333333301</v>
          </cell>
          <cell r="Q77">
            <v>1704826.6533333301</v>
          </cell>
          <cell r="R77">
            <v>550000</v>
          </cell>
          <cell r="T77">
            <v>200000</v>
          </cell>
          <cell r="U77">
            <v>300000</v>
          </cell>
          <cell r="W77">
            <v>1050000</v>
          </cell>
          <cell r="X77">
            <v>654826.65333333402</v>
          </cell>
          <cell r="Y77">
            <v>6798043.2599999998</v>
          </cell>
          <cell r="Z77">
            <v>654826.65333333402</v>
          </cell>
          <cell r="AA77">
            <v>654826.65333333402</v>
          </cell>
        </row>
        <row r="78">
          <cell r="C78" t="str">
            <v>S413132</v>
          </cell>
          <cell r="D78" t="str">
            <v>霸州市政锦五金制品有限公司</v>
          </cell>
          <cell r="E78" t="str">
            <v>报批同意</v>
          </cell>
          <cell r="F78" t="str">
            <v>金属件</v>
          </cell>
          <cell r="G78" t="str">
            <v>零部件</v>
          </cell>
          <cell r="H78">
            <v>0.8</v>
          </cell>
          <cell r="I78">
            <v>2193616.92</v>
          </cell>
          <cell r="J78">
            <v>1319169.53</v>
          </cell>
          <cell r="K78">
            <v>169175.26333333299</v>
          </cell>
          <cell r="L78">
            <v>156938.531666667</v>
          </cell>
          <cell r="M78">
            <v>189735.161666667</v>
          </cell>
          <cell r="N78">
            <v>193635.11166666701</v>
          </cell>
          <cell r="O78">
            <v>224742.273333333</v>
          </cell>
          <cell r="P78">
            <v>238679.22500000001</v>
          </cell>
          <cell r="Q78">
            <v>938324.45333333395</v>
          </cell>
          <cell r="R78">
            <v>500000</v>
          </cell>
          <cell r="U78">
            <v>350000</v>
          </cell>
          <cell r="V78">
            <v>222803.77600000001</v>
          </cell>
          <cell r="W78">
            <v>1072803.7760000001</v>
          </cell>
          <cell r="X78">
            <v>-134479.322666666</v>
          </cell>
          <cell r="Y78">
            <v>746365.75399999996</v>
          </cell>
          <cell r="Z78">
            <v>-134479.322666666</v>
          </cell>
          <cell r="AA78">
            <v>0</v>
          </cell>
        </row>
        <row r="79">
          <cell r="C79" t="str">
            <v>S422005</v>
          </cell>
          <cell r="D79" t="str">
            <v>吉林省德邦汽车电子有限公司</v>
          </cell>
          <cell r="E79" t="str">
            <v>远途</v>
          </cell>
          <cell r="F79" t="str">
            <v>金属件</v>
          </cell>
          <cell r="G79" t="str">
            <v>零部件</v>
          </cell>
          <cell r="H79">
            <v>0.8</v>
          </cell>
          <cell r="I79">
            <v>3221679.99</v>
          </cell>
          <cell r="J79">
            <v>2906869.27</v>
          </cell>
          <cell r="K79">
            <v>266546.001666667</v>
          </cell>
          <cell r="L79">
            <v>258337.755</v>
          </cell>
          <cell r="M79">
            <v>284602.82833333302</v>
          </cell>
          <cell r="N79">
            <v>265834.566666667</v>
          </cell>
          <cell r="O79">
            <v>230325.21666666699</v>
          </cell>
          <cell r="P79">
            <v>256069.686666667</v>
          </cell>
          <cell r="Q79">
            <v>1249372.844</v>
          </cell>
          <cell r="R79">
            <v>384000</v>
          </cell>
          <cell r="S79">
            <v>84000</v>
          </cell>
          <cell r="U79">
            <v>100000</v>
          </cell>
          <cell r="V79">
            <v>100000</v>
          </cell>
          <cell r="W79">
            <v>668000</v>
          </cell>
          <cell r="X79">
            <v>581372.84400000097</v>
          </cell>
          <cell r="Y79">
            <v>2706869.27</v>
          </cell>
          <cell r="Z79">
            <v>581372.84400000097</v>
          </cell>
          <cell r="AA79">
            <v>581372.84400000097</v>
          </cell>
          <cell r="AB79">
            <v>50000</v>
          </cell>
        </row>
        <row r="80">
          <cell r="C80" t="str">
            <v>S413178</v>
          </cell>
          <cell r="D80" t="str">
            <v>廊坊市东平汽车零配件有限公司</v>
          </cell>
          <cell r="E80" t="str">
            <v>签订协议</v>
          </cell>
          <cell r="F80" t="str">
            <v>座椅</v>
          </cell>
          <cell r="G80" t="str">
            <v>零部件</v>
          </cell>
          <cell r="H80">
            <v>1</v>
          </cell>
          <cell r="I80">
            <v>768339.52</v>
          </cell>
          <cell r="J80">
            <v>768339.52</v>
          </cell>
          <cell r="K80">
            <v>47347.261666666702</v>
          </cell>
          <cell r="L80">
            <v>47347.261666666702</v>
          </cell>
          <cell r="M80">
            <v>12500</v>
          </cell>
          <cell r="N80">
            <v>0</v>
          </cell>
          <cell r="O80">
            <v>0</v>
          </cell>
          <cell r="P80">
            <v>0</v>
          </cell>
          <cell r="Q80">
            <v>107194.523333333</v>
          </cell>
          <cell r="R80">
            <v>0</v>
          </cell>
          <cell r="U80">
            <v>120000</v>
          </cell>
          <cell r="W80">
            <v>120000</v>
          </cell>
          <cell r="X80">
            <v>-12805.4766666666</v>
          </cell>
          <cell r="Y80">
            <v>648339.52</v>
          </cell>
          <cell r="Z80">
            <v>-12805.4766666666</v>
          </cell>
          <cell r="AA80">
            <v>0</v>
          </cell>
        </row>
        <row r="81">
          <cell r="C81" t="str">
            <v>S413125</v>
          </cell>
          <cell r="D81" t="str">
            <v>沧州智凯金属制品有限公司</v>
          </cell>
          <cell r="E81" t="str">
            <v>签订协议</v>
          </cell>
          <cell r="F81" t="str">
            <v>金属件</v>
          </cell>
          <cell r="G81" t="str">
            <v>零部件</v>
          </cell>
          <cell r="H81">
            <v>0.8</v>
          </cell>
          <cell r="I81">
            <v>950125.77</v>
          </cell>
          <cell r="J81">
            <v>664310.52</v>
          </cell>
          <cell r="K81">
            <v>53095.016666666699</v>
          </cell>
          <cell r="L81">
            <v>70733.216666666704</v>
          </cell>
          <cell r="M81">
            <v>92694.56</v>
          </cell>
          <cell r="N81">
            <v>110718.42</v>
          </cell>
          <cell r="O81">
            <v>134913.28</v>
          </cell>
          <cell r="P81">
            <v>127716.751666667</v>
          </cell>
          <cell r="Q81">
            <v>471896.99599999998</v>
          </cell>
          <cell r="R81">
            <v>300000</v>
          </cell>
          <cell r="U81">
            <v>250000</v>
          </cell>
          <cell r="V81">
            <v>10000</v>
          </cell>
          <cell r="W81">
            <v>560000</v>
          </cell>
          <cell r="X81">
            <v>-88103.003999999695</v>
          </cell>
          <cell r="Y81">
            <v>404310.52</v>
          </cell>
          <cell r="Z81">
            <v>-88103.003999999695</v>
          </cell>
          <cell r="AA81">
            <v>0</v>
          </cell>
        </row>
        <row r="82">
          <cell r="C82" t="str">
            <v>S433023</v>
          </cell>
          <cell r="D82" t="str">
            <v>浙江万里安全器材制造有限公司</v>
          </cell>
          <cell r="E82" t="str">
            <v>远途</v>
          </cell>
          <cell r="F82" t="str">
            <v>座椅</v>
          </cell>
          <cell r="G82" t="str">
            <v>零部件</v>
          </cell>
          <cell r="H82">
            <v>0.8</v>
          </cell>
          <cell r="I82">
            <v>344341.93</v>
          </cell>
          <cell r="J82">
            <v>274888.12</v>
          </cell>
          <cell r="K82">
            <v>22812.93</v>
          </cell>
          <cell r="L82">
            <v>22812.93</v>
          </cell>
          <cell r="M82">
            <v>36215.4</v>
          </cell>
          <cell r="N82">
            <v>31402.066666666698</v>
          </cell>
          <cell r="O82">
            <v>40341.035000000003</v>
          </cell>
          <cell r="P82">
            <v>27785.233333333301</v>
          </cell>
          <cell r="Q82">
            <v>145095.67600000001</v>
          </cell>
          <cell r="R82">
            <v>0</v>
          </cell>
          <cell r="U82">
            <v>40000</v>
          </cell>
          <cell r="W82">
            <v>40000</v>
          </cell>
          <cell r="X82">
            <v>105095.67600000001</v>
          </cell>
          <cell r="Y82">
            <v>234888.12</v>
          </cell>
          <cell r="Z82">
            <v>105095.67600000001</v>
          </cell>
          <cell r="AA82">
            <v>105095.67600000001</v>
          </cell>
        </row>
        <row r="83">
          <cell r="C83" t="str">
            <v>S411007</v>
          </cell>
          <cell r="D83" t="str">
            <v>北京浦东三浦标准件有限公司</v>
          </cell>
          <cell r="E83" t="str">
            <v>远途</v>
          </cell>
          <cell r="F83" t="str">
            <v>金属件</v>
          </cell>
          <cell r="G83" t="str">
            <v>零部件</v>
          </cell>
          <cell r="H83">
            <v>0.8</v>
          </cell>
          <cell r="I83">
            <v>3024508.82</v>
          </cell>
          <cell r="J83">
            <v>2310890.79</v>
          </cell>
          <cell r="K83">
            <v>130492.66666666701</v>
          </cell>
          <cell r="L83">
            <v>114783.918333333</v>
          </cell>
          <cell r="M83">
            <v>98134.578333333295</v>
          </cell>
          <cell r="N83">
            <v>120155.006666667</v>
          </cell>
          <cell r="O83">
            <v>151038.30499999999</v>
          </cell>
          <cell r="P83">
            <v>158115.97500000001</v>
          </cell>
          <cell r="Q83">
            <v>618176.36</v>
          </cell>
          <cell r="R83">
            <v>440000</v>
          </cell>
          <cell r="S83">
            <v>30000</v>
          </cell>
          <cell r="U83">
            <v>70000</v>
          </cell>
          <cell r="V83">
            <v>50000</v>
          </cell>
          <cell r="W83">
            <v>590000</v>
          </cell>
          <cell r="X83">
            <v>28176.360000000201</v>
          </cell>
          <cell r="Y83">
            <v>2190890.79</v>
          </cell>
          <cell r="Z83">
            <v>28176.360000000201</v>
          </cell>
          <cell r="AA83">
            <v>28176.360000000201</v>
          </cell>
        </row>
        <row r="84">
          <cell r="C84" t="str">
            <v>S433019</v>
          </cell>
          <cell r="D84" t="str">
            <v>杭州阳晨聚氨酯制品有限公司</v>
          </cell>
          <cell r="E84" t="str">
            <v>远途</v>
          </cell>
          <cell r="F84" t="str">
            <v>金属件</v>
          </cell>
          <cell r="G84" t="str">
            <v>零部件</v>
          </cell>
          <cell r="H84">
            <v>0.8</v>
          </cell>
          <cell r="I84">
            <v>243822.61</v>
          </cell>
          <cell r="J84">
            <v>243822.61</v>
          </cell>
          <cell r="K84">
            <v>28303.7166666667</v>
          </cell>
          <cell r="L84">
            <v>28303.7166666667</v>
          </cell>
          <cell r="M84">
            <v>40637.101666666698</v>
          </cell>
          <cell r="N84">
            <v>39466.826666666697</v>
          </cell>
          <cell r="O84">
            <v>37616.826666666697</v>
          </cell>
          <cell r="P84">
            <v>18500.078333333298</v>
          </cell>
          <cell r="Q84">
            <v>154262.61333333299</v>
          </cell>
          <cell r="R84">
            <v>0</v>
          </cell>
          <cell r="U84">
            <v>30000</v>
          </cell>
          <cell r="V84">
            <v>20000</v>
          </cell>
          <cell r="W84">
            <v>50000</v>
          </cell>
          <cell r="X84">
            <v>104262.61333333301</v>
          </cell>
          <cell r="Y84">
            <v>193822.61</v>
          </cell>
          <cell r="Z84">
            <v>104262.61333333301</v>
          </cell>
          <cell r="AA84">
            <v>104262.61333333301</v>
          </cell>
        </row>
        <row r="85">
          <cell r="C85" t="str">
            <v>S413161</v>
          </cell>
          <cell r="D85" t="str">
            <v>河北利达金属制品集团有限公司</v>
          </cell>
          <cell r="E85" t="str">
            <v>报批同意</v>
          </cell>
          <cell r="F85" t="str">
            <v>金属件</v>
          </cell>
          <cell r="G85" t="str">
            <v>零部件</v>
          </cell>
          <cell r="H85">
            <v>0.8</v>
          </cell>
          <cell r="I85">
            <v>6301230.2599999998</v>
          </cell>
          <cell r="J85">
            <v>3201340.91</v>
          </cell>
          <cell r="K85">
            <v>533556.81833333301</v>
          </cell>
          <cell r="L85">
            <v>533556.81833333301</v>
          </cell>
          <cell r="M85">
            <v>506558.998333333</v>
          </cell>
          <cell r="N85">
            <v>830514.28500000003</v>
          </cell>
          <cell r="O85">
            <v>952490.505</v>
          </cell>
          <cell r="P85">
            <v>643245.005</v>
          </cell>
          <cell r="Q85">
            <v>3199937.9440000001</v>
          </cell>
          <cell r="R85">
            <v>600000</v>
          </cell>
          <cell r="U85">
            <v>500000</v>
          </cell>
          <cell r="V85">
            <v>30000</v>
          </cell>
          <cell r="W85">
            <v>1130000</v>
          </cell>
          <cell r="X85">
            <v>2069937.9439999999</v>
          </cell>
          <cell r="Y85">
            <v>2671340.91</v>
          </cell>
          <cell r="Z85">
            <v>2069937.9439999999</v>
          </cell>
          <cell r="AA85">
            <v>2069937.9439999999</v>
          </cell>
        </row>
        <row r="86">
          <cell r="C86" t="str">
            <v>S411048</v>
          </cell>
          <cell r="D86" t="str">
            <v>致冠沧州汽车部件有限公司</v>
          </cell>
          <cell r="E86" t="str">
            <v>李尔项目</v>
          </cell>
          <cell r="F86" t="str">
            <v>金属件</v>
          </cell>
          <cell r="G86" t="str">
            <v>零部件</v>
          </cell>
          <cell r="H86">
            <v>1</v>
          </cell>
          <cell r="I86">
            <v>860985.74</v>
          </cell>
          <cell r="J86">
            <v>673233.98</v>
          </cell>
          <cell r="K86">
            <v>31142.8533333333</v>
          </cell>
          <cell r="L86">
            <v>71721.906666666706</v>
          </cell>
          <cell r="M86">
            <v>105968.063333333</v>
          </cell>
          <cell r="N86">
            <v>112205.663333333</v>
          </cell>
          <cell r="O86">
            <v>122101.02</v>
          </cell>
          <cell r="P86">
            <v>112354.77</v>
          </cell>
          <cell r="Q86">
            <v>555494.27666666603</v>
          </cell>
          <cell r="R86">
            <v>150000</v>
          </cell>
          <cell r="U86">
            <v>0</v>
          </cell>
          <cell r="V86">
            <v>50000</v>
          </cell>
          <cell r="W86">
            <v>200000</v>
          </cell>
          <cell r="X86">
            <v>355494.27666666597</v>
          </cell>
          <cell r="Y86">
            <v>623233.98</v>
          </cell>
          <cell r="Z86">
            <v>355494.27666666597</v>
          </cell>
          <cell r="AA86">
            <v>355494.27666666597</v>
          </cell>
        </row>
        <row r="87">
          <cell r="C87" t="str">
            <v>S432011</v>
          </cell>
          <cell r="D87" t="str">
            <v>旷达汽车饰件系统有限公司</v>
          </cell>
          <cell r="E87" t="str">
            <v>远途</v>
          </cell>
          <cell r="F87" t="str">
            <v>金属件</v>
          </cell>
          <cell r="G87" t="str">
            <v>零部件</v>
          </cell>
          <cell r="H87">
            <v>0.8</v>
          </cell>
          <cell r="I87">
            <v>863148.63</v>
          </cell>
          <cell r="J87">
            <v>671813.53</v>
          </cell>
          <cell r="K87">
            <v>58668.061666666697</v>
          </cell>
          <cell r="L87">
            <v>65818.908333333296</v>
          </cell>
          <cell r="M87">
            <v>95247.35</v>
          </cell>
          <cell r="N87">
            <v>111968.921666667</v>
          </cell>
          <cell r="O87">
            <v>143555.96</v>
          </cell>
          <cell r="P87">
            <v>104485.236666667</v>
          </cell>
          <cell r="Q87">
            <v>463795.550666667</v>
          </cell>
          <cell r="R87">
            <v>450000</v>
          </cell>
          <cell r="S87">
            <v>100000</v>
          </cell>
          <cell r="U87">
            <v>100000</v>
          </cell>
          <cell r="V87">
            <v>50000</v>
          </cell>
          <cell r="W87">
            <v>700000</v>
          </cell>
          <cell r="X87">
            <v>-236204.449333333</v>
          </cell>
          <cell r="Y87">
            <v>521813.53</v>
          </cell>
          <cell r="Z87">
            <v>-236204.449333333</v>
          </cell>
          <cell r="AA87">
            <v>0</v>
          </cell>
        </row>
        <row r="88">
          <cell r="C88" t="str">
            <v>S437019</v>
          </cell>
          <cell r="D88" t="str">
            <v>日照浩利橡塑有限公司</v>
          </cell>
          <cell r="E88" t="str">
            <v>远途</v>
          </cell>
          <cell r="F88" t="str">
            <v>金属件</v>
          </cell>
          <cell r="G88" t="str">
            <v>零部件</v>
          </cell>
          <cell r="H88">
            <v>0.8</v>
          </cell>
          <cell r="I88">
            <v>2688475.89</v>
          </cell>
          <cell r="J88">
            <v>1927843.65</v>
          </cell>
          <cell r="K88">
            <v>110627.22333333299</v>
          </cell>
          <cell r="L88">
            <v>128996.65833333301</v>
          </cell>
          <cell r="M88">
            <v>224759.84</v>
          </cell>
          <cell r="N88">
            <v>250038.18</v>
          </cell>
          <cell r="O88">
            <v>309071.26333333302</v>
          </cell>
          <cell r="P88">
            <v>315860.49</v>
          </cell>
          <cell r="Q88">
            <v>1071482.9240000001</v>
          </cell>
          <cell r="R88">
            <v>300000</v>
          </cell>
          <cell r="U88">
            <v>100000</v>
          </cell>
          <cell r="V88">
            <v>30000</v>
          </cell>
          <cell r="W88">
            <v>430000</v>
          </cell>
          <cell r="X88">
            <v>641482.92399999895</v>
          </cell>
          <cell r="Y88">
            <v>1797843.65</v>
          </cell>
          <cell r="Z88">
            <v>641482.92399999895</v>
          </cell>
          <cell r="AA88">
            <v>641482.92399999895</v>
          </cell>
        </row>
        <row r="89">
          <cell r="C89" t="str">
            <v>S432014</v>
          </cell>
          <cell r="D89" t="str">
            <v>江苏万金汽车零部件制造有限公司</v>
          </cell>
          <cell r="E89" t="str">
            <v>远途</v>
          </cell>
          <cell r="F89" t="str">
            <v>金属件</v>
          </cell>
          <cell r="G89" t="str">
            <v>零部件</v>
          </cell>
          <cell r="H89">
            <v>1</v>
          </cell>
          <cell r="I89">
            <v>1499497.47</v>
          </cell>
          <cell r="J89">
            <v>1241607.73</v>
          </cell>
          <cell r="K89">
            <v>58624.143333333297</v>
          </cell>
          <cell r="L89">
            <v>65658.031666666706</v>
          </cell>
          <cell r="M89">
            <v>76727.113333333298</v>
          </cell>
          <cell r="N89">
            <v>97566.863333333298</v>
          </cell>
          <cell r="O89">
            <v>123439.506666667</v>
          </cell>
          <cell r="P89">
            <v>128782.94500000001</v>
          </cell>
          <cell r="Q89">
            <v>550798.60333333397</v>
          </cell>
          <cell r="R89">
            <v>290000</v>
          </cell>
          <cell r="U89">
            <v>100000</v>
          </cell>
          <cell r="W89">
            <v>390000</v>
          </cell>
          <cell r="X89">
            <v>160798.603333334</v>
          </cell>
          <cell r="Y89">
            <v>1141607.73</v>
          </cell>
          <cell r="Z89">
            <v>160798.603333334</v>
          </cell>
          <cell r="AA89">
            <v>160798.603333334</v>
          </cell>
        </row>
        <row r="90">
          <cell r="C90" t="str">
            <v>S413025</v>
          </cell>
          <cell r="D90" t="str">
            <v>沧州宇诺五金制造有限公司</v>
          </cell>
          <cell r="E90" t="str">
            <v>属地化</v>
          </cell>
          <cell r="F90" t="str">
            <v>金属件</v>
          </cell>
          <cell r="G90" t="str">
            <v>零部件</v>
          </cell>
          <cell r="H90">
            <v>0.8</v>
          </cell>
          <cell r="I90">
            <v>1719896.03</v>
          </cell>
          <cell r="J90">
            <v>1252728.6000000001</v>
          </cell>
          <cell r="K90">
            <v>142168.86166666701</v>
          </cell>
          <cell r="L90">
            <v>149580.686666667</v>
          </cell>
          <cell r="M90">
            <v>146512.29</v>
          </cell>
          <cell r="N90">
            <v>140380.92666666699</v>
          </cell>
          <cell r="O90">
            <v>164414.35</v>
          </cell>
          <cell r="P90">
            <v>173045.64666666699</v>
          </cell>
          <cell r="Q90">
            <v>732882.209333334</v>
          </cell>
          <cell r="R90">
            <v>260000</v>
          </cell>
          <cell r="U90">
            <v>50000</v>
          </cell>
          <cell r="V90">
            <v>60000</v>
          </cell>
          <cell r="W90">
            <v>370000</v>
          </cell>
          <cell r="X90">
            <v>362882.209333334</v>
          </cell>
          <cell r="Y90">
            <v>1142728.6000000001</v>
          </cell>
          <cell r="Z90">
            <v>362882.209333334</v>
          </cell>
          <cell r="AA90">
            <v>362882.209333334</v>
          </cell>
        </row>
        <row r="91">
          <cell r="C91" t="str">
            <v>S413130</v>
          </cell>
          <cell r="D91" t="str">
            <v>泊头市捷润五金制品有限公司</v>
          </cell>
          <cell r="E91" t="str">
            <v>报批同意</v>
          </cell>
          <cell r="F91" t="str">
            <v>金属件</v>
          </cell>
          <cell r="G91" t="str">
            <v>零部件</v>
          </cell>
          <cell r="H91">
            <v>1</v>
          </cell>
          <cell r="I91">
            <v>1027636.08</v>
          </cell>
          <cell r="J91">
            <v>445151.57</v>
          </cell>
          <cell r="K91">
            <v>33436.411666666703</v>
          </cell>
          <cell r="L91">
            <v>33436.411666666703</v>
          </cell>
          <cell r="M91">
            <v>33436.411666666703</v>
          </cell>
          <cell r="N91">
            <v>74191.928333333301</v>
          </cell>
          <cell r="O91">
            <v>117282.133333333</v>
          </cell>
          <cell r="P91">
            <v>160887.751666667</v>
          </cell>
          <cell r="Q91">
            <v>452671.04833333299</v>
          </cell>
          <cell r="R91">
            <v>368000</v>
          </cell>
          <cell r="U91">
            <v>127000</v>
          </cell>
          <cell r="V91">
            <v>100000</v>
          </cell>
          <cell r="W91">
            <v>595000</v>
          </cell>
          <cell r="X91">
            <v>-142328.95166666701</v>
          </cell>
          <cell r="Y91">
            <v>218151.57</v>
          </cell>
          <cell r="Z91">
            <v>-142328.95166666701</v>
          </cell>
          <cell r="AA91">
            <v>0</v>
          </cell>
        </row>
        <row r="92">
          <cell r="C92" t="str">
            <v>S413167</v>
          </cell>
          <cell r="D92" t="str">
            <v>航天宏达（泊头）机械科技有限公司</v>
          </cell>
          <cell r="E92" t="str">
            <v>属地化</v>
          </cell>
          <cell r="F92" t="str">
            <v>金属件</v>
          </cell>
          <cell r="G92" t="str">
            <v>零部件</v>
          </cell>
          <cell r="H92">
            <v>0.8</v>
          </cell>
          <cell r="I92">
            <v>705915.92</v>
          </cell>
          <cell r="J92">
            <v>475879.26</v>
          </cell>
          <cell r="K92">
            <v>65073.55</v>
          </cell>
          <cell r="L92">
            <v>71598.343333333294</v>
          </cell>
          <cell r="M92">
            <v>78388.066666666695</v>
          </cell>
          <cell r="N92">
            <v>46926.211666666699</v>
          </cell>
          <cell r="O92">
            <v>57061.758333333302</v>
          </cell>
          <cell r="P92">
            <v>56628.27</v>
          </cell>
          <cell r="Q92">
            <v>300540.96000000002</v>
          </cell>
          <cell r="R92">
            <v>162000</v>
          </cell>
          <cell r="U92">
            <v>0</v>
          </cell>
          <cell r="V92">
            <v>60000</v>
          </cell>
          <cell r="W92">
            <v>222000</v>
          </cell>
          <cell r="X92">
            <v>78540.960000000094</v>
          </cell>
          <cell r="Y92">
            <v>415879.26</v>
          </cell>
          <cell r="Z92">
            <v>78540.960000000094</v>
          </cell>
          <cell r="AA92">
            <v>78540.960000000094</v>
          </cell>
        </row>
        <row r="93">
          <cell r="C93" t="str">
            <v>S413175</v>
          </cell>
          <cell r="D93" t="str">
            <v>河北莫特美橡塑科技有限公司</v>
          </cell>
          <cell r="E93" t="str">
            <v>属地化</v>
          </cell>
          <cell r="F93" t="str">
            <v>金属件</v>
          </cell>
          <cell r="G93" t="str">
            <v>零部件</v>
          </cell>
          <cell r="H93">
            <v>0.8</v>
          </cell>
          <cell r="I93">
            <v>558048.48</v>
          </cell>
          <cell r="J93">
            <v>486559.03</v>
          </cell>
          <cell r="K93">
            <v>36789.43</v>
          </cell>
          <cell r="L93">
            <v>45145.046666666698</v>
          </cell>
          <cell r="M93">
            <v>81093.171666666705</v>
          </cell>
          <cell r="N93">
            <v>80352.171666666705</v>
          </cell>
          <cell r="O93">
            <v>92267.08</v>
          </cell>
          <cell r="P93">
            <v>92267.08</v>
          </cell>
          <cell r="Q93">
            <v>342331.18400000001</v>
          </cell>
          <cell r="R93">
            <v>110000</v>
          </cell>
          <cell r="U93">
            <v>40000</v>
          </cell>
          <cell r="V93">
            <v>50000</v>
          </cell>
          <cell r="W93">
            <v>200000</v>
          </cell>
          <cell r="X93">
            <v>142331.18400000001</v>
          </cell>
          <cell r="Y93">
            <v>396559.03</v>
          </cell>
          <cell r="Z93">
            <v>142331.18400000001</v>
          </cell>
          <cell r="AA93">
            <v>142331.18400000001</v>
          </cell>
        </row>
        <row r="94">
          <cell r="C94" t="str">
            <v>S413204</v>
          </cell>
          <cell r="D94" t="str">
            <v>永清永泰汽车部件有限公司</v>
          </cell>
          <cell r="E94" t="str">
            <v>属地化</v>
          </cell>
          <cell r="F94" t="str">
            <v>金属件</v>
          </cell>
          <cell r="G94" t="str">
            <v>零部件</v>
          </cell>
          <cell r="H94">
            <v>0.8</v>
          </cell>
          <cell r="I94">
            <v>109558.55</v>
          </cell>
          <cell r="J94">
            <v>57248.57</v>
          </cell>
          <cell r="K94">
            <v>0</v>
          </cell>
          <cell r="L94">
            <v>165.45333333333301</v>
          </cell>
          <cell r="M94">
            <v>9541.4283333333296</v>
          </cell>
          <cell r="N94">
            <v>13734.6733333333</v>
          </cell>
          <cell r="O94">
            <v>18259.758333333299</v>
          </cell>
          <cell r="P94">
            <v>18259.758333333299</v>
          </cell>
          <cell r="Q94">
            <v>47968.857333333297</v>
          </cell>
          <cell r="R94">
            <v>81551.240000000005</v>
          </cell>
          <cell r="U94">
            <v>10000</v>
          </cell>
          <cell r="V94">
            <v>10000</v>
          </cell>
          <cell r="W94">
            <v>101551.24</v>
          </cell>
          <cell r="X94">
            <v>-53582.382666666701</v>
          </cell>
          <cell r="Y94">
            <v>37248.57</v>
          </cell>
          <cell r="Z94">
            <v>-53582.382666666701</v>
          </cell>
          <cell r="AA94">
            <v>0</v>
          </cell>
        </row>
        <row r="95">
          <cell r="C95" t="str">
            <v>S412022</v>
          </cell>
          <cell r="D95" t="str">
            <v>天津市宝坻区维华五金厂</v>
          </cell>
          <cell r="E95" t="str">
            <v>属地化</v>
          </cell>
          <cell r="F95" t="str">
            <v>金属件</v>
          </cell>
          <cell r="G95" t="str">
            <v>零部件</v>
          </cell>
          <cell r="H95">
            <v>0.8</v>
          </cell>
          <cell r="I95">
            <v>228188.19</v>
          </cell>
          <cell r="J95">
            <v>193610.19</v>
          </cell>
          <cell r="K95">
            <v>10800.39</v>
          </cell>
          <cell r="L95">
            <v>10752.93</v>
          </cell>
          <cell r="M95">
            <v>12986.94</v>
          </cell>
          <cell r="N95">
            <v>15797.34</v>
          </cell>
          <cell r="O95">
            <v>20360.34</v>
          </cell>
          <cell r="P95">
            <v>18560.25</v>
          </cell>
          <cell r="Q95">
            <v>71406.551999999996</v>
          </cell>
          <cell r="R95">
            <v>40000</v>
          </cell>
          <cell r="U95">
            <v>10000</v>
          </cell>
          <cell r="W95">
            <v>50000</v>
          </cell>
          <cell r="X95">
            <v>21406.552</v>
          </cell>
          <cell r="Y95">
            <v>183610.19</v>
          </cell>
          <cell r="Z95">
            <v>21406.552</v>
          </cell>
          <cell r="AA95">
            <v>21406.552</v>
          </cell>
        </row>
        <row r="96">
          <cell r="C96" t="str">
            <v>S413129</v>
          </cell>
          <cell r="D96" t="str">
            <v>文安县恒德汽车座椅制造有限公司</v>
          </cell>
          <cell r="E96" t="str">
            <v>属地化</v>
          </cell>
          <cell r="F96" t="str">
            <v>金属件</v>
          </cell>
          <cell r="G96" t="str">
            <v>零部件</v>
          </cell>
          <cell r="H96">
            <v>0.8</v>
          </cell>
          <cell r="I96">
            <v>559480.99</v>
          </cell>
          <cell r="J96">
            <v>351366.65</v>
          </cell>
          <cell r="K96">
            <v>32805.901666666701</v>
          </cell>
          <cell r="L96">
            <v>38279.656666666699</v>
          </cell>
          <cell r="M96">
            <v>47907.506666666697</v>
          </cell>
          <cell r="N96">
            <v>58561.108333333301</v>
          </cell>
          <cell r="O96">
            <v>79188.596666666694</v>
          </cell>
          <cell r="P96">
            <v>67493.051666666695</v>
          </cell>
          <cell r="Q96">
            <v>259388.65733333299</v>
          </cell>
          <cell r="R96">
            <v>199000</v>
          </cell>
          <cell r="U96">
            <v>20000</v>
          </cell>
          <cell r="V96">
            <v>20000</v>
          </cell>
          <cell r="W96">
            <v>239000</v>
          </cell>
          <cell r="X96">
            <v>20388.657333333402</v>
          </cell>
          <cell r="Y96">
            <v>311366.65000000002</v>
          </cell>
          <cell r="Z96">
            <v>20388.657333333402</v>
          </cell>
          <cell r="AA96">
            <v>20388.657333333402</v>
          </cell>
        </row>
        <row r="97">
          <cell r="C97" t="str">
            <v>S413020</v>
          </cell>
          <cell r="D97" t="str">
            <v>沧州旭兴五金制品有限公司</v>
          </cell>
          <cell r="E97" t="str">
            <v>属地化</v>
          </cell>
          <cell r="F97" t="str">
            <v>金属件</v>
          </cell>
          <cell r="G97" t="str">
            <v>零部件</v>
          </cell>
          <cell r="H97">
            <v>0.8</v>
          </cell>
          <cell r="I97">
            <v>610799.56999999995</v>
          </cell>
          <cell r="J97">
            <v>253466.93</v>
          </cell>
          <cell r="K97">
            <v>30356.238333333298</v>
          </cell>
          <cell r="L97">
            <v>42244.488333333298</v>
          </cell>
          <cell r="M97">
            <v>42244.488333333298</v>
          </cell>
          <cell r="N97">
            <v>40828.706666666701</v>
          </cell>
          <cell r="O97">
            <v>40562.04</v>
          </cell>
          <cell r="P97">
            <v>82419.3</v>
          </cell>
          <cell r="Q97">
            <v>222924.20933333301</v>
          </cell>
          <cell r="R97">
            <v>90000</v>
          </cell>
          <cell r="U97">
            <v>30000</v>
          </cell>
          <cell r="V97">
            <v>30000</v>
          </cell>
          <cell r="W97">
            <v>150000</v>
          </cell>
          <cell r="X97">
            <v>72924.209333333303</v>
          </cell>
          <cell r="Y97">
            <v>193466.93</v>
          </cell>
          <cell r="Z97">
            <v>72924.209333333303</v>
          </cell>
          <cell r="AA97">
            <v>72924.209333333303</v>
          </cell>
        </row>
        <row r="98">
          <cell r="C98" t="str">
            <v>S434002</v>
          </cell>
          <cell r="D98" t="str">
            <v>芜湖星火软轴控制索制造有限公司</v>
          </cell>
          <cell r="E98" t="str">
            <v>远途</v>
          </cell>
          <cell r="F98" t="str">
            <v>金属件</v>
          </cell>
          <cell r="G98" t="str">
            <v>零部件</v>
          </cell>
          <cell r="H98">
            <v>1</v>
          </cell>
          <cell r="I98">
            <v>326217.7</v>
          </cell>
          <cell r="J98">
            <v>322121.33</v>
          </cell>
          <cell r="K98">
            <v>36600.941666666702</v>
          </cell>
          <cell r="L98">
            <v>20857.936666666701</v>
          </cell>
          <cell r="M98">
            <v>10064.64</v>
          </cell>
          <cell r="N98">
            <v>5247.9733333333297</v>
          </cell>
          <cell r="O98">
            <v>2847.9733333333302</v>
          </cell>
          <cell r="P98">
            <v>3530.70166666667</v>
          </cell>
          <cell r="Q98">
            <v>79150.166666666701</v>
          </cell>
          <cell r="R98">
            <v>30000</v>
          </cell>
          <cell r="U98">
            <v>30000</v>
          </cell>
          <cell r="V98">
            <v>20000</v>
          </cell>
          <cell r="W98">
            <v>80000</v>
          </cell>
          <cell r="X98">
            <v>-849.83333333327005</v>
          </cell>
          <cell r="Y98">
            <v>272121.33</v>
          </cell>
          <cell r="Z98">
            <v>-849.83333333327005</v>
          </cell>
          <cell r="AA98">
            <v>0</v>
          </cell>
        </row>
        <row r="99">
          <cell r="C99" t="str">
            <v>S413156</v>
          </cell>
          <cell r="D99" t="str">
            <v>黄骅市天硕汽车部件有限公司</v>
          </cell>
          <cell r="E99" t="str">
            <v>属地化</v>
          </cell>
          <cell r="F99" t="str">
            <v>金属件</v>
          </cell>
          <cell r="G99" t="str">
            <v>零部件</v>
          </cell>
          <cell r="H99">
            <v>0.8</v>
          </cell>
          <cell r="I99">
            <v>40239.08</v>
          </cell>
          <cell r="J99">
            <v>40239.08</v>
          </cell>
          <cell r="K99">
            <v>6706.5133333333297</v>
          </cell>
          <cell r="L99">
            <v>6706.5133333333297</v>
          </cell>
          <cell r="M99">
            <v>6706.5133333333297</v>
          </cell>
          <cell r="N99">
            <v>6706.5133333333297</v>
          </cell>
          <cell r="O99">
            <v>6706.5133333333297</v>
          </cell>
          <cell r="P99">
            <v>6706.5133333333297</v>
          </cell>
          <cell r="Q99">
            <v>32191.263999999999</v>
          </cell>
          <cell r="R99">
            <v>40000</v>
          </cell>
          <cell r="V99">
            <v>10000</v>
          </cell>
          <cell r="W99">
            <v>50000</v>
          </cell>
          <cell r="X99">
            <v>-17808.736000000001</v>
          </cell>
          <cell r="Y99">
            <v>30239.08</v>
          </cell>
          <cell r="Z99">
            <v>-17808.736000000001</v>
          </cell>
          <cell r="AA99">
            <v>0</v>
          </cell>
        </row>
        <row r="100">
          <cell r="C100" t="str">
            <v>S413202</v>
          </cell>
          <cell r="D100" t="str">
            <v>黄骅市荣昌祥纸制品有限公司</v>
          </cell>
          <cell r="E100" t="str">
            <v>涉诉风险</v>
          </cell>
          <cell r="F100" t="str">
            <v>座椅/后视镜</v>
          </cell>
          <cell r="G100" t="str">
            <v>零部件</v>
          </cell>
          <cell r="H100">
            <v>1</v>
          </cell>
          <cell r="I100">
            <v>63392.57</v>
          </cell>
          <cell r="J100">
            <v>49282.46</v>
          </cell>
          <cell r="K100">
            <v>8213.7433333333302</v>
          </cell>
          <cell r="L100">
            <v>8213.7433333333302</v>
          </cell>
          <cell r="M100">
            <v>8213.7433333333302</v>
          </cell>
          <cell r="N100">
            <v>8213.7433333333302</v>
          </cell>
          <cell r="O100">
            <v>10565.428333333301</v>
          </cell>
          <cell r="P100">
            <v>2351.6849999999999</v>
          </cell>
          <cell r="Q100">
            <v>45772.086666666597</v>
          </cell>
          <cell r="R100">
            <v>40000</v>
          </cell>
          <cell r="U100">
            <v>10000</v>
          </cell>
          <cell r="V100">
            <v>10000</v>
          </cell>
          <cell r="W100">
            <v>60000</v>
          </cell>
          <cell r="X100">
            <v>-14227.913333333399</v>
          </cell>
          <cell r="Y100">
            <v>29282.46</v>
          </cell>
          <cell r="Z100">
            <v>-14227.913333333399</v>
          </cell>
          <cell r="AA100">
            <v>0</v>
          </cell>
        </row>
        <row r="101">
          <cell r="C101" t="str">
            <v>S411044</v>
          </cell>
          <cell r="D101" t="str">
            <v>北京兴盛华丰包装制品有限公司</v>
          </cell>
          <cell r="E101" t="str">
            <v>涉诉风险</v>
          </cell>
          <cell r="F101" t="str">
            <v>座椅</v>
          </cell>
          <cell r="G101" t="str">
            <v>零部件</v>
          </cell>
          <cell r="H101">
            <v>1</v>
          </cell>
          <cell r="I101">
            <v>25460</v>
          </cell>
          <cell r="J101">
            <v>25460</v>
          </cell>
          <cell r="K101">
            <v>4243.3333333333303</v>
          </cell>
          <cell r="L101">
            <v>4243.3333333333303</v>
          </cell>
          <cell r="M101">
            <v>893.33333333333303</v>
          </cell>
          <cell r="N101">
            <v>893.33333333333303</v>
          </cell>
          <cell r="O101">
            <v>893.33333333333303</v>
          </cell>
          <cell r="P101">
            <v>0</v>
          </cell>
          <cell r="Q101">
            <v>11166.666666666701</v>
          </cell>
          <cell r="R101">
            <v>0</v>
          </cell>
          <cell r="V101">
            <v>10000</v>
          </cell>
          <cell r="W101">
            <v>10000</v>
          </cell>
          <cell r="X101">
            <v>1166.6666666666599</v>
          </cell>
          <cell r="Y101">
            <v>15460</v>
          </cell>
          <cell r="Z101">
            <v>1166.6666666666599</v>
          </cell>
          <cell r="AA101">
            <v>1166.6666666666599</v>
          </cell>
        </row>
        <row r="102">
          <cell r="C102" t="str">
            <v>S412001</v>
          </cell>
          <cell r="D102" t="str">
            <v>天津生隆纤维材料股份有限公司</v>
          </cell>
          <cell r="E102" t="str">
            <v>报批同意</v>
          </cell>
          <cell r="F102" t="str">
            <v>座椅</v>
          </cell>
          <cell r="G102" t="str">
            <v>零部件</v>
          </cell>
          <cell r="H102">
            <v>1</v>
          </cell>
          <cell r="I102">
            <v>1588104.68</v>
          </cell>
          <cell r="J102">
            <v>1347082.58</v>
          </cell>
          <cell r="K102">
            <v>201107.79333333299</v>
          </cell>
          <cell r="L102">
            <v>149248.778333333</v>
          </cell>
          <cell r="M102">
            <v>125224.778333333</v>
          </cell>
          <cell r="N102">
            <v>119594.086666667</v>
          </cell>
          <cell r="O102">
            <v>101084.98833333301</v>
          </cell>
          <cell r="P102">
            <v>104595.12833333301</v>
          </cell>
          <cell r="Q102">
            <v>800855.55333333195</v>
          </cell>
          <cell r="R102">
            <v>100000</v>
          </cell>
          <cell r="U102">
            <v>100000</v>
          </cell>
          <cell r="V102">
            <v>50000</v>
          </cell>
          <cell r="W102">
            <v>250000</v>
          </cell>
          <cell r="X102">
            <v>550855.55333333195</v>
          </cell>
          <cell r="Y102">
            <v>1197082.58</v>
          </cell>
          <cell r="Z102">
            <v>550855.55333333195</v>
          </cell>
          <cell r="AA102">
            <v>550855.55333333195</v>
          </cell>
        </row>
        <row r="103">
          <cell r="C103" t="str">
            <v>S412012</v>
          </cell>
          <cell r="D103" t="str">
            <v>天津琪安科技有限公司</v>
          </cell>
          <cell r="E103" t="str">
            <v>属地化</v>
          </cell>
          <cell r="F103" t="str">
            <v>座椅</v>
          </cell>
          <cell r="G103" t="str">
            <v>零部件</v>
          </cell>
          <cell r="H103">
            <v>0.8</v>
          </cell>
          <cell r="I103">
            <v>1375105.97</v>
          </cell>
          <cell r="J103">
            <v>1226691.6100000001</v>
          </cell>
          <cell r="K103">
            <v>19878.973333333299</v>
          </cell>
          <cell r="L103">
            <v>65506.074999999997</v>
          </cell>
          <cell r="M103">
            <v>76930.179999999993</v>
          </cell>
          <cell r="N103">
            <v>76930.179999999993</v>
          </cell>
          <cell r="O103">
            <v>91156.033333333296</v>
          </cell>
          <cell r="P103">
            <v>101665.906666667</v>
          </cell>
          <cell r="Q103">
            <v>345653.87866666698</v>
          </cell>
          <cell r="R103">
            <v>50000</v>
          </cell>
          <cell r="U103">
            <v>50000</v>
          </cell>
          <cell r="V103">
            <v>30000</v>
          </cell>
          <cell r="W103">
            <v>130000</v>
          </cell>
          <cell r="X103">
            <v>215653.87866666701</v>
          </cell>
          <cell r="Y103">
            <v>1146691.6100000001</v>
          </cell>
          <cell r="Z103">
            <v>215653.87866666701</v>
          </cell>
          <cell r="AA103">
            <v>215653.87866666701</v>
          </cell>
        </row>
        <row r="104">
          <cell r="C104" t="str">
            <v>S411036</v>
          </cell>
          <cell r="D104" t="str">
            <v>北京美好生活家居用品有限公司</v>
          </cell>
          <cell r="E104" t="str">
            <v>属地化</v>
          </cell>
          <cell r="F104" t="str">
            <v>座椅</v>
          </cell>
          <cell r="G104" t="str">
            <v>零部件</v>
          </cell>
          <cell r="H104">
            <v>0.8</v>
          </cell>
          <cell r="I104">
            <v>2374301.46</v>
          </cell>
          <cell r="J104">
            <v>1771285.77</v>
          </cell>
          <cell r="K104">
            <v>244520.52666666699</v>
          </cell>
          <cell r="L104">
            <v>272920.52500000002</v>
          </cell>
          <cell r="M104">
            <v>295214.29499999998</v>
          </cell>
          <cell r="N104">
            <v>336686.60666666698</v>
          </cell>
          <cell r="O104">
            <v>296871.56833333301</v>
          </cell>
          <cell r="P104">
            <v>275931.42499999999</v>
          </cell>
          <cell r="Q104">
            <v>1377715.9573333301</v>
          </cell>
          <cell r="R104">
            <v>50000</v>
          </cell>
          <cell r="U104">
            <v>70000</v>
          </cell>
          <cell r="V104">
            <v>20000</v>
          </cell>
          <cell r="W104">
            <v>140000</v>
          </cell>
          <cell r="X104">
            <v>1237715.9573333301</v>
          </cell>
          <cell r="Y104">
            <v>1681285.77</v>
          </cell>
          <cell r="Z104">
            <v>1237715.9573333301</v>
          </cell>
          <cell r="AA104">
            <v>1237715.9573333301</v>
          </cell>
        </row>
        <row r="105">
          <cell r="C105" t="str">
            <v>S411005</v>
          </cell>
          <cell r="D105" t="str">
            <v>北京东方华康自动化有限公司</v>
          </cell>
          <cell r="E105" t="str">
            <v>属地化</v>
          </cell>
          <cell r="F105" t="str">
            <v>座椅</v>
          </cell>
          <cell r="G105" t="str">
            <v>零部件</v>
          </cell>
          <cell r="H105">
            <v>1</v>
          </cell>
          <cell r="I105">
            <v>5102.09</v>
          </cell>
          <cell r="J105">
            <v>10204.18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850.34833333333302</v>
          </cell>
          <cell r="Q105">
            <v>850.34833333333302</v>
          </cell>
          <cell r="U105">
            <v>5100</v>
          </cell>
          <cell r="V105">
            <v>6000</v>
          </cell>
          <cell r="W105">
            <v>11100</v>
          </cell>
          <cell r="X105">
            <v>-10249.651666666699</v>
          </cell>
          <cell r="Y105">
            <v>-895.82</v>
          </cell>
          <cell r="Z105">
            <v>-10249.651666666699</v>
          </cell>
          <cell r="AA105">
            <v>0</v>
          </cell>
        </row>
        <row r="106">
          <cell r="C106" t="str">
            <v>S437034</v>
          </cell>
          <cell r="D106" t="str">
            <v>潍坊振晟汽车零部件有限公司</v>
          </cell>
          <cell r="E106" t="str">
            <v>涉诉风险</v>
          </cell>
          <cell r="F106" t="str">
            <v>金属件</v>
          </cell>
          <cell r="G106" t="str">
            <v>零部件</v>
          </cell>
          <cell r="H106">
            <v>0.8</v>
          </cell>
          <cell r="I106">
            <v>106230.66</v>
          </cell>
          <cell r="J106">
            <v>106230.66</v>
          </cell>
          <cell r="K106">
            <v>15137.006666666701</v>
          </cell>
          <cell r="L106">
            <v>11305.571666666699</v>
          </cell>
          <cell r="M106">
            <v>11305.571666666699</v>
          </cell>
          <cell r="N106">
            <v>9088.9050000000007</v>
          </cell>
          <cell r="O106">
            <v>5222.23833333333</v>
          </cell>
          <cell r="P106">
            <v>5222.23833333333</v>
          </cell>
          <cell r="Q106">
            <v>45825.225333333401</v>
          </cell>
          <cell r="R106">
            <v>20000</v>
          </cell>
          <cell r="U106">
            <v>10000</v>
          </cell>
          <cell r="W106">
            <v>30000</v>
          </cell>
          <cell r="X106">
            <v>15825.225333333399</v>
          </cell>
          <cell r="Y106">
            <v>96230.66</v>
          </cell>
          <cell r="Z106">
            <v>15825.225333333399</v>
          </cell>
          <cell r="AA106">
            <v>15825.225333333399</v>
          </cell>
        </row>
        <row r="107">
          <cell r="C107" t="str">
            <v>S413023</v>
          </cell>
          <cell r="D107" t="str">
            <v>南皮县利辉五金接插件厂</v>
          </cell>
          <cell r="E107" t="str">
            <v>属地化</v>
          </cell>
          <cell r="F107" t="str">
            <v>金属件</v>
          </cell>
          <cell r="G107" t="str">
            <v>零部件</v>
          </cell>
          <cell r="H107">
            <v>0.8</v>
          </cell>
          <cell r="I107">
            <v>115946.18</v>
          </cell>
          <cell r="J107">
            <v>54120.49</v>
          </cell>
          <cell r="K107">
            <v>6354.7883333333302</v>
          </cell>
          <cell r="L107">
            <v>6722.415</v>
          </cell>
          <cell r="M107">
            <v>9020.0816666666706</v>
          </cell>
          <cell r="N107">
            <v>12466.5816666667</v>
          </cell>
          <cell r="O107">
            <v>19324.363333333298</v>
          </cell>
          <cell r="P107">
            <v>19324.363333333298</v>
          </cell>
          <cell r="Q107">
            <v>58570.074666666602</v>
          </cell>
          <cell r="R107">
            <v>17635.189333333299</v>
          </cell>
          <cell r="U107">
            <v>40000</v>
          </cell>
          <cell r="W107">
            <v>57635.189333333299</v>
          </cell>
          <cell r="X107">
            <v>934.88533333333896</v>
          </cell>
          <cell r="Y107">
            <v>14120.49</v>
          </cell>
          <cell r="Z107">
            <v>934.88533333333896</v>
          </cell>
          <cell r="AA107">
            <v>934.88533333333896</v>
          </cell>
        </row>
        <row r="108">
          <cell r="C108" t="str">
            <v>S432037</v>
          </cell>
          <cell r="D108" t="str">
            <v>苏世博（南京）减振系统有限公司</v>
          </cell>
          <cell r="E108" t="str">
            <v>远途</v>
          </cell>
          <cell r="F108" t="str">
            <v>金属件</v>
          </cell>
          <cell r="G108" t="str">
            <v>零部件</v>
          </cell>
          <cell r="H108">
            <v>0.8</v>
          </cell>
          <cell r="I108">
            <v>2580526.36</v>
          </cell>
          <cell r="J108">
            <v>1225073.28</v>
          </cell>
          <cell r="K108">
            <v>56637.038333333301</v>
          </cell>
          <cell r="L108">
            <v>56637.038333333301</v>
          </cell>
          <cell r="M108">
            <v>56637.038333333301</v>
          </cell>
          <cell r="N108">
            <v>203003.721666667</v>
          </cell>
          <cell r="O108">
            <v>291213.05499999999</v>
          </cell>
          <cell r="P108">
            <v>403895.90166666702</v>
          </cell>
          <cell r="Q108">
            <v>854419.03466666699</v>
          </cell>
          <cell r="R108">
            <v>150000</v>
          </cell>
          <cell r="U108">
            <v>100000</v>
          </cell>
          <cell r="W108">
            <v>250000</v>
          </cell>
          <cell r="X108">
            <v>604419.03466666699</v>
          </cell>
          <cell r="Y108">
            <v>1125073.28</v>
          </cell>
          <cell r="Z108">
            <v>604419.03466666699</v>
          </cell>
          <cell r="AA108">
            <v>604419.03466666699</v>
          </cell>
        </row>
        <row r="109">
          <cell r="C109" t="str">
            <v>S437016</v>
          </cell>
          <cell r="D109" t="str">
            <v>曲阜陆航座椅辅料有限公司</v>
          </cell>
          <cell r="E109" t="str">
            <v>远途</v>
          </cell>
          <cell r="F109" t="str">
            <v>座椅</v>
          </cell>
          <cell r="G109" t="str">
            <v>零部件</v>
          </cell>
          <cell r="H109">
            <v>0.8</v>
          </cell>
          <cell r="I109">
            <v>140095.57</v>
          </cell>
          <cell r="J109">
            <v>140095.57</v>
          </cell>
          <cell r="K109">
            <v>12110.95</v>
          </cell>
          <cell r="L109">
            <v>15110.93</v>
          </cell>
          <cell r="M109">
            <v>15414.1466666667</v>
          </cell>
          <cell r="N109">
            <v>14464.1466666667</v>
          </cell>
          <cell r="O109">
            <v>12530.813333333301</v>
          </cell>
          <cell r="P109">
            <v>13125.946666666699</v>
          </cell>
          <cell r="Q109">
            <v>66205.546666666705</v>
          </cell>
          <cell r="R109">
            <v>50000</v>
          </cell>
          <cell r="U109">
            <v>10000</v>
          </cell>
          <cell r="W109">
            <v>60000</v>
          </cell>
          <cell r="X109">
            <v>6205.5466666667198</v>
          </cell>
          <cell r="Y109">
            <v>130095.57</v>
          </cell>
          <cell r="Z109">
            <v>6205.5466666667198</v>
          </cell>
          <cell r="AA109">
            <v>6205.5466666667198</v>
          </cell>
        </row>
        <row r="110">
          <cell r="C110" t="str">
            <v>S413018</v>
          </cell>
          <cell r="D110" t="str">
            <v>沧州崇文晟源机械制造有限公司</v>
          </cell>
          <cell r="E110" t="str">
            <v>属地化</v>
          </cell>
          <cell r="F110" t="str">
            <v>座椅</v>
          </cell>
          <cell r="G110" t="str">
            <v>零部件</v>
          </cell>
          <cell r="H110">
            <v>0.8</v>
          </cell>
          <cell r="I110">
            <v>41114.68</v>
          </cell>
          <cell r="J110">
            <v>20525.169999999998</v>
          </cell>
          <cell r="K110">
            <v>0</v>
          </cell>
          <cell r="L110">
            <v>1705.06833333333</v>
          </cell>
          <cell r="M110">
            <v>1705.06833333333</v>
          </cell>
          <cell r="N110">
            <v>3420.8616666666699</v>
          </cell>
          <cell r="O110">
            <v>5136.6549999999997</v>
          </cell>
          <cell r="P110">
            <v>6852.4466666666704</v>
          </cell>
          <cell r="Q110">
            <v>15056.08</v>
          </cell>
          <cell r="R110">
            <v>0</v>
          </cell>
          <cell r="U110">
            <v>10000</v>
          </cell>
          <cell r="W110">
            <v>10000</v>
          </cell>
          <cell r="X110">
            <v>5056.08</v>
          </cell>
          <cell r="Y110">
            <v>10525.17</v>
          </cell>
          <cell r="Z110">
            <v>5056.08</v>
          </cell>
          <cell r="AA110">
            <v>5056.08</v>
          </cell>
        </row>
        <row r="111">
          <cell r="C111" t="str">
            <v>S432020</v>
          </cell>
          <cell r="D111" t="str">
            <v>恺博(常熟)座椅机械部件有限公司</v>
          </cell>
          <cell r="E111" t="str">
            <v>报批同意</v>
          </cell>
          <cell r="F111" t="str">
            <v>座椅</v>
          </cell>
          <cell r="G111" t="str">
            <v>零部件</v>
          </cell>
          <cell r="H111">
            <v>1</v>
          </cell>
          <cell r="I111">
            <v>2106160.4</v>
          </cell>
          <cell r="J111">
            <v>1500191.12</v>
          </cell>
          <cell r="K111">
            <v>92578.64</v>
          </cell>
          <cell r="L111">
            <v>109411.12</v>
          </cell>
          <cell r="M111">
            <v>16832.48</v>
          </cell>
          <cell r="N111">
            <v>16832.48</v>
          </cell>
          <cell r="O111">
            <v>33664.959999999999</v>
          </cell>
          <cell r="P111">
            <v>117827.36</v>
          </cell>
          <cell r="Q111">
            <v>387147.04</v>
          </cell>
          <cell r="R111">
            <v>0</v>
          </cell>
          <cell r="U111">
            <v>500000</v>
          </cell>
          <cell r="W111">
            <v>500000</v>
          </cell>
          <cell r="X111">
            <v>-112852.96</v>
          </cell>
          <cell r="Y111">
            <v>1000191.12</v>
          </cell>
          <cell r="Z111">
            <v>-112852.96</v>
          </cell>
          <cell r="AA111">
            <v>0</v>
          </cell>
        </row>
        <row r="112">
          <cell r="C112" t="str">
            <v>S433003</v>
          </cell>
          <cell r="D112" t="str">
            <v>浙江松原汽车安全系统股份有限公司</v>
          </cell>
          <cell r="E112" t="str">
            <v>远途</v>
          </cell>
          <cell r="F112" t="str">
            <v>座椅</v>
          </cell>
          <cell r="G112" t="str">
            <v>零部件</v>
          </cell>
          <cell r="H112">
            <v>1</v>
          </cell>
          <cell r="I112">
            <v>1376219.65</v>
          </cell>
          <cell r="J112">
            <v>1058346.22</v>
          </cell>
          <cell r="K112">
            <v>105920.45833333299</v>
          </cell>
          <cell r="L112">
            <v>176391.036666667</v>
          </cell>
          <cell r="M112">
            <v>176391.036666667</v>
          </cell>
          <cell r="N112">
            <v>223966.47</v>
          </cell>
          <cell r="O112">
            <v>222925.95</v>
          </cell>
          <cell r="P112">
            <v>168407.66333333301</v>
          </cell>
          <cell r="Q112">
            <v>1074002.615</v>
          </cell>
          <cell r="R112">
            <v>0</v>
          </cell>
          <cell r="U112">
            <v>400000</v>
          </cell>
          <cell r="V112">
            <v>200000</v>
          </cell>
          <cell r="W112">
            <v>600000</v>
          </cell>
          <cell r="X112">
            <v>474002.61499999999</v>
          </cell>
          <cell r="Y112">
            <v>458346.22</v>
          </cell>
          <cell r="Z112">
            <v>474002.61499999999</v>
          </cell>
          <cell r="AA112">
            <v>474002.61499999999</v>
          </cell>
        </row>
        <row r="113">
          <cell r="C113" t="str">
            <v>S413145</v>
          </cell>
          <cell r="D113" t="str">
            <v>霸州市霸州镇鑫创五金塑料厂</v>
          </cell>
          <cell r="E113" t="str">
            <v>属地化</v>
          </cell>
          <cell r="F113" t="str">
            <v>座椅</v>
          </cell>
          <cell r="G113" t="str">
            <v>零部件</v>
          </cell>
          <cell r="H113">
            <v>0.8</v>
          </cell>
          <cell r="I113">
            <v>229913.24</v>
          </cell>
          <cell r="J113">
            <v>155223.45000000001</v>
          </cell>
          <cell r="K113">
            <v>21493.6033333333</v>
          </cell>
          <cell r="L113">
            <v>23968.918333333299</v>
          </cell>
          <cell r="M113">
            <v>22838.168333333299</v>
          </cell>
          <cell r="N113">
            <v>19454.834999999999</v>
          </cell>
          <cell r="O113">
            <v>26736.4666666667</v>
          </cell>
          <cell r="P113">
            <v>21811.823333333301</v>
          </cell>
          <cell r="Q113">
            <v>109043.052</v>
          </cell>
          <cell r="R113">
            <v>0</v>
          </cell>
          <cell r="U113">
            <v>0</v>
          </cell>
          <cell r="V113">
            <v>10000</v>
          </cell>
          <cell r="W113">
            <v>10000</v>
          </cell>
          <cell r="X113">
            <v>99043.051999999894</v>
          </cell>
          <cell r="Y113">
            <v>145223.45000000001</v>
          </cell>
          <cell r="Z113">
            <v>99043.051999999894</v>
          </cell>
          <cell r="AA113">
            <v>99043.051999999894</v>
          </cell>
        </row>
        <row r="114">
          <cell r="C114" t="str">
            <v>S431034</v>
          </cell>
          <cell r="D114" t="str">
            <v>雅柏利（上海）粘扣带有限公司</v>
          </cell>
          <cell r="E114" t="str">
            <v>远途</v>
          </cell>
          <cell r="F114" t="str">
            <v>座椅</v>
          </cell>
          <cell r="G114" t="str">
            <v>零部件</v>
          </cell>
          <cell r="H114">
            <v>1</v>
          </cell>
          <cell r="I114">
            <v>210316.28</v>
          </cell>
          <cell r="J114">
            <v>210316.28</v>
          </cell>
          <cell r="K114">
            <v>15375.9666666667</v>
          </cell>
          <cell r="L114">
            <v>15375.9666666667</v>
          </cell>
          <cell r="M114">
            <v>28309.833333333299</v>
          </cell>
          <cell r="N114">
            <v>35052.713333333297</v>
          </cell>
          <cell r="O114">
            <v>35052.713333333297</v>
          </cell>
          <cell r="P114">
            <v>25189.3383333333</v>
          </cell>
          <cell r="Q114">
            <v>154356.531666667</v>
          </cell>
          <cell r="T114">
            <v>169859</v>
          </cell>
          <cell r="U114">
            <v>20000</v>
          </cell>
          <cell r="W114">
            <v>189859</v>
          </cell>
          <cell r="X114">
            <v>-35502.468333333403</v>
          </cell>
          <cell r="Y114">
            <v>20457.28</v>
          </cell>
          <cell r="Z114">
            <v>-35502.468333333403</v>
          </cell>
          <cell r="AA114">
            <v>0</v>
          </cell>
        </row>
        <row r="115">
          <cell r="C115" t="str">
            <v>S413157</v>
          </cell>
          <cell r="D115" t="str">
            <v>衡水鑫智汽车零部件有限公司</v>
          </cell>
          <cell r="E115" t="str">
            <v>属地化</v>
          </cell>
          <cell r="F115" t="str">
            <v>座椅</v>
          </cell>
          <cell r="G115" t="str">
            <v>零部件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12530.25</v>
          </cell>
          <cell r="W115">
            <v>12530.25</v>
          </cell>
          <cell r="X115">
            <v>-12530.25</v>
          </cell>
          <cell r="Y115">
            <v>0</v>
          </cell>
          <cell r="Z115">
            <v>-12530.25</v>
          </cell>
          <cell r="AA115">
            <v>0</v>
          </cell>
        </row>
        <row r="116">
          <cell r="C116" t="str">
            <v>S437039</v>
          </cell>
          <cell r="D116" t="str">
            <v>山东慧源精细化工有限公司</v>
          </cell>
          <cell r="E116" t="str">
            <v>远途</v>
          </cell>
          <cell r="F116" t="str">
            <v>金属件</v>
          </cell>
          <cell r="G116" t="str">
            <v>零部件</v>
          </cell>
          <cell r="H116">
            <v>0.8</v>
          </cell>
          <cell r="I116">
            <v>1176.6600000000001</v>
          </cell>
          <cell r="J116">
            <v>1176.6600000000001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196.11</v>
          </cell>
          <cell r="P116">
            <v>196.11</v>
          </cell>
          <cell r="Q116">
            <v>313.77600000000001</v>
          </cell>
          <cell r="R116">
            <v>0</v>
          </cell>
          <cell r="S116">
            <v>40000</v>
          </cell>
          <cell r="W116">
            <v>40000</v>
          </cell>
          <cell r="X116">
            <v>-39686.224000000002</v>
          </cell>
          <cell r="Y116">
            <v>1176.6600000000001</v>
          </cell>
          <cell r="Z116">
            <v>-39686.224000000002</v>
          </cell>
          <cell r="AA116">
            <v>0</v>
          </cell>
        </row>
        <row r="117">
          <cell r="C117" t="str">
            <v>S431008</v>
          </cell>
          <cell r="D117" t="str">
            <v>上海努辰金属制品有限公司</v>
          </cell>
          <cell r="E117" t="str">
            <v>涉诉风险</v>
          </cell>
          <cell r="F117" t="str">
            <v>座椅</v>
          </cell>
          <cell r="G117" t="str">
            <v>零部件</v>
          </cell>
          <cell r="H117">
            <v>0.8</v>
          </cell>
          <cell r="I117">
            <v>922501.56</v>
          </cell>
          <cell r="J117">
            <v>737294.72</v>
          </cell>
          <cell r="K117">
            <v>2157.0216666666702</v>
          </cell>
          <cell r="L117">
            <v>36575.743333333303</v>
          </cell>
          <cell r="M117">
            <v>88698.853333333303</v>
          </cell>
          <cell r="N117">
            <v>122882.453333333</v>
          </cell>
          <cell r="O117">
            <v>153750.26</v>
          </cell>
          <cell r="P117">
            <v>153750.26</v>
          </cell>
          <cell r="Q117">
            <v>446251.67333333299</v>
          </cell>
          <cell r="R117">
            <v>200000</v>
          </cell>
          <cell r="U117">
            <v>200000</v>
          </cell>
          <cell r="V117">
            <v>70000</v>
          </cell>
          <cell r="W117">
            <v>470000</v>
          </cell>
          <cell r="X117">
            <v>-23748.326666666901</v>
          </cell>
          <cell r="Y117">
            <v>467294.71999999997</v>
          </cell>
          <cell r="Z117">
            <v>-23748.326666666901</v>
          </cell>
          <cell r="AA117">
            <v>0</v>
          </cell>
        </row>
        <row r="118">
          <cell r="C118" t="str">
            <v>S413072</v>
          </cell>
          <cell r="D118" t="str">
            <v>黄骅市润晨五金制品有限公司</v>
          </cell>
          <cell r="E118" t="str">
            <v>涉诉风险</v>
          </cell>
          <cell r="F118" t="str">
            <v>金属件</v>
          </cell>
          <cell r="G118" t="str">
            <v>零部件</v>
          </cell>
          <cell r="H118">
            <v>0.8</v>
          </cell>
          <cell r="I118">
            <v>226103.89</v>
          </cell>
          <cell r="J118">
            <v>226103.89</v>
          </cell>
          <cell r="K118">
            <v>14050.2633333333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11240.2106666666</v>
          </cell>
          <cell r="R118">
            <v>30000</v>
          </cell>
          <cell r="U118">
            <v>10000</v>
          </cell>
          <cell r="W118">
            <v>40000</v>
          </cell>
          <cell r="X118">
            <v>-28759.7893333334</v>
          </cell>
          <cell r="Y118">
            <v>216103.89</v>
          </cell>
          <cell r="Z118">
            <v>-28759.7893333334</v>
          </cell>
          <cell r="AA118">
            <v>0</v>
          </cell>
        </row>
        <row r="119">
          <cell r="C119" t="str">
            <v>S437008</v>
          </cell>
          <cell r="D119" t="str">
            <v>烟台青沪纸业有限公司</v>
          </cell>
          <cell r="E119" t="str">
            <v>远途</v>
          </cell>
          <cell r="F119" t="str">
            <v>座椅</v>
          </cell>
          <cell r="G119" t="str">
            <v>零部件</v>
          </cell>
          <cell r="H119">
            <v>0.8</v>
          </cell>
          <cell r="I119">
            <v>21121.07</v>
          </cell>
          <cell r="J119">
            <v>21121.07</v>
          </cell>
          <cell r="K119">
            <v>1071.1216666666701</v>
          </cell>
          <cell r="L119">
            <v>2297.6233333333298</v>
          </cell>
          <cell r="M119">
            <v>2297.6233333333298</v>
          </cell>
          <cell r="N119">
            <v>3520.1783333333301</v>
          </cell>
          <cell r="O119">
            <v>3520.1783333333301</v>
          </cell>
          <cell r="P119">
            <v>3520.1783333333301</v>
          </cell>
          <cell r="Q119">
            <v>12981.5226666667</v>
          </cell>
          <cell r="R119">
            <v>0</v>
          </cell>
          <cell r="U119">
            <v>10000</v>
          </cell>
          <cell r="W119">
            <v>10000</v>
          </cell>
          <cell r="X119">
            <v>2981.5226666666599</v>
          </cell>
          <cell r="Y119">
            <v>11121.07</v>
          </cell>
          <cell r="Z119">
            <v>2981.5226666666599</v>
          </cell>
          <cell r="AA119">
            <v>2981.5226666666599</v>
          </cell>
        </row>
        <row r="120">
          <cell r="C120" t="str">
            <v>S422002</v>
          </cell>
          <cell r="D120" t="str">
            <v>长春市天利得科技有限公司</v>
          </cell>
          <cell r="E120" t="str">
            <v>远途</v>
          </cell>
          <cell r="F120" t="str">
            <v>座椅</v>
          </cell>
          <cell r="G120" t="str">
            <v>零部件</v>
          </cell>
          <cell r="H120">
            <v>0.8</v>
          </cell>
          <cell r="I120">
            <v>1357574.01</v>
          </cell>
          <cell r="J120">
            <v>956613.85</v>
          </cell>
          <cell r="K120">
            <v>60261.848333333299</v>
          </cell>
          <cell r="L120">
            <v>96315.441666666695</v>
          </cell>
          <cell r="M120">
            <v>130811.423333333</v>
          </cell>
          <cell r="N120">
            <v>159435.64166666701</v>
          </cell>
          <cell r="O120">
            <v>195099.19500000001</v>
          </cell>
          <cell r="P120">
            <v>192343.23499999999</v>
          </cell>
          <cell r="Q120">
            <v>667413.42799999996</v>
          </cell>
          <cell r="R120">
            <v>320000</v>
          </cell>
          <cell r="U120">
            <v>500000</v>
          </cell>
          <cell r="V120">
            <v>50000</v>
          </cell>
          <cell r="W120">
            <v>870000</v>
          </cell>
          <cell r="X120">
            <v>-202586.57199999999</v>
          </cell>
          <cell r="Y120">
            <v>406613.85</v>
          </cell>
          <cell r="Z120">
            <v>-202586.57199999999</v>
          </cell>
          <cell r="AA120">
            <v>0</v>
          </cell>
        </row>
        <row r="121">
          <cell r="C121" t="str">
            <v>S432039</v>
          </cell>
          <cell r="D121" t="str">
            <v>吴江市拓研电子材料有限公司</v>
          </cell>
          <cell r="E121" t="str">
            <v>远途</v>
          </cell>
          <cell r="F121" t="str">
            <v>座椅</v>
          </cell>
          <cell r="G121" t="str">
            <v>零部件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3060</v>
          </cell>
          <cell r="S121">
            <v>1864</v>
          </cell>
          <cell r="W121">
            <v>4924</v>
          </cell>
          <cell r="X121">
            <v>-4924</v>
          </cell>
          <cell r="Y121">
            <v>0</v>
          </cell>
          <cell r="Z121">
            <v>-4924</v>
          </cell>
          <cell r="AA121">
            <v>0</v>
          </cell>
        </row>
        <row r="122">
          <cell r="C122" t="str">
            <v>S461001</v>
          </cell>
          <cell r="D122" t="str">
            <v>西安海容塑料制品有限责任公司</v>
          </cell>
          <cell r="E122" t="str">
            <v>远途</v>
          </cell>
          <cell r="F122" t="str">
            <v>金属件/座椅</v>
          </cell>
          <cell r="G122" t="str">
            <v>零部件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17113</v>
          </cell>
          <cell r="S122">
            <v>5487.23</v>
          </cell>
          <cell r="W122">
            <v>22600.23</v>
          </cell>
          <cell r="X122">
            <v>-22600.23</v>
          </cell>
          <cell r="Y122">
            <v>0</v>
          </cell>
          <cell r="Z122">
            <v>-22600.23</v>
          </cell>
          <cell r="AA122">
            <v>0</v>
          </cell>
        </row>
        <row r="123">
          <cell r="C123" t="str">
            <v>S432034</v>
          </cell>
          <cell r="D123" t="str">
            <v>上锐（常州）供应链管理有限公司</v>
          </cell>
          <cell r="E123" t="str">
            <v>远途</v>
          </cell>
          <cell r="F123" t="str">
            <v>座椅/金属件</v>
          </cell>
          <cell r="G123" t="str">
            <v>零部件</v>
          </cell>
          <cell r="H123">
            <v>1</v>
          </cell>
          <cell r="I123">
            <v>450250.33</v>
          </cell>
          <cell r="J123">
            <v>63602.76</v>
          </cell>
          <cell r="K123">
            <v>418.35</v>
          </cell>
          <cell r="L123">
            <v>10600.46</v>
          </cell>
          <cell r="M123">
            <v>10600.46</v>
          </cell>
          <cell r="N123">
            <v>26599.726666666698</v>
          </cell>
          <cell r="O123">
            <v>53198.158333333296</v>
          </cell>
          <cell r="P123">
            <v>75041.721666666694</v>
          </cell>
          <cell r="Q123">
            <v>176458.876666667</v>
          </cell>
          <cell r="R123">
            <v>249048.97</v>
          </cell>
          <cell r="U123">
            <v>60000</v>
          </cell>
          <cell r="V123">
            <v>60000</v>
          </cell>
          <cell r="W123">
            <v>369048.97</v>
          </cell>
          <cell r="X123">
            <v>-192590.093333333</v>
          </cell>
          <cell r="Y123">
            <v>-56397.24</v>
          </cell>
          <cell r="Z123">
            <v>-192590.093333333</v>
          </cell>
          <cell r="AA123">
            <v>0</v>
          </cell>
        </row>
        <row r="124">
          <cell r="C124" t="str">
            <v>S421001</v>
          </cell>
          <cell r="D124" t="str">
            <v>沈阳金杯锦恒汽车安全系统有限公司</v>
          </cell>
          <cell r="E124" t="str">
            <v>远途</v>
          </cell>
          <cell r="F124" t="str">
            <v>座椅</v>
          </cell>
          <cell r="G124" t="str">
            <v>零部件</v>
          </cell>
          <cell r="H124">
            <v>0.8</v>
          </cell>
          <cell r="I124">
            <v>60107.89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10017.981666666699</v>
          </cell>
          <cell r="O124">
            <v>10017.981666666699</v>
          </cell>
          <cell r="P124">
            <v>10017.981666666699</v>
          </cell>
          <cell r="Q124">
            <v>24043.156000000101</v>
          </cell>
          <cell r="R124">
            <v>0</v>
          </cell>
          <cell r="S124">
            <v>60107.89</v>
          </cell>
          <cell r="W124">
            <v>60107.89</v>
          </cell>
          <cell r="X124">
            <v>-36064.733999999902</v>
          </cell>
          <cell r="Y124">
            <v>0</v>
          </cell>
          <cell r="Z124">
            <v>-36064.733999999902</v>
          </cell>
          <cell r="AA124">
            <v>0</v>
          </cell>
        </row>
        <row r="125">
          <cell r="C125" t="str">
            <v>S432008</v>
          </cell>
          <cell r="D125" t="str">
            <v>徐州华夏电子有限公司</v>
          </cell>
          <cell r="E125" t="str">
            <v>远途</v>
          </cell>
          <cell r="F125" t="str">
            <v>座椅</v>
          </cell>
          <cell r="G125" t="str">
            <v>零部件</v>
          </cell>
          <cell r="H125">
            <v>0.8</v>
          </cell>
          <cell r="I125">
            <v>580573.37</v>
          </cell>
          <cell r="J125">
            <v>580573.37</v>
          </cell>
          <cell r="K125">
            <v>40329.406666666699</v>
          </cell>
          <cell r="L125">
            <v>71466.425000000003</v>
          </cell>
          <cell r="M125">
            <v>80707</v>
          </cell>
          <cell r="N125">
            <v>96762.228333333303</v>
          </cell>
          <cell r="O125">
            <v>71298.856666666703</v>
          </cell>
          <cell r="P125">
            <v>71298.856666666703</v>
          </cell>
          <cell r="Q125">
            <v>345490.218666667</v>
          </cell>
          <cell r="R125">
            <v>0</v>
          </cell>
          <cell r="U125">
            <v>60000</v>
          </cell>
          <cell r="V125">
            <v>20000</v>
          </cell>
          <cell r="W125">
            <v>80000</v>
          </cell>
          <cell r="X125">
            <v>265490.218666667</v>
          </cell>
          <cell r="Y125">
            <v>500573.37</v>
          </cell>
          <cell r="Z125">
            <v>265490.218666667</v>
          </cell>
          <cell r="AA125">
            <v>265490.218666667</v>
          </cell>
        </row>
        <row r="126">
          <cell r="C126" t="str">
            <v>S435004</v>
          </cell>
          <cell r="D126" t="str">
            <v>厦门市鑫荣飞工贸有限公司</v>
          </cell>
          <cell r="E126" t="str">
            <v>远途</v>
          </cell>
          <cell r="F126" t="str">
            <v>金属件</v>
          </cell>
          <cell r="G126" t="str">
            <v>零部件</v>
          </cell>
          <cell r="H126">
            <v>0.8</v>
          </cell>
          <cell r="I126">
            <v>1291497.07</v>
          </cell>
          <cell r="J126">
            <v>713368.73</v>
          </cell>
          <cell r="K126">
            <v>104311.34</v>
          </cell>
          <cell r="L126">
            <v>94289.37</v>
          </cell>
          <cell r="M126">
            <v>90690.696666666699</v>
          </cell>
          <cell r="N126">
            <v>90717.096666666694</v>
          </cell>
          <cell r="O126">
            <v>145695.42000000001</v>
          </cell>
          <cell r="P126">
            <v>127500.536666667</v>
          </cell>
          <cell r="Q126">
            <v>522563.56800000003</v>
          </cell>
          <cell r="R126">
            <v>0</v>
          </cell>
          <cell r="U126">
            <v>60000</v>
          </cell>
          <cell r="W126">
            <v>60000</v>
          </cell>
          <cell r="X126">
            <v>462563.56800000003</v>
          </cell>
          <cell r="Y126">
            <v>653368.73</v>
          </cell>
          <cell r="Z126">
            <v>462563.56800000003</v>
          </cell>
          <cell r="AA126">
            <v>462563.56800000003</v>
          </cell>
        </row>
        <row r="127">
          <cell r="C127" t="str">
            <v>S413053</v>
          </cell>
          <cell r="D127" t="str">
            <v>黄骅市益海五金制造有限公司</v>
          </cell>
          <cell r="E127" t="str">
            <v>远途</v>
          </cell>
          <cell r="F127" t="str">
            <v>座椅</v>
          </cell>
          <cell r="G127" t="str">
            <v>零部件</v>
          </cell>
          <cell r="H127">
            <v>0.8</v>
          </cell>
          <cell r="I127">
            <v>372807.38</v>
          </cell>
          <cell r="J127">
            <v>307443.14</v>
          </cell>
          <cell r="K127">
            <v>32203.89</v>
          </cell>
          <cell r="L127">
            <v>36976.076666666697</v>
          </cell>
          <cell r="M127">
            <v>21701.051666666699</v>
          </cell>
          <cell r="N127">
            <v>20451.051666666699</v>
          </cell>
          <cell r="O127">
            <v>28411.758333333299</v>
          </cell>
          <cell r="P127">
            <v>24364.058333333302</v>
          </cell>
          <cell r="Q127">
            <v>131286.30933333299</v>
          </cell>
          <cell r="R127">
            <v>100000</v>
          </cell>
          <cell r="S127">
            <v>30000</v>
          </cell>
          <cell r="V127">
            <v>10000</v>
          </cell>
          <cell r="W127">
            <v>140000</v>
          </cell>
          <cell r="X127">
            <v>-8713.6906666666291</v>
          </cell>
          <cell r="Y127">
            <v>297443.14</v>
          </cell>
          <cell r="Z127">
            <v>-8713.6906666666291</v>
          </cell>
          <cell r="AA127">
            <v>0</v>
          </cell>
        </row>
        <row r="128">
          <cell r="C128" t="str">
            <v>S413004</v>
          </cell>
          <cell r="D128" t="str">
            <v>保定兆龙通用电器塑业有限公司</v>
          </cell>
          <cell r="E128" t="str">
            <v>属地化</v>
          </cell>
          <cell r="F128" t="str">
            <v>金属件/座椅</v>
          </cell>
          <cell r="G128" t="str">
            <v>零部件</v>
          </cell>
          <cell r="H128">
            <v>0.8</v>
          </cell>
          <cell r="I128">
            <v>171747.95</v>
          </cell>
          <cell r="J128">
            <v>50072.12</v>
          </cell>
          <cell r="K128">
            <v>0</v>
          </cell>
          <cell r="L128">
            <v>4131.1566666666704</v>
          </cell>
          <cell r="M128">
            <v>8345.3533333333307</v>
          </cell>
          <cell r="N128">
            <v>10147.9566666667</v>
          </cell>
          <cell r="O128">
            <v>18354.628333333301</v>
          </cell>
          <cell r="P128">
            <v>28624.6583333333</v>
          </cell>
          <cell r="Q128">
            <v>55683.002666666602</v>
          </cell>
          <cell r="R128">
            <v>100000</v>
          </cell>
          <cell r="S128">
            <v>30000</v>
          </cell>
          <cell r="W128">
            <v>130000</v>
          </cell>
          <cell r="X128">
            <v>-74316.997333333406</v>
          </cell>
          <cell r="Y128">
            <v>50072.12</v>
          </cell>
          <cell r="Z128">
            <v>-74316.997333333406</v>
          </cell>
          <cell r="AA128">
            <v>0</v>
          </cell>
        </row>
        <row r="129">
          <cell r="C129" t="str">
            <v>S411012</v>
          </cell>
          <cell r="D129" t="str">
            <v>北京旺博林包装材料有限公司</v>
          </cell>
          <cell r="E129" t="str">
            <v>属地化</v>
          </cell>
          <cell r="F129" t="str">
            <v>座椅</v>
          </cell>
          <cell r="G129" t="str">
            <v>零部件</v>
          </cell>
          <cell r="H129">
            <v>0.8</v>
          </cell>
          <cell r="I129">
            <v>12628.11</v>
          </cell>
          <cell r="J129">
            <v>12628.11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10000</v>
          </cell>
          <cell r="V129">
            <v>10000</v>
          </cell>
          <cell r="W129">
            <v>20000</v>
          </cell>
          <cell r="X129">
            <v>-20000</v>
          </cell>
          <cell r="Y129">
            <v>2628.11</v>
          </cell>
          <cell r="Z129">
            <v>-20000</v>
          </cell>
          <cell r="AA129">
            <v>0</v>
          </cell>
        </row>
        <row r="130">
          <cell r="C130" t="str">
            <v>S433004</v>
          </cell>
          <cell r="D130" t="str">
            <v>浙江华悦汽车零部件有限公司</v>
          </cell>
          <cell r="E130" t="str">
            <v>远途</v>
          </cell>
          <cell r="F130" t="str">
            <v>座椅</v>
          </cell>
          <cell r="G130" t="str">
            <v>零部件</v>
          </cell>
          <cell r="H130">
            <v>1</v>
          </cell>
          <cell r="Q130">
            <v>0</v>
          </cell>
          <cell r="S130">
            <v>12251.89</v>
          </cell>
          <cell r="W130">
            <v>12251.89</v>
          </cell>
          <cell r="X130">
            <v>-12251.89</v>
          </cell>
          <cell r="Y130">
            <v>0</v>
          </cell>
          <cell r="Z130">
            <v>-12251.89</v>
          </cell>
          <cell r="AA130">
            <v>0</v>
          </cell>
        </row>
        <row r="131">
          <cell r="C131" t="str">
            <v>S413212</v>
          </cell>
          <cell r="D131" t="str">
            <v>廊坊富杉汽车零部件有限公司</v>
          </cell>
          <cell r="E131" t="str">
            <v>属地化</v>
          </cell>
          <cell r="F131" t="str">
            <v>座椅</v>
          </cell>
          <cell r="G131" t="str">
            <v>零部件</v>
          </cell>
          <cell r="H131">
            <v>0.8</v>
          </cell>
          <cell r="I131">
            <v>59971.360000000001</v>
          </cell>
          <cell r="J131">
            <v>59971.360000000001</v>
          </cell>
          <cell r="K131">
            <v>0</v>
          </cell>
          <cell r="L131">
            <v>0</v>
          </cell>
          <cell r="M131">
            <v>9995.2266666666692</v>
          </cell>
          <cell r="N131">
            <v>9995.2266666666692</v>
          </cell>
          <cell r="O131">
            <v>9995.2266666666692</v>
          </cell>
          <cell r="P131">
            <v>9995.2266666666692</v>
          </cell>
          <cell r="Q131">
            <v>31984.725333333299</v>
          </cell>
          <cell r="R131">
            <v>0</v>
          </cell>
          <cell r="T131">
            <v>20000</v>
          </cell>
          <cell r="V131">
            <v>10000</v>
          </cell>
          <cell r="W131">
            <v>30000</v>
          </cell>
          <cell r="X131">
            <v>1984.7253333333399</v>
          </cell>
          <cell r="Y131">
            <v>29971.360000000001</v>
          </cell>
          <cell r="Z131">
            <v>1984.7253333333399</v>
          </cell>
          <cell r="AA131">
            <v>1984.7253333333399</v>
          </cell>
        </row>
        <row r="132">
          <cell r="C132" t="str">
            <v>S413201</v>
          </cell>
          <cell r="D132" t="str">
            <v>清河县沁园汽车零部件有限公司</v>
          </cell>
          <cell r="E132" t="str">
            <v>属地化</v>
          </cell>
          <cell r="F132" t="str">
            <v>座椅/金属件</v>
          </cell>
          <cell r="G132" t="str">
            <v>零部件</v>
          </cell>
          <cell r="H132">
            <v>0.8</v>
          </cell>
          <cell r="I132">
            <v>212280.31</v>
          </cell>
          <cell r="J132">
            <v>99209.57</v>
          </cell>
          <cell r="K132">
            <v>0</v>
          </cell>
          <cell r="L132">
            <v>0</v>
          </cell>
          <cell r="M132">
            <v>0</v>
          </cell>
          <cell r="N132">
            <v>53.878333333333202</v>
          </cell>
          <cell r="O132">
            <v>16534.928333333301</v>
          </cell>
          <cell r="P132">
            <v>35380.051666666703</v>
          </cell>
          <cell r="Q132">
            <v>41575.086666666699</v>
          </cell>
          <cell r="R132">
            <v>174000</v>
          </cell>
          <cell r="S132">
            <v>84000</v>
          </cell>
          <cell r="V132">
            <v>40000</v>
          </cell>
          <cell r="W132">
            <v>298000</v>
          </cell>
          <cell r="X132">
            <v>-256424.91333333301</v>
          </cell>
          <cell r="Y132">
            <v>59209.57</v>
          </cell>
          <cell r="Z132">
            <v>-256424.91333333301</v>
          </cell>
          <cell r="AA132">
            <v>0</v>
          </cell>
        </row>
        <row r="133">
          <cell r="C133" t="str">
            <v>S437004</v>
          </cell>
          <cell r="D133" t="str">
            <v>青岛福基纺织有限公司</v>
          </cell>
          <cell r="E133" t="str">
            <v>远途</v>
          </cell>
          <cell r="F133" t="str">
            <v>座椅</v>
          </cell>
          <cell r="G133" t="str">
            <v>零部件</v>
          </cell>
          <cell r="H133">
            <v>0.8</v>
          </cell>
          <cell r="I133">
            <v>1384822.71</v>
          </cell>
          <cell r="J133">
            <v>1208289.29</v>
          </cell>
          <cell r="K133">
            <v>85747.361666666693</v>
          </cell>
          <cell r="L133">
            <v>140176.35333333301</v>
          </cell>
          <cell r="M133">
            <v>201381.54833333299</v>
          </cell>
          <cell r="N133">
            <v>201381.54833333299</v>
          </cell>
          <cell r="O133">
            <v>213246.65</v>
          </cell>
          <cell r="P133">
            <v>228636.29333333299</v>
          </cell>
          <cell r="Q133">
            <v>856455.80399999896</v>
          </cell>
          <cell r="R133">
            <v>835000</v>
          </cell>
          <cell r="S133">
            <v>835000</v>
          </cell>
          <cell r="U133">
            <v>300000</v>
          </cell>
          <cell r="W133">
            <v>1970000</v>
          </cell>
          <cell r="X133">
            <v>-1113544.196</v>
          </cell>
          <cell r="Y133">
            <v>908289.29</v>
          </cell>
          <cell r="Z133">
            <v>-1113544.196</v>
          </cell>
          <cell r="AA133">
            <v>0</v>
          </cell>
        </row>
        <row r="134">
          <cell r="C134" t="str">
            <v>S411018</v>
          </cell>
          <cell r="D134" t="str">
            <v>北京三浦易购科技有限公司</v>
          </cell>
          <cell r="E134" t="str">
            <v>属地化</v>
          </cell>
          <cell r="F134" t="str">
            <v>金属件</v>
          </cell>
          <cell r="G134" t="str">
            <v>零部件</v>
          </cell>
          <cell r="H134">
            <v>0.8</v>
          </cell>
          <cell r="I134">
            <v>47499.09</v>
          </cell>
          <cell r="J134">
            <v>21057.09</v>
          </cell>
          <cell r="K134">
            <v>0</v>
          </cell>
          <cell r="L134">
            <v>816.34833333333302</v>
          </cell>
          <cell r="M134">
            <v>816.34833333333302</v>
          </cell>
          <cell r="N134">
            <v>3509.5149999999999</v>
          </cell>
          <cell r="O134">
            <v>7916.5150000000003</v>
          </cell>
          <cell r="P134">
            <v>7916.5150000000003</v>
          </cell>
          <cell r="Q134">
            <v>16780.1933333333</v>
          </cell>
          <cell r="R134">
            <v>35230.86</v>
          </cell>
          <cell r="S134">
            <v>10000</v>
          </cell>
          <cell r="V134">
            <v>20000</v>
          </cell>
          <cell r="W134">
            <v>65230.86</v>
          </cell>
          <cell r="X134">
            <v>-48450.666666666701</v>
          </cell>
          <cell r="Y134">
            <v>1057.0899999999999</v>
          </cell>
          <cell r="Z134">
            <v>-48450.666666666701</v>
          </cell>
          <cell r="AA134">
            <v>0</v>
          </cell>
        </row>
        <row r="135">
          <cell r="C135" t="str">
            <v>S413007</v>
          </cell>
          <cell r="D135" t="str">
            <v>雄县华增汽车饰件有限公司</v>
          </cell>
          <cell r="E135" t="str">
            <v>属地化</v>
          </cell>
          <cell r="F135" t="str">
            <v>金属件/座椅</v>
          </cell>
          <cell r="G135" t="str">
            <v>零部件</v>
          </cell>
          <cell r="H135">
            <v>0.8</v>
          </cell>
          <cell r="I135">
            <v>430894.89</v>
          </cell>
          <cell r="J135">
            <v>398246.01</v>
          </cell>
          <cell r="K135">
            <v>17830.275000000001</v>
          </cell>
          <cell r="L135">
            <v>18034.081666666701</v>
          </cell>
          <cell r="M135">
            <v>18357.02</v>
          </cell>
          <cell r="N135">
            <v>18290.404999999999</v>
          </cell>
          <cell r="O135">
            <v>18150.2133333333</v>
          </cell>
          <cell r="P135">
            <v>16236.233333333301</v>
          </cell>
          <cell r="Q135">
            <v>85518.582666666698</v>
          </cell>
          <cell r="R135">
            <v>0</v>
          </cell>
          <cell r="V135">
            <v>10000</v>
          </cell>
          <cell r="W135">
            <v>10000</v>
          </cell>
          <cell r="X135">
            <v>75518.582666666698</v>
          </cell>
          <cell r="Y135">
            <v>388246.01</v>
          </cell>
          <cell r="Z135">
            <v>75518.582666666698</v>
          </cell>
          <cell r="AA135">
            <v>75518.582666666698</v>
          </cell>
        </row>
        <row r="136">
          <cell r="C136" t="str">
            <v>S413001</v>
          </cell>
          <cell r="D136" t="str">
            <v>北京吉信气弹簧制品有限公司</v>
          </cell>
          <cell r="E136" t="str">
            <v>属地化</v>
          </cell>
          <cell r="F136" t="str">
            <v>座椅</v>
          </cell>
          <cell r="G136" t="str">
            <v>零部件</v>
          </cell>
          <cell r="H136">
            <v>0.8</v>
          </cell>
          <cell r="I136">
            <v>696441.1</v>
          </cell>
          <cell r="J136">
            <v>647149.69999999995</v>
          </cell>
          <cell r="K136">
            <v>84091.6</v>
          </cell>
          <cell r="L136">
            <v>61718.65</v>
          </cell>
          <cell r="M136">
            <v>68297.36</v>
          </cell>
          <cell r="N136">
            <v>48947.360000000001</v>
          </cell>
          <cell r="O136">
            <v>57162.593333333301</v>
          </cell>
          <cell r="P136">
            <v>33066.764999999999</v>
          </cell>
          <cell r="Q136">
            <v>282627.46266666701</v>
          </cell>
          <cell r="R136">
            <v>0</v>
          </cell>
          <cell r="V136">
            <v>10000</v>
          </cell>
          <cell r="W136">
            <v>10000</v>
          </cell>
          <cell r="X136">
            <v>272627.46266666701</v>
          </cell>
          <cell r="Y136">
            <v>637149.69999999995</v>
          </cell>
          <cell r="Z136">
            <v>272627.46266666701</v>
          </cell>
          <cell r="AA136">
            <v>272627.46266666701</v>
          </cell>
        </row>
        <row r="137">
          <cell r="C137" t="str">
            <v>S413058</v>
          </cell>
          <cell r="D137" t="str">
            <v>黄骅市俊隆五金包装有限公司</v>
          </cell>
          <cell r="E137" t="str">
            <v>属地化</v>
          </cell>
          <cell r="F137" t="str">
            <v>金属件/后视镜</v>
          </cell>
          <cell r="G137" t="str">
            <v>零部件</v>
          </cell>
          <cell r="H137">
            <v>0.8</v>
          </cell>
          <cell r="I137">
            <v>269809.65999999997</v>
          </cell>
          <cell r="J137">
            <v>224752.26</v>
          </cell>
          <cell r="K137">
            <v>13922.2383333333</v>
          </cell>
          <cell r="L137">
            <v>14972.584999999999</v>
          </cell>
          <cell r="M137">
            <v>13115.4216666667</v>
          </cell>
          <cell r="N137">
            <v>17891.073333333301</v>
          </cell>
          <cell r="O137">
            <v>16237.721666666699</v>
          </cell>
          <cell r="P137">
            <v>20600.64</v>
          </cell>
          <cell r="Q137">
            <v>77391.744000000006</v>
          </cell>
          <cell r="R137">
            <v>0</v>
          </cell>
          <cell r="V137">
            <v>10000</v>
          </cell>
          <cell r="W137">
            <v>10000</v>
          </cell>
          <cell r="X137">
            <v>67391.744000000006</v>
          </cell>
          <cell r="Y137">
            <v>214752.26</v>
          </cell>
          <cell r="Z137">
            <v>67391.744000000006</v>
          </cell>
          <cell r="AA137">
            <v>67391.744000000006</v>
          </cell>
        </row>
        <row r="138">
          <cell r="C138" t="str">
            <v>S432036</v>
          </cell>
          <cell r="D138" t="str">
            <v>常州立天汽车零部件有限公司</v>
          </cell>
          <cell r="E138" t="str">
            <v>远途</v>
          </cell>
          <cell r="F138" t="str">
            <v>座椅</v>
          </cell>
          <cell r="G138" t="str">
            <v>零部件</v>
          </cell>
          <cell r="H138">
            <v>0.8</v>
          </cell>
          <cell r="I138">
            <v>497426.57</v>
          </cell>
          <cell r="J138">
            <v>292907.87</v>
          </cell>
          <cell r="K138">
            <v>0</v>
          </cell>
          <cell r="L138">
            <v>22491.238333333298</v>
          </cell>
          <cell r="M138">
            <v>22491.238333333298</v>
          </cell>
          <cell r="N138">
            <v>48817.978333333303</v>
          </cell>
          <cell r="O138">
            <v>71542.278333333306</v>
          </cell>
          <cell r="P138">
            <v>82904.428333333301</v>
          </cell>
          <cell r="Q138">
            <v>198597.729333333</v>
          </cell>
          <cell r="R138">
            <v>170000</v>
          </cell>
          <cell r="V138">
            <v>50000</v>
          </cell>
          <cell r="W138">
            <v>220000</v>
          </cell>
          <cell r="X138">
            <v>-21402.270666666798</v>
          </cell>
          <cell r="Y138">
            <v>242907.87</v>
          </cell>
          <cell r="Z138">
            <v>-21402.270666666798</v>
          </cell>
          <cell r="AA138">
            <v>0</v>
          </cell>
        </row>
        <row r="139">
          <cell r="C139" t="str">
            <v>S413026</v>
          </cell>
          <cell r="D139" t="str">
            <v>沧州临港明康汽车配件有限公司</v>
          </cell>
          <cell r="E139" t="str">
            <v>属地化</v>
          </cell>
          <cell r="F139" t="str">
            <v>金属件</v>
          </cell>
          <cell r="G139" t="str">
            <v>零部件</v>
          </cell>
          <cell r="H139">
            <v>0.8</v>
          </cell>
          <cell r="I139">
            <v>205271.17</v>
          </cell>
          <cell r="J139">
            <v>137119.19</v>
          </cell>
          <cell r="K139">
            <v>15262.6366666667</v>
          </cell>
          <cell r="L139">
            <v>15546.5666666667</v>
          </cell>
          <cell r="M139">
            <v>17250.153333333299</v>
          </cell>
          <cell r="N139">
            <v>15900.153333333301</v>
          </cell>
          <cell r="O139">
            <v>21720.746666666699</v>
          </cell>
          <cell r="P139">
            <v>21722.156666666699</v>
          </cell>
          <cell r="Q139">
            <v>85921.930666666696</v>
          </cell>
          <cell r="R139">
            <v>24000</v>
          </cell>
          <cell r="V139">
            <v>10000</v>
          </cell>
          <cell r="W139">
            <v>34000</v>
          </cell>
          <cell r="X139">
            <v>51921.930666666703</v>
          </cell>
          <cell r="Y139">
            <v>127119.19</v>
          </cell>
          <cell r="Z139">
            <v>51921.930666666703</v>
          </cell>
          <cell r="AA139">
            <v>51921.930666666703</v>
          </cell>
        </row>
        <row r="140">
          <cell r="C140" t="str">
            <v>S413054</v>
          </cell>
          <cell r="D140" t="str">
            <v>黄骅市保俊成复合彩印厂</v>
          </cell>
          <cell r="E140" t="str">
            <v>属地化</v>
          </cell>
          <cell r="F140" t="str">
            <v>金属件/后视镜</v>
          </cell>
          <cell r="G140" t="str">
            <v>零部件</v>
          </cell>
          <cell r="H140">
            <v>0.8</v>
          </cell>
          <cell r="I140">
            <v>142389.5</v>
          </cell>
          <cell r="J140">
            <v>114380.15</v>
          </cell>
          <cell r="K140">
            <v>9984.3583333333299</v>
          </cell>
          <cell r="L140">
            <v>13692.8283333333</v>
          </cell>
          <cell r="M140">
            <v>17906.95</v>
          </cell>
          <cell r="N140">
            <v>18388.6116666667</v>
          </cell>
          <cell r="O140">
            <v>20573.503333333301</v>
          </cell>
          <cell r="P140">
            <v>17163.281666666699</v>
          </cell>
          <cell r="Q140">
            <v>78167.626666666707</v>
          </cell>
          <cell r="R140">
            <v>0</v>
          </cell>
          <cell r="V140">
            <v>10000</v>
          </cell>
          <cell r="W140">
            <v>10000</v>
          </cell>
          <cell r="X140">
            <v>68167.626666666707</v>
          </cell>
          <cell r="Y140">
            <v>104380.15</v>
          </cell>
          <cell r="Z140">
            <v>68167.626666666707</v>
          </cell>
          <cell r="AA140">
            <v>68167.626666666707</v>
          </cell>
        </row>
        <row r="141">
          <cell r="C141" t="str">
            <v>S437031</v>
          </cell>
          <cell r="D141" t="str">
            <v>山东万澳汽车附件科技有限公司</v>
          </cell>
          <cell r="E141" t="str">
            <v>远途</v>
          </cell>
          <cell r="F141" t="str">
            <v>座椅</v>
          </cell>
          <cell r="G141" t="str">
            <v>零部件</v>
          </cell>
          <cell r="H141">
            <v>0.8</v>
          </cell>
          <cell r="I141">
            <v>116636.48</v>
          </cell>
          <cell r="J141">
            <v>90773.08</v>
          </cell>
          <cell r="K141">
            <v>8913.8033333333296</v>
          </cell>
          <cell r="L141">
            <v>8337.0183333333298</v>
          </cell>
          <cell r="M141">
            <v>8222.9650000000001</v>
          </cell>
          <cell r="N141">
            <v>7453.80666666667</v>
          </cell>
          <cell r="O141">
            <v>6303.80666666667</v>
          </cell>
          <cell r="P141">
            <v>9071.5433333333294</v>
          </cell>
          <cell r="Q141">
            <v>38642.354666666703</v>
          </cell>
          <cell r="R141">
            <v>40000</v>
          </cell>
          <cell r="V141">
            <v>10000</v>
          </cell>
          <cell r="W141">
            <v>50000</v>
          </cell>
          <cell r="X141">
            <v>-11357.645333333299</v>
          </cell>
          <cell r="Y141">
            <v>80773.08</v>
          </cell>
          <cell r="Z141">
            <v>-11357.645333333299</v>
          </cell>
          <cell r="AA141">
            <v>0</v>
          </cell>
        </row>
        <row r="142">
          <cell r="C142" t="str">
            <v>S431004</v>
          </cell>
          <cell r="D142" t="str">
            <v>新梦顶（上海）贸易有限公司</v>
          </cell>
          <cell r="E142" t="str">
            <v>远途</v>
          </cell>
          <cell r="F142" t="str">
            <v>座椅</v>
          </cell>
          <cell r="G142" t="str">
            <v>零部件</v>
          </cell>
          <cell r="H142">
            <v>0.8</v>
          </cell>
          <cell r="I142">
            <v>143823.81</v>
          </cell>
          <cell r="J142">
            <v>94252.03</v>
          </cell>
          <cell r="K142">
            <v>11164.766666666699</v>
          </cell>
          <cell r="L142">
            <v>13767.1833333333</v>
          </cell>
          <cell r="M142">
            <v>10794.1033333333</v>
          </cell>
          <cell r="N142">
            <v>15272.105</v>
          </cell>
          <cell r="O142">
            <v>14557.8</v>
          </cell>
          <cell r="P142">
            <v>14986.434999999999</v>
          </cell>
          <cell r="Q142">
            <v>64433.914666666598</v>
          </cell>
          <cell r="R142">
            <v>0</v>
          </cell>
          <cell r="V142">
            <v>10000</v>
          </cell>
          <cell r="W142">
            <v>10000</v>
          </cell>
          <cell r="X142">
            <v>54433.914666666598</v>
          </cell>
          <cell r="Y142">
            <v>84252.03</v>
          </cell>
          <cell r="Z142">
            <v>54433.914666666598</v>
          </cell>
          <cell r="AA142">
            <v>54433.914666666598</v>
          </cell>
        </row>
        <row r="143">
          <cell r="C143" t="str">
            <v>S432003</v>
          </cell>
          <cell r="D143" t="str">
            <v>无锡市汇源机械科技有限公司</v>
          </cell>
          <cell r="E143" t="str">
            <v>远途</v>
          </cell>
          <cell r="F143" t="str">
            <v>金属件/座椅/后视镜</v>
          </cell>
          <cell r="G143" t="str">
            <v>零部件</v>
          </cell>
          <cell r="H143">
            <v>0.8</v>
          </cell>
          <cell r="I143">
            <v>182685.16</v>
          </cell>
          <cell r="J143">
            <v>168329.64</v>
          </cell>
          <cell r="K143">
            <v>9957.8683333333302</v>
          </cell>
          <cell r="L143">
            <v>15846.8633333333</v>
          </cell>
          <cell r="M143">
            <v>15846.8633333333</v>
          </cell>
          <cell r="N143">
            <v>15846.8633333333</v>
          </cell>
          <cell r="O143">
            <v>15846.8633333333</v>
          </cell>
          <cell r="P143">
            <v>18239.45</v>
          </cell>
          <cell r="Q143">
            <v>73267.817333333194</v>
          </cell>
          <cell r="R143">
            <v>20000</v>
          </cell>
          <cell r="W143">
            <v>20000</v>
          </cell>
          <cell r="X143">
            <v>53267.817333333202</v>
          </cell>
          <cell r="Y143">
            <v>168329.64</v>
          </cell>
          <cell r="Z143">
            <v>53267.817333333202</v>
          </cell>
          <cell r="AA143">
            <v>53267.817333333202</v>
          </cell>
        </row>
        <row r="144">
          <cell r="C144" t="str">
            <v>S413009</v>
          </cell>
          <cell r="D144" t="str">
            <v>高碑店京华橡胶制品有限责任公司</v>
          </cell>
          <cell r="E144" t="str">
            <v>属地化</v>
          </cell>
          <cell r="F144" t="str">
            <v>座椅</v>
          </cell>
          <cell r="G144" t="str">
            <v>零部件</v>
          </cell>
          <cell r="H144">
            <v>0.8</v>
          </cell>
          <cell r="I144">
            <v>48572.959999999999</v>
          </cell>
          <cell r="J144">
            <v>21776.59</v>
          </cell>
          <cell r="K144">
            <v>2742.4</v>
          </cell>
          <cell r="L144">
            <v>2915.3</v>
          </cell>
          <cell r="M144">
            <v>2598.9366666666701</v>
          </cell>
          <cell r="N144">
            <v>2332.27</v>
          </cell>
          <cell r="O144">
            <v>3616.2649999999999</v>
          </cell>
          <cell r="P144">
            <v>5936.1733333333304</v>
          </cell>
          <cell r="Q144">
            <v>16113.075999999999</v>
          </cell>
          <cell r="R144">
            <v>5000</v>
          </cell>
          <cell r="W144">
            <v>5000</v>
          </cell>
          <cell r="X144">
            <v>11113.075999999999</v>
          </cell>
          <cell r="Y144">
            <v>21776.59</v>
          </cell>
          <cell r="Z144">
            <v>11113.075999999999</v>
          </cell>
          <cell r="AA144">
            <v>11113.075999999999</v>
          </cell>
        </row>
        <row r="145">
          <cell r="C145" t="str">
            <v>S413081</v>
          </cell>
          <cell r="D145" t="str">
            <v>河北宏广橡塑金属制品有限公司</v>
          </cell>
          <cell r="E145" t="str">
            <v>属地化</v>
          </cell>
          <cell r="F145" t="str">
            <v>金属件</v>
          </cell>
          <cell r="G145" t="str">
            <v>零部件</v>
          </cell>
          <cell r="H145">
            <v>0.8</v>
          </cell>
          <cell r="I145">
            <v>18066.189999999999</v>
          </cell>
          <cell r="J145">
            <v>18066.189999999999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10000</v>
          </cell>
          <cell r="W145">
            <v>10000</v>
          </cell>
          <cell r="X145">
            <v>-10000</v>
          </cell>
          <cell r="Y145">
            <v>18066.189999999999</v>
          </cell>
          <cell r="Z145">
            <v>-10000</v>
          </cell>
          <cell r="AA145">
            <v>0</v>
          </cell>
        </row>
        <row r="146">
          <cell r="C146" t="str">
            <v>S412029</v>
          </cell>
          <cell r="D146" t="str">
            <v>天津金庄新材料科技有限公司</v>
          </cell>
          <cell r="E146" t="str">
            <v>属地化</v>
          </cell>
          <cell r="F146" t="str">
            <v>座椅</v>
          </cell>
          <cell r="G146" t="str">
            <v>零部件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C147" t="str">
            <v>S435003</v>
          </cell>
          <cell r="D147" t="str">
            <v>泉州市福兴塑料五金有限公司</v>
          </cell>
          <cell r="E147" t="str">
            <v>远途</v>
          </cell>
          <cell r="F147" t="str">
            <v>座椅</v>
          </cell>
          <cell r="G147" t="str">
            <v>零部件</v>
          </cell>
          <cell r="H147">
            <v>1</v>
          </cell>
          <cell r="I147">
            <v>120966.5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20161.083333333299</v>
          </cell>
          <cell r="P147">
            <v>20161.083333333299</v>
          </cell>
          <cell r="Q147">
            <v>40322.166666666599</v>
          </cell>
          <cell r="R147">
            <v>198654</v>
          </cell>
          <cell r="W147">
            <v>198654</v>
          </cell>
          <cell r="X147">
            <v>-158331.83333333299</v>
          </cell>
          <cell r="Y147">
            <v>0</v>
          </cell>
          <cell r="Z147">
            <v>-158331.83333333299</v>
          </cell>
          <cell r="AA147">
            <v>0</v>
          </cell>
        </row>
        <row r="148">
          <cell r="C148" t="str">
            <v>S413105</v>
          </cell>
          <cell r="D148" t="str">
            <v>沧州斯克艾商贸有限公司</v>
          </cell>
          <cell r="E148" t="str">
            <v>属地化</v>
          </cell>
          <cell r="F148" t="str">
            <v>金属件/后视镜</v>
          </cell>
          <cell r="G148" t="str">
            <v>零部件</v>
          </cell>
          <cell r="H148">
            <v>0.8</v>
          </cell>
          <cell r="I148">
            <v>99687.679999999993</v>
          </cell>
          <cell r="J148">
            <v>99687.679999999993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W148">
            <v>0</v>
          </cell>
          <cell r="X148">
            <v>0</v>
          </cell>
          <cell r="Y148">
            <v>99687.679999999993</v>
          </cell>
          <cell r="Z148">
            <v>0</v>
          </cell>
          <cell r="AA148">
            <v>0</v>
          </cell>
        </row>
        <row r="149">
          <cell r="C149" t="str">
            <v>S434006</v>
          </cell>
          <cell r="D149" t="str">
            <v>安徽汉升工业部件股份有限公司</v>
          </cell>
          <cell r="E149" t="str">
            <v>远途</v>
          </cell>
          <cell r="F149" t="str">
            <v>金属件</v>
          </cell>
          <cell r="G149" t="str">
            <v>零部件</v>
          </cell>
          <cell r="H149">
            <v>0.8</v>
          </cell>
          <cell r="I149">
            <v>29634.53</v>
          </cell>
          <cell r="J149">
            <v>39493.730000000003</v>
          </cell>
          <cell r="K149">
            <v>0</v>
          </cell>
          <cell r="L149">
            <v>0.21333333333333299</v>
          </cell>
          <cell r="M149">
            <v>3295.8883333333301</v>
          </cell>
          <cell r="N149">
            <v>3295.8883333333301</v>
          </cell>
          <cell r="O149">
            <v>3295.8883333333301</v>
          </cell>
          <cell r="P149">
            <v>4939.0883333333304</v>
          </cell>
          <cell r="Q149">
            <v>11861.573333333299</v>
          </cell>
          <cell r="R149">
            <v>6947.92</v>
          </cell>
          <cell r="W149">
            <v>6947.92</v>
          </cell>
          <cell r="X149">
            <v>4913.65333333332</v>
          </cell>
          <cell r="Y149">
            <v>39493.730000000003</v>
          </cell>
          <cell r="Z149">
            <v>4913.65333333332</v>
          </cell>
          <cell r="AA149">
            <v>4913.65333333332</v>
          </cell>
        </row>
        <row r="150">
          <cell r="C150" t="str">
            <v>S412018</v>
          </cell>
          <cell r="D150" t="str">
            <v>穆勒纺织品（天津）有限公司</v>
          </cell>
          <cell r="E150" t="str">
            <v>属地化</v>
          </cell>
          <cell r="F150" t="str">
            <v>座椅</v>
          </cell>
          <cell r="G150" t="str">
            <v>零部件</v>
          </cell>
          <cell r="H150">
            <v>0.8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93780</v>
          </cell>
          <cell r="W150">
            <v>93780</v>
          </cell>
          <cell r="X150">
            <v>-93780</v>
          </cell>
          <cell r="Y150">
            <v>0</v>
          </cell>
          <cell r="Z150">
            <v>-93780</v>
          </cell>
          <cell r="AA150">
            <v>0</v>
          </cell>
        </row>
        <row r="151">
          <cell r="C151" t="str">
            <v>S442002</v>
          </cell>
          <cell r="D151" t="str">
            <v>湖北伟士通汽车零件有限公司</v>
          </cell>
          <cell r="E151" t="str">
            <v>远途</v>
          </cell>
          <cell r="F151" t="str">
            <v>金属件</v>
          </cell>
          <cell r="G151" t="str">
            <v>零部件</v>
          </cell>
          <cell r="H151">
            <v>0.8</v>
          </cell>
          <cell r="I151">
            <v>93150.55</v>
          </cell>
          <cell r="J151">
            <v>28347.31</v>
          </cell>
          <cell r="K151">
            <v>2663.7316666666702</v>
          </cell>
          <cell r="L151">
            <v>2663.7316666666702</v>
          </cell>
          <cell r="M151">
            <v>4724.5516666666699</v>
          </cell>
          <cell r="N151">
            <v>7463.6716666666698</v>
          </cell>
          <cell r="O151">
            <v>11572.3516666667</v>
          </cell>
          <cell r="P151">
            <v>14915.7</v>
          </cell>
          <cell r="Q151">
            <v>35202.990666666701</v>
          </cell>
          <cell r="R151">
            <v>0</v>
          </cell>
          <cell r="W151">
            <v>0</v>
          </cell>
          <cell r="X151">
            <v>35202.990666666701</v>
          </cell>
          <cell r="Y151">
            <v>28347.31</v>
          </cell>
          <cell r="Z151">
            <v>35202.990666666701</v>
          </cell>
          <cell r="AA151">
            <v>35202.990666666701</v>
          </cell>
        </row>
        <row r="152">
          <cell r="C152" t="str">
            <v>S422003</v>
          </cell>
          <cell r="D152" t="str">
            <v>长春亚大汽车零件制造有限公司</v>
          </cell>
          <cell r="E152" t="str">
            <v>远途</v>
          </cell>
          <cell r="F152" t="str">
            <v>座椅</v>
          </cell>
          <cell r="G152" t="str">
            <v>零部件</v>
          </cell>
          <cell r="H152">
            <v>0.8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C153" t="str">
            <v>S432032</v>
          </cell>
          <cell r="D153" t="str">
            <v>明阳科技（苏州）股份有限公司</v>
          </cell>
          <cell r="E153" t="str">
            <v>远途</v>
          </cell>
          <cell r="F153" t="str">
            <v>座椅</v>
          </cell>
          <cell r="G153" t="str">
            <v>零部件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C154" t="str">
            <v>S413121</v>
          </cell>
          <cell r="D154" t="str">
            <v>河北佳铸金属制品有限公司</v>
          </cell>
          <cell r="E154" t="str">
            <v>属地化</v>
          </cell>
          <cell r="F154" t="str">
            <v>金属件</v>
          </cell>
          <cell r="G154" t="str">
            <v>零部件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C155" t="str">
            <v>S432001</v>
          </cell>
          <cell r="D155" t="str">
            <v>南京奥托立夫汽车安全系统有限公司</v>
          </cell>
          <cell r="E155" t="str">
            <v>远途</v>
          </cell>
          <cell r="F155" t="str">
            <v>座椅</v>
          </cell>
          <cell r="G155" t="str">
            <v>零部件</v>
          </cell>
          <cell r="H155">
            <v>1</v>
          </cell>
          <cell r="I155">
            <v>912503.79</v>
          </cell>
          <cell r="J155">
            <v>912503.79</v>
          </cell>
          <cell r="K155">
            <v>62388.071666666699</v>
          </cell>
          <cell r="L155">
            <v>114316.093333333</v>
          </cell>
          <cell r="M155">
            <v>152083.965</v>
          </cell>
          <cell r="N155">
            <v>152083.965</v>
          </cell>
          <cell r="O155">
            <v>152083.965</v>
          </cell>
          <cell r="P155">
            <v>132604.72333333301</v>
          </cell>
          <cell r="Q155">
            <v>765560.78333333298</v>
          </cell>
          <cell r="R155">
            <v>0</v>
          </cell>
          <cell r="W155">
            <v>0</v>
          </cell>
          <cell r="X155">
            <v>765560.78333333298</v>
          </cell>
          <cell r="Y155">
            <v>912503.79</v>
          </cell>
          <cell r="Z155">
            <v>765560.78333333298</v>
          </cell>
          <cell r="AA155">
            <v>765560.78333333298</v>
          </cell>
        </row>
        <row r="156">
          <cell r="C156" t="str">
            <v>S413076</v>
          </cell>
          <cell r="D156" t="str">
            <v>埃意(廊坊)电子工程有限公司</v>
          </cell>
          <cell r="E156" t="str">
            <v>属地化</v>
          </cell>
          <cell r="F156" t="str">
            <v>座椅</v>
          </cell>
          <cell r="G156" t="str">
            <v>零部件</v>
          </cell>
          <cell r="H156">
            <v>1</v>
          </cell>
          <cell r="I156">
            <v>50935.51</v>
          </cell>
          <cell r="J156">
            <v>50935.51</v>
          </cell>
          <cell r="K156">
            <v>28.266666666666701</v>
          </cell>
          <cell r="L156">
            <v>28.266666666666701</v>
          </cell>
          <cell r="M156">
            <v>28.266666666666701</v>
          </cell>
          <cell r="N156">
            <v>8489.2516666666706</v>
          </cell>
          <cell r="O156">
            <v>8489.2516666666706</v>
          </cell>
          <cell r="P156">
            <v>8460.9850000000006</v>
          </cell>
          <cell r="Q156">
            <v>25524.288333333301</v>
          </cell>
          <cell r="R156">
            <v>64000</v>
          </cell>
          <cell r="W156">
            <v>64000</v>
          </cell>
          <cell r="X156">
            <v>-38475.711666666699</v>
          </cell>
          <cell r="Y156">
            <v>50935.51</v>
          </cell>
          <cell r="Z156">
            <v>-38475.711666666699</v>
          </cell>
          <cell r="AA156">
            <v>0</v>
          </cell>
        </row>
        <row r="157">
          <cell r="C157" t="str">
            <v>S413185</v>
          </cell>
          <cell r="D157" t="str">
            <v>海兴县越达弹簧制造有限公司</v>
          </cell>
          <cell r="E157" t="str">
            <v>李尔项目</v>
          </cell>
          <cell r="F157" t="str">
            <v>座椅</v>
          </cell>
          <cell r="G157" t="str">
            <v>零部件</v>
          </cell>
          <cell r="H157">
            <v>1</v>
          </cell>
          <cell r="I157">
            <v>159609.78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17883.831666666701</v>
          </cell>
          <cell r="P157">
            <v>26601.63</v>
          </cell>
          <cell r="Q157">
            <v>44485.461666666699</v>
          </cell>
          <cell r="V157">
            <v>107302.99</v>
          </cell>
          <cell r="W157">
            <v>107302.99</v>
          </cell>
          <cell r="X157">
            <v>-62817.528333333299</v>
          </cell>
          <cell r="Y157">
            <v>-107302.99</v>
          </cell>
          <cell r="Z157">
            <v>-62817.528333333299</v>
          </cell>
          <cell r="AA157">
            <v>0</v>
          </cell>
        </row>
        <row r="158">
          <cell r="C158" t="str">
            <v>S437051</v>
          </cell>
          <cell r="D158" t="str">
            <v>诸城恒信新材料科技有限公司</v>
          </cell>
          <cell r="E158" t="str">
            <v>远途</v>
          </cell>
          <cell r="F158" t="str">
            <v>座椅</v>
          </cell>
          <cell r="G158" t="str">
            <v>零部件</v>
          </cell>
          <cell r="H158">
            <v>0.8</v>
          </cell>
          <cell r="I158">
            <v>71354.42</v>
          </cell>
          <cell r="J158">
            <v>71354.42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11892.403333333301</v>
          </cell>
          <cell r="P158">
            <v>11892.403333333301</v>
          </cell>
          <cell r="Q158">
            <v>19027.845333333298</v>
          </cell>
          <cell r="R158">
            <v>0</v>
          </cell>
          <cell r="W158">
            <v>0</v>
          </cell>
          <cell r="X158">
            <v>19027.845333333298</v>
          </cell>
          <cell r="Y158">
            <v>71354.42</v>
          </cell>
          <cell r="Z158">
            <v>19027.845333333298</v>
          </cell>
          <cell r="AA158">
            <v>19027.845333333298</v>
          </cell>
        </row>
        <row r="159">
          <cell r="C159" t="str">
            <v>S413011</v>
          </cell>
          <cell r="D159" t="str">
            <v>沧州梦依恋商贸有限公司</v>
          </cell>
          <cell r="E159" t="str">
            <v>属地化</v>
          </cell>
          <cell r="F159" t="str">
            <v>座椅</v>
          </cell>
          <cell r="G159" t="str">
            <v>零部件</v>
          </cell>
          <cell r="H159">
            <v>0.8</v>
          </cell>
          <cell r="I159">
            <v>1274</v>
          </cell>
          <cell r="J159">
            <v>1274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212.333333333333</v>
          </cell>
          <cell r="P159">
            <v>212.333333333333</v>
          </cell>
          <cell r="Q159">
            <v>339.73333333333301</v>
          </cell>
          <cell r="R159">
            <v>3321.5</v>
          </cell>
          <cell r="V159">
            <v>1274</v>
          </cell>
          <cell r="W159">
            <v>4595.5</v>
          </cell>
          <cell r="X159">
            <v>-4255.7666666666701</v>
          </cell>
          <cell r="Y159">
            <v>0</v>
          </cell>
          <cell r="Z159">
            <v>-4255.7666666666701</v>
          </cell>
          <cell r="AA159">
            <v>0</v>
          </cell>
        </row>
        <row r="160">
          <cell r="C160" t="str">
            <v>S413122</v>
          </cell>
          <cell r="D160" t="str">
            <v>河北亿泽汽车零部件科技有限公司</v>
          </cell>
          <cell r="E160" t="str">
            <v>属地化</v>
          </cell>
          <cell r="F160" t="str">
            <v>金属件</v>
          </cell>
          <cell r="G160" t="str">
            <v>零部件</v>
          </cell>
          <cell r="H160">
            <v>0.8</v>
          </cell>
          <cell r="I160">
            <v>9241.48</v>
          </cell>
          <cell r="J160">
            <v>9241.48</v>
          </cell>
          <cell r="K160">
            <v>0</v>
          </cell>
          <cell r="L160">
            <v>1540.2466666666701</v>
          </cell>
          <cell r="M160">
            <v>1540.2466666666701</v>
          </cell>
          <cell r="N160">
            <v>1540.2466666666701</v>
          </cell>
          <cell r="O160">
            <v>1540.2466666666701</v>
          </cell>
          <cell r="P160">
            <v>1540.2466666666701</v>
          </cell>
          <cell r="Q160">
            <v>6160.9866666666803</v>
          </cell>
          <cell r="R160">
            <v>15197.286</v>
          </cell>
          <cell r="W160">
            <v>15197.286</v>
          </cell>
          <cell r="X160">
            <v>-9036.2993333333197</v>
          </cell>
          <cell r="Y160">
            <v>9241.48</v>
          </cell>
          <cell r="Z160">
            <v>-9036.2993333333197</v>
          </cell>
          <cell r="AA160">
            <v>0</v>
          </cell>
        </row>
        <row r="161">
          <cell r="C161" t="str">
            <v>S433028</v>
          </cell>
          <cell r="D161" t="str">
            <v>温州鑫锐电器有限公司</v>
          </cell>
          <cell r="E161" t="str">
            <v>远途</v>
          </cell>
          <cell r="F161" t="str">
            <v>座椅</v>
          </cell>
          <cell r="G161" t="str">
            <v>零部件</v>
          </cell>
          <cell r="H161">
            <v>0.8</v>
          </cell>
          <cell r="I161">
            <v>132222.88</v>
          </cell>
          <cell r="J161">
            <v>80960.429999999993</v>
          </cell>
          <cell r="K161">
            <v>2782.8883333333301</v>
          </cell>
          <cell r="L161">
            <v>3607.7883333333298</v>
          </cell>
          <cell r="M161">
            <v>13493.405000000001</v>
          </cell>
          <cell r="N161">
            <v>17637.68</v>
          </cell>
          <cell r="O161">
            <v>22037.1466666667</v>
          </cell>
          <cell r="P161">
            <v>22037.1466666667</v>
          </cell>
          <cell r="Q161">
            <v>65276.843999999997</v>
          </cell>
          <cell r="R161">
            <v>20000</v>
          </cell>
          <cell r="W161">
            <v>20000</v>
          </cell>
          <cell r="X161">
            <v>45276.843999999997</v>
          </cell>
          <cell r="Y161">
            <v>80960.429999999993</v>
          </cell>
          <cell r="Z161">
            <v>45276.843999999997</v>
          </cell>
          <cell r="AA161">
            <v>45276.843999999997</v>
          </cell>
        </row>
        <row r="162">
          <cell r="C162" t="str">
            <v>S431012</v>
          </cell>
          <cell r="D162" t="str">
            <v>上海明芳汽车零件有限公司</v>
          </cell>
          <cell r="E162" t="str">
            <v>远途</v>
          </cell>
          <cell r="F162" t="str">
            <v>金属件</v>
          </cell>
          <cell r="G162" t="str">
            <v>零部件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C163" t="str">
            <v>S431033</v>
          </cell>
          <cell r="D163" t="str">
            <v>上海纳特汽车标准件有限公司</v>
          </cell>
          <cell r="E163" t="str">
            <v>远途</v>
          </cell>
          <cell r="F163" t="str">
            <v>金属件</v>
          </cell>
          <cell r="G163" t="str">
            <v>零部件</v>
          </cell>
          <cell r="H163">
            <v>0.8</v>
          </cell>
          <cell r="I163">
            <v>11660.35</v>
          </cell>
          <cell r="J163">
            <v>11660.35</v>
          </cell>
          <cell r="K163">
            <v>1943.3916666666701</v>
          </cell>
          <cell r="L163">
            <v>1672.345</v>
          </cell>
          <cell r="M163">
            <v>1494.18166666667</v>
          </cell>
          <cell r="N163">
            <v>1160.8483333333299</v>
          </cell>
          <cell r="O163">
            <v>1160.8483333333299</v>
          </cell>
          <cell r="P163">
            <v>357.08</v>
          </cell>
          <cell r="Q163">
            <v>6230.9560000000001</v>
          </cell>
          <cell r="R163">
            <v>0</v>
          </cell>
          <cell r="W163">
            <v>0</v>
          </cell>
          <cell r="X163">
            <v>6230.9560000000001</v>
          </cell>
          <cell r="Y163">
            <v>11660.35</v>
          </cell>
          <cell r="Z163">
            <v>6230.9560000000001</v>
          </cell>
          <cell r="AA163">
            <v>6230.9560000000001</v>
          </cell>
        </row>
        <row r="164">
          <cell r="C164" t="str">
            <v>S432044</v>
          </cell>
          <cell r="D164" t="str">
            <v>常州市鹏逸汽车附件有限公司</v>
          </cell>
          <cell r="E164" t="str">
            <v>远途</v>
          </cell>
          <cell r="F164" t="str">
            <v>金属件</v>
          </cell>
          <cell r="G164" t="str">
            <v>零部件</v>
          </cell>
          <cell r="H164">
            <v>1</v>
          </cell>
          <cell r="I164">
            <v>11610.75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1935.125</v>
          </cell>
          <cell r="O164">
            <v>1935.125</v>
          </cell>
          <cell r="P164">
            <v>1935.125</v>
          </cell>
          <cell r="Q164">
            <v>5805.375</v>
          </cell>
          <cell r="R164">
            <v>23000</v>
          </cell>
          <cell r="V164">
            <v>11610.75</v>
          </cell>
          <cell r="W164">
            <v>34610.75</v>
          </cell>
          <cell r="X164">
            <v>-28805.375</v>
          </cell>
          <cell r="Y164">
            <v>-11610.75</v>
          </cell>
          <cell r="Z164">
            <v>-28805.375</v>
          </cell>
          <cell r="AA164">
            <v>0</v>
          </cell>
        </row>
        <row r="165">
          <cell r="C165" t="str">
            <v>S444016</v>
          </cell>
          <cell r="D165" t="str">
            <v>东莞市元将五金有限公司</v>
          </cell>
          <cell r="E165" t="str">
            <v>远途</v>
          </cell>
          <cell r="F165" t="str">
            <v>座椅</v>
          </cell>
          <cell r="G165" t="str">
            <v>零部件</v>
          </cell>
          <cell r="H165">
            <v>0.8</v>
          </cell>
          <cell r="I165">
            <v>338661</v>
          </cell>
          <cell r="J165">
            <v>94072.5</v>
          </cell>
          <cell r="K165">
            <v>0</v>
          </cell>
          <cell r="L165">
            <v>0</v>
          </cell>
          <cell r="M165">
            <v>15678.75</v>
          </cell>
          <cell r="N165">
            <v>56443.5</v>
          </cell>
          <cell r="O165">
            <v>56443.5</v>
          </cell>
          <cell r="P165">
            <v>56443.5</v>
          </cell>
          <cell r="Q165">
            <v>148007.4</v>
          </cell>
          <cell r="R165">
            <v>0</v>
          </cell>
          <cell r="W165">
            <v>0</v>
          </cell>
          <cell r="X165">
            <v>148007.4</v>
          </cell>
          <cell r="Y165">
            <v>94072.5</v>
          </cell>
          <cell r="Z165">
            <v>148007.4</v>
          </cell>
          <cell r="AA165">
            <v>148007.4</v>
          </cell>
        </row>
        <row r="166">
          <cell r="C166" t="str">
            <v>S413174</v>
          </cell>
          <cell r="D166" t="str">
            <v>沧州美凯精冲产品有限公司</v>
          </cell>
          <cell r="E166" t="str">
            <v>属地化</v>
          </cell>
          <cell r="F166" t="str">
            <v>金属件</v>
          </cell>
          <cell r="G166" t="str">
            <v>零部件</v>
          </cell>
          <cell r="H166">
            <v>0.8</v>
          </cell>
          <cell r="I166">
            <v>9218.4599999999991</v>
          </cell>
          <cell r="J166">
            <v>4641.96</v>
          </cell>
          <cell r="K166">
            <v>0</v>
          </cell>
          <cell r="L166">
            <v>0</v>
          </cell>
          <cell r="M166">
            <v>773.66</v>
          </cell>
          <cell r="N166">
            <v>773.66</v>
          </cell>
          <cell r="O166">
            <v>773.66</v>
          </cell>
          <cell r="P166">
            <v>1536.41</v>
          </cell>
          <cell r="Q166">
            <v>3085.9119999999998</v>
          </cell>
          <cell r="R166">
            <v>20000</v>
          </cell>
          <cell r="W166">
            <v>20000</v>
          </cell>
          <cell r="X166">
            <v>-16914.088</v>
          </cell>
          <cell r="Y166">
            <v>4641.96</v>
          </cell>
          <cell r="Z166">
            <v>-16914.088</v>
          </cell>
          <cell r="AA166">
            <v>0</v>
          </cell>
        </row>
        <row r="167">
          <cell r="C167" t="str">
            <v>S433029</v>
          </cell>
          <cell r="D167" t="str">
            <v>温州华创汽车电器有限公司</v>
          </cell>
          <cell r="E167" t="str">
            <v>远途</v>
          </cell>
          <cell r="F167" t="str">
            <v>座椅</v>
          </cell>
          <cell r="G167" t="str">
            <v>零部件</v>
          </cell>
          <cell r="H167">
            <v>0.8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39360</v>
          </cell>
          <cell r="W167">
            <v>39360</v>
          </cell>
          <cell r="X167">
            <v>-39360</v>
          </cell>
          <cell r="Y167">
            <v>0</v>
          </cell>
          <cell r="Z167">
            <v>-39360</v>
          </cell>
          <cell r="AA167">
            <v>0</v>
          </cell>
        </row>
        <row r="168">
          <cell r="C168" t="str">
            <v>S413184</v>
          </cell>
          <cell r="D168" t="str">
            <v>黄骅市宏达五金厂</v>
          </cell>
          <cell r="E168" t="str">
            <v>属地化</v>
          </cell>
          <cell r="F168" t="str">
            <v>金属件</v>
          </cell>
          <cell r="G168" t="str">
            <v>零部件</v>
          </cell>
          <cell r="H168">
            <v>0.8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20000</v>
          </cell>
          <cell r="W168">
            <v>20000</v>
          </cell>
          <cell r="X168">
            <v>-20000</v>
          </cell>
          <cell r="Y168">
            <v>0</v>
          </cell>
          <cell r="Z168">
            <v>-20000</v>
          </cell>
          <cell r="AA168">
            <v>0</v>
          </cell>
        </row>
        <row r="169">
          <cell r="C169" t="str">
            <v>S413186</v>
          </cell>
          <cell r="D169" t="str">
            <v>黄骅市富邑金属制品有限公司</v>
          </cell>
          <cell r="E169" t="str">
            <v>属地化</v>
          </cell>
          <cell r="F169" t="str">
            <v>金属件</v>
          </cell>
          <cell r="G169" t="str">
            <v>零部件</v>
          </cell>
          <cell r="H169">
            <v>0.8</v>
          </cell>
          <cell r="I169">
            <v>20523.37</v>
          </cell>
          <cell r="J169">
            <v>20523.37</v>
          </cell>
          <cell r="K169">
            <v>0</v>
          </cell>
          <cell r="L169">
            <v>0</v>
          </cell>
          <cell r="M169">
            <v>3420.5616666666701</v>
          </cell>
          <cell r="N169">
            <v>3420.5616666666701</v>
          </cell>
          <cell r="O169">
            <v>3420.5616666666701</v>
          </cell>
          <cell r="P169">
            <v>3420.5616666666701</v>
          </cell>
          <cell r="Q169">
            <v>10945.797333333299</v>
          </cell>
          <cell r="R169">
            <v>10000</v>
          </cell>
          <cell r="V169">
            <v>1000</v>
          </cell>
          <cell r="W169">
            <v>11000</v>
          </cell>
          <cell r="X169">
            <v>-54.202666666655198</v>
          </cell>
          <cell r="Y169">
            <v>19523.37</v>
          </cell>
          <cell r="Z169">
            <v>-54.202666666655198</v>
          </cell>
          <cell r="AA169">
            <v>0</v>
          </cell>
        </row>
        <row r="170">
          <cell r="C170" t="str">
            <v>S437056</v>
          </cell>
          <cell r="D170" t="str">
            <v>日照兴伟橡塑有限公司</v>
          </cell>
          <cell r="E170" t="str">
            <v>远途</v>
          </cell>
          <cell r="F170" t="str">
            <v>座椅/金属件</v>
          </cell>
          <cell r="G170" t="str">
            <v>零部件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5600</v>
          </cell>
          <cell r="W170">
            <v>5600</v>
          </cell>
          <cell r="X170">
            <v>-5600</v>
          </cell>
          <cell r="Y170">
            <v>0</v>
          </cell>
          <cell r="Z170">
            <v>-5600</v>
          </cell>
          <cell r="AA170">
            <v>0</v>
          </cell>
        </row>
        <row r="171">
          <cell r="C171" t="str">
            <v>S411042</v>
          </cell>
          <cell r="D171" t="str">
            <v>北京双海包装制品厂</v>
          </cell>
          <cell r="E171" t="str">
            <v>属地化</v>
          </cell>
          <cell r="F171" t="str">
            <v>座椅</v>
          </cell>
          <cell r="G171" t="str">
            <v>零部件</v>
          </cell>
          <cell r="H171">
            <v>0.8</v>
          </cell>
          <cell r="I171">
            <v>7670</v>
          </cell>
          <cell r="J171">
            <v>6500</v>
          </cell>
          <cell r="K171">
            <v>1083.3333333333301</v>
          </cell>
          <cell r="L171">
            <v>1083.3333333333301</v>
          </cell>
          <cell r="M171">
            <v>1083.3333333333301</v>
          </cell>
          <cell r="N171">
            <v>1278.3333333333301</v>
          </cell>
          <cell r="O171">
            <v>1278.3333333333301</v>
          </cell>
          <cell r="P171">
            <v>1278.3333333333301</v>
          </cell>
          <cell r="Q171">
            <v>5667.99999999999</v>
          </cell>
          <cell r="W171">
            <v>0</v>
          </cell>
          <cell r="X171">
            <v>5667.99999999999</v>
          </cell>
          <cell r="Y171">
            <v>6500</v>
          </cell>
          <cell r="Z171">
            <v>5667.99999999999</v>
          </cell>
          <cell r="AA171">
            <v>5667.99999999999</v>
          </cell>
        </row>
        <row r="172">
          <cell r="C172" t="str">
            <v>S432042</v>
          </cell>
          <cell r="D172" t="str">
            <v>江苏凌派通信科技有限公司</v>
          </cell>
          <cell r="E172" t="str">
            <v>远途</v>
          </cell>
          <cell r="F172" t="str">
            <v>座椅/金属件</v>
          </cell>
          <cell r="G172" t="str">
            <v>零部件</v>
          </cell>
          <cell r="H172">
            <v>1</v>
          </cell>
          <cell r="I172">
            <v>151473.39000000001</v>
          </cell>
          <cell r="J172">
            <v>108193.31</v>
          </cell>
          <cell r="K172">
            <v>2960.6783333333301</v>
          </cell>
          <cell r="L172">
            <v>6573.8649999999998</v>
          </cell>
          <cell r="M172">
            <v>15373.821666666699</v>
          </cell>
          <cell r="N172">
            <v>18032.218333333301</v>
          </cell>
          <cell r="O172">
            <v>18032.218333333301</v>
          </cell>
          <cell r="P172">
            <v>25245.564999999999</v>
          </cell>
          <cell r="Q172">
            <v>86218.366666666596</v>
          </cell>
          <cell r="R172">
            <v>0</v>
          </cell>
          <cell r="V172">
            <v>40000</v>
          </cell>
          <cell r="W172">
            <v>40000</v>
          </cell>
          <cell r="X172">
            <v>46218.366666666603</v>
          </cell>
          <cell r="Y172">
            <v>68193.31</v>
          </cell>
          <cell r="Z172">
            <v>46218.366666666603</v>
          </cell>
          <cell r="AA172">
            <v>46218.366666666603</v>
          </cell>
        </row>
        <row r="173">
          <cell r="C173" t="str">
            <v>S432045</v>
          </cell>
          <cell r="D173" t="str">
            <v>苏州宏逸汽车零部件有限公司</v>
          </cell>
          <cell r="E173" t="str">
            <v>远途</v>
          </cell>
          <cell r="F173" t="str">
            <v>座椅</v>
          </cell>
          <cell r="G173" t="str">
            <v>零部件</v>
          </cell>
          <cell r="H173">
            <v>1</v>
          </cell>
          <cell r="I173">
            <v>304334</v>
          </cell>
          <cell r="J173">
            <v>304334</v>
          </cell>
          <cell r="K173">
            <v>170.666666666667</v>
          </cell>
          <cell r="L173">
            <v>170.666666666667</v>
          </cell>
          <cell r="M173">
            <v>12186.666666666701</v>
          </cell>
          <cell r="N173">
            <v>20632</v>
          </cell>
          <cell r="O173">
            <v>40724</v>
          </cell>
          <cell r="P173">
            <v>50722.333333333299</v>
          </cell>
          <cell r="Q173">
            <v>124606.33333333299</v>
          </cell>
          <cell r="R173">
            <v>0</v>
          </cell>
          <cell r="V173">
            <v>50000</v>
          </cell>
          <cell r="W173">
            <v>50000</v>
          </cell>
          <cell r="X173">
            <v>74606.333333333299</v>
          </cell>
          <cell r="Y173">
            <v>254334</v>
          </cell>
          <cell r="Z173">
            <v>74606.333333333299</v>
          </cell>
          <cell r="AA173">
            <v>74606.333333333299</v>
          </cell>
        </row>
        <row r="174">
          <cell r="C174" t="str">
            <v>S450001</v>
          </cell>
          <cell r="D174" t="str">
            <v>重庆光大产业有限公司</v>
          </cell>
          <cell r="E174" t="str">
            <v>远途</v>
          </cell>
          <cell r="F174" t="str">
            <v>座椅</v>
          </cell>
          <cell r="G174" t="str">
            <v>零部件</v>
          </cell>
          <cell r="H174">
            <v>1</v>
          </cell>
          <cell r="I174">
            <v>74476.960000000006</v>
          </cell>
          <cell r="J174">
            <v>12258.81</v>
          </cell>
          <cell r="K174">
            <v>2043.135</v>
          </cell>
          <cell r="L174">
            <v>2043.135</v>
          </cell>
          <cell r="M174">
            <v>2043.135</v>
          </cell>
          <cell r="N174">
            <v>2043.135</v>
          </cell>
          <cell r="O174">
            <v>12412.8266666667</v>
          </cell>
          <cell r="P174">
            <v>12412.8266666667</v>
          </cell>
          <cell r="Q174">
            <v>32998.193333333402</v>
          </cell>
          <cell r="W174">
            <v>0</v>
          </cell>
          <cell r="X174">
            <v>32998.193333333402</v>
          </cell>
          <cell r="Y174">
            <v>12258.81</v>
          </cell>
          <cell r="Z174">
            <v>32998.193333333402</v>
          </cell>
          <cell r="AA174">
            <v>32998.193333333402</v>
          </cell>
        </row>
        <row r="175">
          <cell r="C175" t="str">
            <v>S513222</v>
          </cell>
          <cell r="D175" t="str">
            <v>沧州君泰包装制品有限公司</v>
          </cell>
          <cell r="E175" t="str">
            <v>属地化</v>
          </cell>
          <cell r="F175" t="str">
            <v>座椅</v>
          </cell>
          <cell r="G175" t="str">
            <v>零部件</v>
          </cell>
          <cell r="H175">
            <v>1</v>
          </cell>
          <cell r="I175">
            <v>122012.91</v>
          </cell>
          <cell r="J175">
            <v>122012.91</v>
          </cell>
          <cell r="K175">
            <v>2185.8966666666702</v>
          </cell>
          <cell r="L175">
            <v>2185.8966666666702</v>
          </cell>
          <cell r="M175">
            <v>2185.8966666666702</v>
          </cell>
          <cell r="N175">
            <v>20335.485000000001</v>
          </cell>
          <cell r="O175">
            <v>20335.485000000001</v>
          </cell>
          <cell r="P175">
            <v>18149.5883333333</v>
          </cell>
          <cell r="Q175">
            <v>65378.2483333333</v>
          </cell>
          <cell r="R175">
            <v>104448.77</v>
          </cell>
          <cell r="W175">
            <v>104448.77</v>
          </cell>
          <cell r="X175">
            <v>-39070.521666666697</v>
          </cell>
          <cell r="Y175">
            <v>122012.91</v>
          </cell>
          <cell r="Z175">
            <v>-39070.521666666697</v>
          </cell>
          <cell r="AA175">
            <v>0</v>
          </cell>
        </row>
        <row r="176">
          <cell r="C176" t="str">
            <v>S413179</v>
          </cell>
          <cell r="D176" t="str">
            <v>文安县海智五金制品有限公司</v>
          </cell>
          <cell r="E176" t="str">
            <v>属地化</v>
          </cell>
          <cell r="F176" t="str">
            <v>金属件</v>
          </cell>
          <cell r="G176" t="str">
            <v>零部件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70400</v>
          </cell>
          <cell r="W176">
            <v>70400</v>
          </cell>
          <cell r="X176">
            <v>-70400</v>
          </cell>
          <cell r="Y176">
            <v>0</v>
          </cell>
          <cell r="Z176">
            <v>-70400</v>
          </cell>
          <cell r="AA176">
            <v>0</v>
          </cell>
        </row>
        <row r="177">
          <cell r="C177" t="str">
            <v>S413213</v>
          </cell>
          <cell r="D177" t="str">
            <v>沧县大河精密铸造厂</v>
          </cell>
          <cell r="E177" t="str">
            <v>属地化</v>
          </cell>
          <cell r="F177" t="str">
            <v>座椅</v>
          </cell>
          <cell r="G177" t="str">
            <v>零部件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34290.85</v>
          </cell>
          <cell r="W177">
            <v>34290.85</v>
          </cell>
          <cell r="X177">
            <v>-34290.85</v>
          </cell>
          <cell r="Y177">
            <v>0</v>
          </cell>
          <cell r="Z177">
            <v>-34290.85</v>
          </cell>
          <cell r="AA177">
            <v>0</v>
          </cell>
        </row>
        <row r="178">
          <cell r="C178" t="str">
            <v>S432049</v>
          </cell>
          <cell r="D178" t="str">
            <v>徐州派特控制技术有限公司</v>
          </cell>
          <cell r="E178" t="str">
            <v>远途</v>
          </cell>
          <cell r="F178" t="str">
            <v>座椅</v>
          </cell>
          <cell r="G178" t="str">
            <v>零部件</v>
          </cell>
          <cell r="H178">
            <v>0.8</v>
          </cell>
          <cell r="I178">
            <v>33528</v>
          </cell>
          <cell r="J178">
            <v>3583</v>
          </cell>
          <cell r="K178">
            <v>0</v>
          </cell>
          <cell r="L178">
            <v>0</v>
          </cell>
          <cell r="M178">
            <v>597.16666666666697</v>
          </cell>
          <cell r="N178">
            <v>5588</v>
          </cell>
          <cell r="O178">
            <v>5588</v>
          </cell>
          <cell r="P178">
            <v>5588</v>
          </cell>
          <cell r="Q178">
            <v>13888.9333333333</v>
          </cell>
          <cell r="W178">
            <v>0</v>
          </cell>
          <cell r="X178">
            <v>13888.9333333333</v>
          </cell>
          <cell r="Y178">
            <v>3583</v>
          </cell>
          <cell r="Z178">
            <v>13888.9333333333</v>
          </cell>
          <cell r="AA178">
            <v>13888.9333333333</v>
          </cell>
        </row>
        <row r="179">
          <cell r="C179" t="str">
            <v>S432051</v>
          </cell>
          <cell r="D179" t="str">
            <v>无锡万谦工品智造科技有限公司</v>
          </cell>
          <cell r="E179" t="str">
            <v>远途</v>
          </cell>
          <cell r="F179" t="str">
            <v>金属件</v>
          </cell>
          <cell r="G179" t="str">
            <v>零部件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C180" t="str">
            <v>S513238</v>
          </cell>
          <cell r="D180" t="str">
            <v>深州市睿盛橡塑制品有限公司</v>
          </cell>
          <cell r="E180" t="str">
            <v>属地化</v>
          </cell>
          <cell r="F180" t="str">
            <v>金属件</v>
          </cell>
          <cell r="G180" t="str">
            <v>零部件</v>
          </cell>
          <cell r="H180">
            <v>1</v>
          </cell>
          <cell r="I180">
            <v>96057.62</v>
          </cell>
          <cell r="J180">
            <v>96057.62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524.16666666666697</v>
          </cell>
          <cell r="P180">
            <v>16009.6033333333</v>
          </cell>
          <cell r="Q180">
            <v>16533.77</v>
          </cell>
          <cell r="W180">
            <v>0</v>
          </cell>
          <cell r="X180">
            <v>16533.77</v>
          </cell>
          <cell r="Y180">
            <v>96057.62</v>
          </cell>
          <cell r="Z180">
            <v>16533.77</v>
          </cell>
          <cell r="AA180">
            <v>16533.77</v>
          </cell>
        </row>
        <row r="181">
          <cell r="C181" t="str">
            <v>S431002</v>
          </cell>
          <cell r="D181" t="str">
            <v>易格斯（上海）拖链系统有限公司</v>
          </cell>
          <cell r="E181" t="str">
            <v>远途</v>
          </cell>
          <cell r="F181" t="str">
            <v>金属件</v>
          </cell>
          <cell r="G181" t="str">
            <v>零部件</v>
          </cell>
          <cell r="H181">
            <v>1</v>
          </cell>
          <cell r="I181">
            <v>418529.62</v>
          </cell>
          <cell r="J181">
            <v>418529.62</v>
          </cell>
          <cell r="K181">
            <v>0</v>
          </cell>
          <cell r="L181">
            <v>38398.706666666701</v>
          </cell>
          <cell r="M181">
            <v>45148.573333333297</v>
          </cell>
          <cell r="N181">
            <v>69754.936666666705</v>
          </cell>
          <cell r="O181">
            <v>69754.936666666705</v>
          </cell>
          <cell r="P181">
            <v>69754.936666666705</v>
          </cell>
          <cell r="Q181">
            <v>292812.09000000003</v>
          </cell>
          <cell r="R181">
            <v>70000</v>
          </cell>
          <cell r="U181">
            <v>270891.44</v>
          </cell>
          <cell r="W181">
            <v>340891.44</v>
          </cell>
          <cell r="X181">
            <v>-48079.349999999897</v>
          </cell>
          <cell r="Y181">
            <v>147638.18</v>
          </cell>
          <cell r="Z181">
            <v>-48079.349999999897</v>
          </cell>
          <cell r="AA181">
            <v>0</v>
          </cell>
        </row>
        <row r="182">
          <cell r="C182" t="str">
            <v>S413169</v>
          </cell>
          <cell r="D182" t="str">
            <v>黄骅市鑫翔五金产品经销处</v>
          </cell>
          <cell r="E182" t="str">
            <v>临采</v>
          </cell>
          <cell r="F182" t="str">
            <v>金属件</v>
          </cell>
          <cell r="G182" t="str">
            <v>临采</v>
          </cell>
          <cell r="H182">
            <v>1</v>
          </cell>
          <cell r="I182">
            <v>5958</v>
          </cell>
          <cell r="J182">
            <v>5958</v>
          </cell>
          <cell r="K182">
            <v>0</v>
          </cell>
          <cell r="L182">
            <v>0</v>
          </cell>
          <cell r="M182">
            <v>0</v>
          </cell>
          <cell r="N182">
            <v>2.6666666666666701</v>
          </cell>
          <cell r="O182">
            <v>2.6666666666666701</v>
          </cell>
          <cell r="P182">
            <v>993</v>
          </cell>
          <cell r="Q182">
            <v>998.33333333333303</v>
          </cell>
          <cell r="R182">
            <v>5500</v>
          </cell>
          <cell r="U182">
            <v>5500</v>
          </cell>
          <cell r="W182">
            <v>11000</v>
          </cell>
          <cell r="X182">
            <v>-10001.666666666701</v>
          </cell>
          <cell r="Y182">
            <v>458</v>
          </cell>
          <cell r="Z182">
            <v>458</v>
          </cell>
          <cell r="AA182">
            <v>458</v>
          </cell>
        </row>
        <row r="183">
          <cell r="C183" t="str">
            <v>S513005</v>
          </cell>
          <cell r="D183" t="str">
            <v>黄骅市通乐贸易有限公司</v>
          </cell>
          <cell r="E183" t="str">
            <v>临采</v>
          </cell>
          <cell r="F183" t="str">
            <v>金属件/座椅/后视镜</v>
          </cell>
          <cell r="G183" t="str">
            <v>临采</v>
          </cell>
          <cell r="H183">
            <v>1</v>
          </cell>
          <cell r="I183">
            <v>165027.4</v>
          </cell>
          <cell r="J183">
            <v>171445.4</v>
          </cell>
          <cell r="K183">
            <v>6182.65</v>
          </cell>
          <cell r="L183">
            <v>6182.65</v>
          </cell>
          <cell r="M183">
            <v>6132.65</v>
          </cell>
          <cell r="N183">
            <v>6132.65</v>
          </cell>
          <cell r="O183">
            <v>14920.8166666667</v>
          </cell>
          <cell r="P183">
            <v>11003.15</v>
          </cell>
          <cell r="Q183">
            <v>50554.566666666702</v>
          </cell>
          <cell r="R183">
            <v>30000</v>
          </cell>
          <cell r="S183">
            <v>30000</v>
          </cell>
          <cell r="W183">
            <v>60000</v>
          </cell>
          <cell r="X183">
            <v>-9445.4333333332997</v>
          </cell>
          <cell r="Y183">
            <v>171445.4</v>
          </cell>
          <cell r="Z183">
            <v>171445.4</v>
          </cell>
          <cell r="AA183">
            <v>171445.4</v>
          </cell>
        </row>
        <row r="184">
          <cell r="C184" t="str">
            <v>S513007</v>
          </cell>
          <cell r="D184" t="str">
            <v>人民电器集团黄骅销售有限公司</v>
          </cell>
          <cell r="E184" t="str">
            <v>临采</v>
          </cell>
          <cell r="F184" t="str">
            <v>金属件</v>
          </cell>
          <cell r="G184" t="str">
            <v>临采</v>
          </cell>
          <cell r="H184">
            <v>1</v>
          </cell>
          <cell r="I184">
            <v>44064.5</v>
          </cell>
          <cell r="J184">
            <v>44064.5</v>
          </cell>
          <cell r="K184">
            <v>3027.6666666666702</v>
          </cell>
          <cell r="L184">
            <v>3027.6666666666702</v>
          </cell>
          <cell r="M184">
            <v>3027.6666666666702</v>
          </cell>
          <cell r="N184">
            <v>3027.6666666666702</v>
          </cell>
          <cell r="O184">
            <v>3027.6666666666702</v>
          </cell>
          <cell r="P184">
            <v>3027.6666666666702</v>
          </cell>
          <cell r="Q184">
            <v>18166</v>
          </cell>
          <cell r="R184">
            <v>0</v>
          </cell>
          <cell r="W184">
            <v>0</v>
          </cell>
          <cell r="X184">
            <v>18166</v>
          </cell>
          <cell r="Y184">
            <v>44064.5</v>
          </cell>
          <cell r="Z184">
            <v>44064.5</v>
          </cell>
          <cell r="AA184">
            <v>44064.5</v>
          </cell>
        </row>
        <row r="185">
          <cell r="C185" t="str">
            <v>S512012</v>
          </cell>
          <cell r="D185" t="str">
            <v>天津市科特迪科技发展有限公司</v>
          </cell>
          <cell r="E185" t="str">
            <v>临采</v>
          </cell>
          <cell r="F185" t="str">
            <v>金属件</v>
          </cell>
          <cell r="G185" t="str">
            <v>临采</v>
          </cell>
          <cell r="H185">
            <v>1</v>
          </cell>
          <cell r="I185">
            <v>9000</v>
          </cell>
          <cell r="J185">
            <v>9000</v>
          </cell>
          <cell r="K185">
            <v>1500</v>
          </cell>
          <cell r="L185">
            <v>1500</v>
          </cell>
          <cell r="M185">
            <v>1500</v>
          </cell>
          <cell r="N185">
            <v>1500</v>
          </cell>
          <cell r="O185">
            <v>1500</v>
          </cell>
          <cell r="P185">
            <v>1500</v>
          </cell>
          <cell r="Q185">
            <v>9000</v>
          </cell>
          <cell r="R185">
            <v>0</v>
          </cell>
          <cell r="V185">
            <v>9000</v>
          </cell>
          <cell r="W185">
            <v>9000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C186" t="str">
            <v>S513008</v>
          </cell>
          <cell r="D186" t="str">
            <v>黄骅市三江商贸有限公司</v>
          </cell>
          <cell r="E186" t="str">
            <v>临采</v>
          </cell>
          <cell r="F186" t="str">
            <v>金属件</v>
          </cell>
          <cell r="G186" t="str">
            <v>临采</v>
          </cell>
          <cell r="H186">
            <v>0.8</v>
          </cell>
          <cell r="I186">
            <v>16908.5</v>
          </cell>
          <cell r="J186">
            <v>16908.5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2818.0833333333298</v>
          </cell>
          <cell r="Q186">
            <v>2254.4666666666599</v>
          </cell>
          <cell r="R186">
            <v>0</v>
          </cell>
          <cell r="W186">
            <v>0</v>
          </cell>
          <cell r="X186">
            <v>2254.4666666666599</v>
          </cell>
          <cell r="Y186">
            <v>16908.5</v>
          </cell>
          <cell r="Z186">
            <v>16908.5</v>
          </cell>
          <cell r="AA186">
            <v>16908.5</v>
          </cell>
        </row>
        <row r="187">
          <cell r="C187" t="str">
            <v>S412004</v>
          </cell>
          <cell r="D187" t="str">
            <v>天津市朗力机械设备有限公司</v>
          </cell>
          <cell r="E187" t="str">
            <v>固定资产</v>
          </cell>
          <cell r="F187" t="str">
            <v>金属件</v>
          </cell>
          <cell r="G187" t="str">
            <v>固定资产</v>
          </cell>
          <cell r="H187">
            <v>1</v>
          </cell>
          <cell r="I187">
            <v>0</v>
          </cell>
          <cell r="J187">
            <v>96000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20000</v>
          </cell>
          <cell r="T187">
            <v>21200</v>
          </cell>
          <cell r="W187">
            <v>41200</v>
          </cell>
          <cell r="X187">
            <v>-41200</v>
          </cell>
          <cell r="Y187">
            <v>74800</v>
          </cell>
          <cell r="Z187">
            <v>74800</v>
          </cell>
          <cell r="AA187">
            <v>74800</v>
          </cell>
        </row>
        <row r="188">
          <cell r="C188" t="str">
            <v>S513148</v>
          </cell>
          <cell r="D188" t="str">
            <v>泊头市新峰模具有限公司</v>
          </cell>
          <cell r="E188" t="str">
            <v>固定资产</v>
          </cell>
          <cell r="F188" t="str">
            <v>金属件</v>
          </cell>
          <cell r="G188" t="str">
            <v>固定资产</v>
          </cell>
          <cell r="H188">
            <v>1</v>
          </cell>
          <cell r="I188">
            <v>82192</v>
          </cell>
          <cell r="J188">
            <v>82192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W188">
            <v>0</v>
          </cell>
          <cell r="X188">
            <v>0</v>
          </cell>
          <cell r="Y188">
            <v>82192</v>
          </cell>
          <cell r="Z188">
            <v>82192</v>
          </cell>
          <cell r="AA188">
            <v>82192</v>
          </cell>
        </row>
        <row r="189">
          <cell r="C189" t="str">
            <v>S513150</v>
          </cell>
          <cell r="D189" t="str">
            <v>沧州森德奥机械制造有限公司</v>
          </cell>
          <cell r="E189" t="str">
            <v>固定资产</v>
          </cell>
          <cell r="F189" t="str">
            <v>金属件</v>
          </cell>
          <cell r="G189" t="str">
            <v>固定资产</v>
          </cell>
          <cell r="H189">
            <v>1</v>
          </cell>
          <cell r="I189">
            <v>13740</v>
          </cell>
          <cell r="J189">
            <v>13740</v>
          </cell>
          <cell r="K189">
            <v>2290</v>
          </cell>
          <cell r="L189">
            <v>2290</v>
          </cell>
          <cell r="M189">
            <v>2290</v>
          </cell>
          <cell r="N189">
            <v>0</v>
          </cell>
          <cell r="O189">
            <v>0</v>
          </cell>
          <cell r="P189">
            <v>0</v>
          </cell>
          <cell r="Q189">
            <v>6870</v>
          </cell>
          <cell r="W189">
            <v>0</v>
          </cell>
          <cell r="X189">
            <v>6870</v>
          </cell>
          <cell r="Y189">
            <v>13740</v>
          </cell>
          <cell r="Z189">
            <v>13740</v>
          </cell>
          <cell r="AA189">
            <v>13740</v>
          </cell>
        </row>
        <row r="190">
          <cell r="C190" t="str">
            <v>S413085</v>
          </cell>
          <cell r="D190" t="str">
            <v>黄骅市桥行冷冲模具厂</v>
          </cell>
          <cell r="E190" t="str">
            <v>固定资产</v>
          </cell>
          <cell r="F190" t="str">
            <v>金属件</v>
          </cell>
          <cell r="G190" t="str">
            <v>固定资产</v>
          </cell>
          <cell r="H190">
            <v>1</v>
          </cell>
          <cell r="I190">
            <v>41630</v>
          </cell>
          <cell r="J190">
            <v>41630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W190">
            <v>0</v>
          </cell>
          <cell r="X190">
            <v>0</v>
          </cell>
          <cell r="Y190">
            <v>41630</v>
          </cell>
          <cell r="Z190">
            <v>41630</v>
          </cell>
          <cell r="AA190">
            <v>41630</v>
          </cell>
        </row>
        <row r="191">
          <cell r="C191" t="str">
            <v>S513149</v>
          </cell>
          <cell r="D191" t="str">
            <v>黄骅市旭鑫模具制造有限公司</v>
          </cell>
          <cell r="E191" t="str">
            <v>固定资产</v>
          </cell>
          <cell r="F191" t="str">
            <v>金属件</v>
          </cell>
          <cell r="G191" t="str">
            <v>固定资产</v>
          </cell>
          <cell r="H191">
            <v>1</v>
          </cell>
          <cell r="I191">
            <v>82560</v>
          </cell>
          <cell r="J191">
            <v>82560</v>
          </cell>
          <cell r="K191">
            <v>0</v>
          </cell>
          <cell r="L191">
            <v>13760</v>
          </cell>
          <cell r="M191">
            <v>13760</v>
          </cell>
          <cell r="N191">
            <v>13760</v>
          </cell>
          <cell r="O191">
            <v>13760</v>
          </cell>
          <cell r="P191">
            <v>13760</v>
          </cell>
          <cell r="Q191">
            <v>68800</v>
          </cell>
          <cell r="R191">
            <v>0</v>
          </cell>
          <cell r="W191">
            <v>0</v>
          </cell>
          <cell r="X191">
            <v>68800</v>
          </cell>
          <cell r="Y191">
            <v>82560</v>
          </cell>
          <cell r="Z191">
            <v>82560</v>
          </cell>
          <cell r="AA191">
            <v>82560</v>
          </cell>
        </row>
        <row r="192">
          <cell r="C192" t="str">
            <v>S513151</v>
          </cell>
          <cell r="D192" t="str">
            <v>沧州啸宇模具科技有限公司</v>
          </cell>
          <cell r="E192" t="str">
            <v>固定资产</v>
          </cell>
          <cell r="F192" t="str">
            <v>金属件</v>
          </cell>
          <cell r="G192" t="str">
            <v>固定资产</v>
          </cell>
          <cell r="H192">
            <v>1</v>
          </cell>
          <cell r="I192">
            <v>140700</v>
          </cell>
          <cell r="J192">
            <v>140700</v>
          </cell>
          <cell r="K192">
            <v>0</v>
          </cell>
          <cell r="L192">
            <v>0</v>
          </cell>
          <cell r="M192">
            <v>23450</v>
          </cell>
          <cell r="N192">
            <v>23450</v>
          </cell>
          <cell r="O192">
            <v>23450</v>
          </cell>
          <cell r="P192">
            <v>23450</v>
          </cell>
          <cell r="Q192">
            <v>93800</v>
          </cell>
          <cell r="W192">
            <v>0</v>
          </cell>
          <cell r="X192">
            <v>93800</v>
          </cell>
          <cell r="Y192">
            <v>140700</v>
          </cell>
          <cell r="Z192">
            <v>140700</v>
          </cell>
          <cell r="AA192">
            <v>140700</v>
          </cell>
        </row>
        <row r="193">
          <cell r="C193" t="str">
            <v>S431040</v>
          </cell>
          <cell r="D193" t="str">
            <v>上海通实机器人制造有限公司</v>
          </cell>
          <cell r="E193" t="str">
            <v>固定资产</v>
          </cell>
          <cell r="F193" t="str">
            <v>金属件</v>
          </cell>
          <cell r="G193" t="str">
            <v>固定资产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C194" t="str">
            <v>S413215</v>
          </cell>
          <cell r="D194" t="str">
            <v>北京吉信气弹簧制品有限公司廊坊分公司</v>
          </cell>
          <cell r="E194" t="str">
            <v>属地化</v>
          </cell>
          <cell r="F194" t="str">
            <v>座椅</v>
          </cell>
          <cell r="G194" t="str">
            <v>零部件</v>
          </cell>
          <cell r="H194">
            <v>0.8</v>
          </cell>
          <cell r="I194">
            <v>86795.3</v>
          </cell>
          <cell r="J194">
            <v>2486</v>
          </cell>
          <cell r="K194">
            <v>0</v>
          </cell>
          <cell r="L194">
            <v>0</v>
          </cell>
          <cell r="M194">
            <v>414.33333333333297</v>
          </cell>
          <cell r="N194">
            <v>7595.4833333333299</v>
          </cell>
          <cell r="O194">
            <v>14465.8833333333</v>
          </cell>
          <cell r="P194">
            <v>14465.8833333333</v>
          </cell>
          <cell r="Q194">
            <v>29553.266666666601</v>
          </cell>
          <cell r="R194">
            <v>0</v>
          </cell>
          <cell r="W194">
            <v>0</v>
          </cell>
          <cell r="X194">
            <v>29553.266666666601</v>
          </cell>
          <cell r="Y194">
            <v>2486</v>
          </cell>
          <cell r="Z194">
            <v>29553.266666666601</v>
          </cell>
          <cell r="AA194">
            <v>29553.266666666601</v>
          </cell>
        </row>
        <row r="195">
          <cell r="C195" t="str">
            <v>S513160</v>
          </cell>
          <cell r="D195" t="str">
            <v>黄骅市宏宸汽车配件有限公司</v>
          </cell>
          <cell r="E195" t="str">
            <v>属地化</v>
          </cell>
          <cell r="F195" t="str">
            <v>金属件</v>
          </cell>
          <cell r="G195" t="str">
            <v>零部件</v>
          </cell>
          <cell r="H195">
            <v>1</v>
          </cell>
          <cell r="I195">
            <v>10456.129999999999</v>
          </cell>
          <cell r="J195">
            <v>10456.129999999999</v>
          </cell>
          <cell r="K195">
            <v>658.72666666666703</v>
          </cell>
          <cell r="L195">
            <v>658.72666666666703</v>
          </cell>
          <cell r="M195">
            <v>658.72666666666703</v>
          </cell>
          <cell r="N195">
            <v>658.72666666666703</v>
          </cell>
          <cell r="O195">
            <v>1083.96166666667</v>
          </cell>
          <cell r="P195">
            <v>1083.96166666667</v>
          </cell>
          <cell r="Q195">
            <v>4802.8300000000099</v>
          </cell>
          <cell r="R195">
            <v>10000</v>
          </cell>
          <cell r="W195">
            <v>10000</v>
          </cell>
          <cell r="X195">
            <v>-5197.1699999999901</v>
          </cell>
          <cell r="Y195">
            <v>10456.129999999999</v>
          </cell>
          <cell r="Z195">
            <v>-5197.1699999999901</v>
          </cell>
          <cell r="AA195">
            <v>0</v>
          </cell>
        </row>
        <row r="196">
          <cell r="C196" t="str">
            <v>S413203</v>
          </cell>
          <cell r="D196" t="str">
            <v>黄骅市沃孚源包装制品有限公司</v>
          </cell>
          <cell r="E196" t="str">
            <v>属地化</v>
          </cell>
          <cell r="F196" t="str">
            <v>金属件</v>
          </cell>
          <cell r="G196" t="str">
            <v>零部件</v>
          </cell>
          <cell r="H196">
            <v>1</v>
          </cell>
          <cell r="I196">
            <v>47880</v>
          </cell>
          <cell r="J196">
            <v>24680</v>
          </cell>
          <cell r="K196">
            <v>1213.3333333333301</v>
          </cell>
          <cell r="L196">
            <v>4113.3333333333303</v>
          </cell>
          <cell r="M196">
            <v>4113.3333333333303</v>
          </cell>
          <cell r="N196">
            <v>6766.6666666666697</v>
          </cell>
          <cell r="O196">
            <v>6766.6666666666697</v>
          </cell>
          <cell r="P196">
            <v>6766.6666666666697</v>
          </cell>
          <cell r="Q196">
            <v>29740</v>
          </cell>
          <cell r="R196">
            <v>40000</v>
          </cell>
          <cell r="V196">
            <v>0</v>
          </cell>
          <cell r="W196">
            <v>40000</v>
          </cell>
          <cell r="X196">
            <v>-10260</v>
          </cell>
          <cell r="Y196">
            <v>24680</v>
          </cell>
          <cell r="Z196">
            <v>-10260</v>
          </cell>
          <cell r="AA196">
            <v>0</v>
          </cell>
          <cell r="AB196">
            <v>20000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91B5-35AC-4BD8-8253-CC23E52D547C}">
  <dimension ref="A1:BJ31"/>
  <sheetViews>
    <sheetView tabSelected="1" view="pageBreakPreview" zoomScale="70" zoomScaleNormal="70" zoomScaleSheetLayoutView="70" workbookViewId="0">
      <pane xSplit="10" ySplit="3" topLeftCell="AR4" activePane="bottomRight" state="frozen"/>
      <selection pane="topRight"/>
      <selection pane="bottomLeft"/>
      <selection pane="bottomRight" activeCell="J7" sqref="J7"/>
    </sheetView>
  </sheetViews>
  <sheetFormatPr defaultColWidth="9" defaultRowHeight="13.8" x14ac:dyDescent="0.25"/>
  <cols>
    <col min="1" max="1" width="4.77734375" style="13" customWidth="1"/>
    <col min="2" max="2" width="10.77734375" style="13" customWidth="1"/>
    <col min="3" max="3" width="38.33203125" style="13" customWidth="1"/>
    <col min="4" max="4" width="8.77734375" style="13" customWidth="1"/>
    <col min="5" max="5" width="11.88671875" style="13" customWidth="1"/>
    <col min="6" max="6" width="10.44140625" style="82" customWidth="1"/>
    <col min="7" max="7" width="10.88671875" style="13" customWidth="1"/>
    <col min="8" max="8" width="10" style="13" customWidth="1"/>
    <col min="9" max="9" width="17.5546875" style="13" customWidth="1"/>
    <col min="10" max="10" width="17.88671875" style="13" customWidth="1"/>
    <col min="11" max="15" width="16.44140625" style="13" hidden="1" customWidth="1"/>
    <col min="16" max="20" width="17.44140625" style="13" hidden="1" customWidth="1"/>
    <col min="21" max="22" width="18.21875" style="13" hidden="1" customWidth="1"/>
    <col min="23" max="23" width="15.44140625" style="13" hidden="1" customWidth="1"/>
    <col min="24" max="24" width="15.33203125" style="13" hidden="1" customWidth="1"/>
    <col min="25" max="28" width="19.21875" style="13" hidden="1" customWidth="1"/>
    <col min="29" max="29" width="14.33203125" style="13" hidden="1" customWidth="1"/>
    <col min="30" max="30" width="11.88671875" style="13" hidden="1" customWidth="1"/>
    <col min="31" max="36" width="19.21875" style="13" hidden="1" customWidth="1"/>
    <col min="37" max="37" width="22.109375" style="13" hidden="1" customWidth="1"/>
    <col min="38" max="38" width="17.6640625" style="94" hidden="1" customWidth="1"/>
    <col min="39" max="39" width="18.44140625" style="94" hidden="1" customWidth="1"/>
    <col min="40" max="40" width="15.5546875" style="95" hidden="1" customWidth="1"/>
    <col min="41" max="41" width="17.109375" style="13" hidden="1" customWidth="1"/>
    <col min="42" max="42" width="16.5546875" style="13" customWidth="1"/>
    <col min="43" max="43" width="16.5546875" style="13" hidden="1" customWidth="1"/>
    <col min="44" max="44" width="17.44140625" style="13" customWidth="1"/>
    <col min="45" max="45" width="10.33203125" style="13" hidden="1" customWidth="1"/>
    <col min="46" max="46" width="10.6640625" style="13" hidden="1" customWidth="1"/>
    <col min="47" max="47" width="8.77734375" style="13" hidden="1" customWidth="1"/>
    <col min="48" max="48" width="7.44140625" style="13" hidden="1" customWidth="1"/>
    <col min="49" max="49" width="9.21875" style="13" hidden="1" customWidth="1"/>
    <col min="50" max="50" width="7.44140625" style="13" hidden="1" customWidth="1"/>
    <col min="51" max="51" width="9.77734375" style="13" customWidth="1"/>
    <col min="52" max="52" width="10" style="13" customWidth="1"/>
    <col min="53" max="53" width="16.6640625" style="13" customWidth="1"/>
    <col min="54" max="54" width="16.44140625" style="13" hidden="1" customWidth="1"/>
    <col min="55" max="55" width="9.77734375" style="13" hidden="1" customWidth="1"/>
    <col min="56" max="56" width="31.33203125" style="13" hidden="1" customWidth="1"/>
    <col min="57" max="57" width="17.109375" style="84" customWidth="1"/>
    <col min="58" max="58" width="22.21875" style="13" customWidth="1"/>
    <col min="59" max="59" width="13.44140625" style="84" customWidth="1"/>
    <col min="60" max="60" width="43.109375" style="13" customWidth="1"/>
    <col min="61" max="61" width="12.109375" style="13" customWidth="1"/>
    <col min="62" max="62" width="9" style="14" customWidth="1"/>
    <col min="63" max="16384" width="9" style="13"/>
  </cols>
  <sheetData>
    <row r="1" spans="1:62" ht="30.6" customHeight="1" x14ac:dyDescent="0.25">
      <c r="A1" s="1" t="s">
        <v>0</v>
      </c>
      <c r="B1" s="1"/>
      <c r="C1" s="1"/>
      <c r="D1" s="1"/>
      <c r="E1" s="1"/>
      <c r="F1" s="2"/>
      <c r="G1" s="1"/>
      <c r="H1" s="3"/>
      <c r="I1" s="4">
        <f>SUBTOTAL(9,I4:I10)</f>
        <v>19999366.310000002</v>
      </c>
      <c r="J1" s="4">
        <f>SUBTOTAL(9,J4:J10)</f>
        <v>16616270.969999999</v>
      </c>
      <c r="K1" s="5">
        <f>SUBTOTAL(9,K4:K10)</f>
        <v>1087632.6516666668</v>
      </c>
      <c r="L1" s="5">
        <f>SUBTOTAL(9,L4:L10)</f>
        <v>1536640.266666668</v>
      </c>
      <c r="M1" s="5">
        <f>SUBTOTAL(9,M4:M10)</f>
        <v>2155424.0383333331</v>
      </c>
      <c r="N1" s="5">
        <f>SUBTOTAL(9,N4:N10)</f>
        <v>2443404.4466666663</v>
      </c>
      <c r="O1" s="6">
        <f>SUBTOTAL(9,O4:O10)</f>
        <v>2881914.4750000024</v>
      </c>
      <c r="P1" s="6">
        <f>SUBTOTAL(9,P4:P10)</f>
        <v>2920829.5466666627</v>
      </c>
      <c r="Q1" s="6">
        <f>SUBTOTAL(9,Q4:Q10)</f>
        <v>2676560.1300000031</v>
      </c>
      <c r="R1" s="4"/>
      <c r="S1" s="4"/>
      <c r="T1" s="4"/>
      <c r="U1" s="4">
        <f>SUBTOTAL(9,U4:U10)</f>
        <v>18579484.748333335</v>
      </c>
      <c r="V1" s="4">
        <f>SUBTOTAL(9,V4:V10)</f>
        <v>4620000</v>
      </c>
      <c r="W1" s="4">
        <f>SUBTOTAL(9,W4:W10)</f>
        <v>320000</v>
      </c>
      <c r="X1" s="4">
        <f>SUBTOTAL(9,X4:X10)</f>
        <v>300000</v>
      </c>
      <c r="Y1" s="4">
        <f>SUBTOTAL(9,Y4:Y10)</f>
        <v>2700000</v>
      </c>
      <c r="Z1" s="4"/>
      <c r="AA1" s="4"/>
      <c r="AB1" s="4"/>
      <c r="AC1" s="4">
        <f>SUBTOTAL(9,AC4:AC10)</f>
        <v>1247644.7</v>
      </c>
      <c r="AD1" s="4"/>
      <c r="AE1" s="4"/>
      <c r="AF1" s="4"/>
      <c r="AG1" s="4"/>
      <c r="AH1" s="4"/>
      <c r="AI1" s="4"/>
      <c r="AJ1" s="4"/>
      <c r="AK1" s="4">
        <f>SUBTOTAL(9,AK4:AK10)</f>
        <v>14165772.300000001</v>
      </c>
      <c r="AL1" s="4">
        <f>SUBTOTAL(9,AL4:AL10)</f>
        <v>7909162.7483333368</v>
      </c>
      <c r="AM1" s="4">
        <f>SUBTOTAL(9,AM4:AM10)</f>
        <v>14775948.969999999</v>
      </c>
      <c r="AN1" s="4">
        <f>SUBTOTAL(9,AN4:AN10)</f>
        <v>12891670.738666665</v>
      </c>
      <c r="AO1" s="4">
        <f>SUBTOTAL(9,AO4:AO10)</f>
        <v>12891671.148666665</v>
      </c>
      <c r="AP1" s="4">
        <f>SUBTOTAL(9,AP4:AP10)</f>
        <v>3764190.77</v>
      </c>
      <c r="AQ1" s="4">
        <f>SUBTOTAL(9,AQ4:AQ10)</f>
        <v>1400000</v>
      </c>
      <c r="AR1" s="4">
        <f>SUBTOTAL(9,AR4:AR10)</f>
        <v>3764190.77</v>
      </c>
      <c r="AS1" s="4"/>
      <c r="AT1" s="7">
        <f>SUBTOTAL(9,AT4:AT10)</f>
        <v>1</v>
      </c>
      <c r="AU1" s="4"/>
      <c r="AV1" s="4"/>
      <c r="AW1" s="4"/>
      <c r="AX1" s="4"/>
      <c r="AY1" s="4"/>
      <c r="AZ1" s="4"/>
      <c r="BA1" s="4">
        <f>SUBTOTAL(9,BA4:BA10)</f>
        <v>3731190.77</v>
      </c>
      <c r="BB1" s="8"/>
      <c r="BC1" s="9"/>
      <c r="BD1" s="8"/>
      <c r="BE1" s="10"/>
      <c r="BF1" s="11"/>
      <c r="BG1" s="12"/>
      <c r="BH1" s="12" t="s">
        <v>1</v>
      </c>
    </row>
    <row r="2" spans="1:62" ht="16.2" customHeight="1" x14ac:dyDescent="0.25">
      <c r="A2" s="15" t="s">
        <v>2</v>
      </c>
      <c r="B2" s="15" t="s">
        <v>3</v>
      </c>
      <c r="C2" s="15" t="s">
        <v>4</v>
      </c>
      <c r="D2" s="16" t="s">
        <v>5</v>
      </c>
      <c r="E2" s="16" t="s">
        <v>6</v>
      </c>
      <c r="F2" s="16" t="s">
        <v>7</v>
      </c>
      <c r="G2" s="15" t="s">
        <v>8</v>
      </c>
      <c r="H2" s="17" t="s">
        <v>9</v>
      </c>
      <c r="I2" s="16" t="s">
        <v>10</v>
      </c>
      <c r="J2" s="16" t="s">
        <v>11</v>
      </c>
      <c r="K2" s="18" t="s">
        <v>12</v>
      </c>
      <c r="L2" s="19"/>
      <c r="M2" s="19"/>
      <c r="N2" s="19"/>
      <c r="O2" s="19"/>
      <c r="P2" s="19"/>
      <c r="Q2" s="19"/>
      <c r="R2" s="19"/>
      <c r="S2" s="19"/>
      <c r="T2" s="20"/>
      <c r="U2" s="17" t="s">
        <v>13</v>
      </c>
      <c r="V2" s="15" t="s">
        <v>14</v>
      </c>
      <c r="W2" s="15"/>
      <c r="X2" s="18" t="s">
        <v>15</v>
      </c>
      <c r="Y2" s="19"/>
      <c r="Z2" s="19"/>
      <c r="AA2" s="19"/>
      <c r="AB2" s="20"/>
      <c r="AC2" s="18" t="s">
        <v>16</v>
      </c>
      <c r="AD2" s="20"/>
      <c r="AE2" s="18" t="s">
        <v>17</v>
      </c>
      <c r="AF2" s="20"/>
      <c r="AG2" s="21"/>
      <c r="AH2" s="21"/>
      <c r="AI2" s="21" t="s">
        <v>18</v>
      </c>
      <c r="AJ2" s="21"/>
      <c r="AK2" s="22" t="s">
        <v>19</v>
      </c>
      <c r="AL2" s="23" t="s">
        <v>20</v>
      </c>
      <c r="AM2" s="23" t="s">
        <v>21</v>
      </c>
      <c r="AN2" s="24" t="s">
        <v>18</v>
      </c>
      <c r="AO2" s="25"/>
      <c r="AP2" s="26" t="s">
        <v>22</v>
      </c>
      <c r="AQ2" s="26" t="s">
        <v>23</v>
      </c>
      <c r="AR2" s="17" t="s">
        <v>24</v>
      </c>
      <c r="AS2" s="17" t="s">
        <v>25</v>
      </c>
      <c r="AT2" s="17" t="s">
        <v>26</v>
      </c>
      <c r="AU2" s="24" t="s">
        <v>27</v>
      </c>
      <c r="AV2" s="27"/>
      <c r="AW2" s="27"/>
      <c r="AX2" s="25"/>
      <c r="AY2" s="28" t="s">
        <v>28</v>
      </c>
      <c r="AZ2" s="17" t="s">
        <v>29</v>
      </c>
      <c r="BA2" s="17" t="s">
        <v>30</v>
      </c>
      <c r="BB2" s="29" t="s">
        <v>31</v>
      </c>
      <c r="BC2" s="17" t="s">
        <v>32</v>
      </c>
      <c r="BD2" s="29" t="s">
        <v>33</v>
      </c>
      <c r="BE2" s="17" t="s">
        <v>34</v>
      </c>
      <c r="BF2" s="30" t="s">
        <v>35</v>
      </c>
      <c r="BG2" s="28" t="s">
        <v>36</v>
      </c>
      <c r="BH2" s="28" t="s">
        <v>37</v>
      </c>
    </row>
    <row r="3" spans="1:62" ht="32.4" x14ac:dyDescent="0.25">
      <c r="A3" s="15"/>
      <c r="B3" s="15"/>
      <c r="C3" s="15"/>
      <c r="D3" s="31"/>
      <c r="E3" s="31"/>
      <c r="F3" s="31"/>
      <c r="G3" s="15"/>
      <c r="H3" s="32"/>
      <c r="I3" s="31"/>
      <c r="J3" s="31"/>
      <c r="K3" s="33" t="s">
        <v>38</v>
      </c>
      <c r="L3" s="33" t="s">
        <v>39</v>
      </c>
      <c r="M3" s="33" t="s">
        <v>40</v>
      </c>
      <c r="N3" s="33" t="s">
        <v>41</v>
      </c>
      <c r="O3" s="33" t="s">
        <v>42</v>
      </c>
      <c r="P3" s="33" t="s">
        <v>43</v>
      </c>
      <c r="Q3" s="33" t="s">
        <v>44</v>
      </c>
      <c r="R3" s="33" t="s">
        <v>45</v>
      </c>
      <c r="S3" s="33" t="s">
        <v>46</v>
      </c>
      <c r="T3" s="33" t="s">
        <v>47</v>
      </c>
      <c r="U3" s="32"/>
      <c r="V3" s="34" t="s">
        <v>14</v>
      </c>
      <c r="W3" s="34" t="s">
        <v>48</v>
      </c>
      <c r="X3" s="35" t="s">
        <v>49</v>
      </c>
      <c r="Y3" s="36" t="s">
        <v>50</v>
      </c>
      <c r="Z3" s="36" t="s">
        <v>51</v>
      </c>
      <c r="AA3" s="36" t="s">
        <v>52</v>
      </c>
      <c r="AB3" s="36" t="s">
        <v>53</v>
      </c>
      <c r="AC3" s="36" t="s">
        <v>54</v>
      </c>
      <c r="AD3" s="36" t="s">
        <v>55</v>
      </c>
      <c r="AE3" s="36" t="s">
        <v>55</v>
      </c>
      <c r="AF3" s="36" t="s">
        <v>56</v>
      </c>
      <c r="AG3" s="36" t="s">
        <v>57</v>
      </c>
      <c r="AH3" s="36" t="s">
        <v>58</v>
      </c>
      <c r="AI3" s="36" t="s">
        <v>59</v>
      </c>
      <c r="AJ3" s="36" t="s">
        <v>60</v>
      </c>
      <c r="AK3" s="22"/>
      <c r="AL3" s="37"/>
      <c r="AM3" s="37"/>
      <c r="AN3" s="38" t="s">
        <v>61</v>
      </c>
      <c r="AO3" s="39" t="s">
        <v>62</v>
      </c>
      <c r="AP3" s="40"/>
      <c r="AQ3" s="40"/>
      <c r="AR3" s="32"/>
      <c r="AS3" s="32"/>
      <c r="AT3" s="32"/>
      <c r="AU3" s="33" t="s">
        <v>63</v>
      </c>
      <c r="AV3" s="33" t="s">
        <v>64</v>
      </c>
      <c r="AW3" s="33" t="s">
        <v>65</v>
      </c>
      <c r="AX3" s="33" t="s">
        <v>66</v>
      </c>
      <c r="AY3" s="28"/>
      <c r="AZ3" s="32"/>
      <c r="BA3" s="32"/>
      <c r="BB3" s="41"/>
      <c r="BC3" s="32"/>
      <c r="BD3" s="41"/>
      <c r="BE3" s="32"/>
      <c r="BF3" s="42" t="s">
        <v>67</v>
      </c>
      <c r="BG3" s="28"/>
      <c r="BH3" s="28"/>
      <c r="BI3" s="13" t="s">
        <v>68</v>
      </c>
    </row>
    <row r="4" spans="1:62" ht="36" customHeight="1" x14ac:dyDescent="0.25">
      <c r="A4" s="43">
        <f>ROW()-3</f>
        <v>1</v>
      </c>
      <c r="B4" s="44" t="s">
        <v>75</v>
      </c>
      <c r="C4" s="45" t="s">
        <v>76</v>
      </c>
      <c r="D4" s="45" t="s">
        <v>77</v>
      </c>
      <c r="E4" s="46" t="s">
        <v>70</v>
      </c>
      <c r="F4" s="46" t="s">
        <v>71</v>
      </c>
      <c r="G4" s="47" t="s">
        <v>72</v>
      </c>
      <c r="H4" s="48">
        <v>1</v>
      </c>
      <c r="I4" s="49">
        <f>VLOOKUP(B4,[1]Sheet1!$B$5:$BB$728,53,0)</f>
        <v>4270353.82</v>
      </c>
      <c r="J4" s="49">
        <f>VLOOKUP(B4,[1]Sheet1!$B$5:$BC$728,54,0)</f>
        <v>3608769.8200000003</v>
      </c>
      <c r="K4" s="50">
        <f>VLOOKUP(B4,[2]Sheet1!$B$5:$BB$697,53,0)</f>
        <v>132034.97</v>
      </c>
      <c r="L4" s="50">
        <f>VLOOKUP(B4,[2]Sheet1!$B:$BC,54,0)</f>
        <v>301994.96999999997</v>
      </c>
      <c r="M4" s="50">
        <f>VLOOKUP(B4,[2]Sheet1!$B:$BD,55,0)</f>
        <v>415034.97</v>
      </c>
      <c r="N4" s="50">
        <f>VLOOKUP(B4,[2]Sheet1!$B:$BE,56,0)</f>
        <v>575474.97</v>
      </c>
      <c r="O4" s="50">
        <f>VLOOKUP(B4,[2]Sheet1!$B:$BF,57,0)</f>
        <v>720434.97</v>
      </c>
      <c r="P4" s="50">
        <f>VLOOKUP(B4,[3]Sheet1!$B:$BH,59,0)</f>
        <v>813100</v>
      </c>
      <c r="Q4" s="50">
        <f>VLOOKUP(B4,[4]Sheet1!$B$5:$BJ$707,61,0)</f>
        <v>752760</v>
      </c>
      <c r="R4" s="50">
        <f>VLOOKUP(B4,[5]Sheet1!$B$5:$BO$716,65,0)</f>
        <v>582800</v>
      </c>
      <c r="S4" s="50">
        <f>VLOOKUP(B4,[6]Sheet1!$B:$BO,66,0)</f>
        <v>525424</v>
      </c>
      <c r="T4" s="50">
        <v>419584</v>
      </c>
      <c r="U4" s="51">
        <f t="shared" ref="U4:U8" si="0">SUM(K4:T4)*H4</f>
        <v>5238642.8499999996</v>
      </c>
      <c r="V4" s="52">
        <f>VLOOKUP(B4,[7]Sheet2!$A:$V,21,0)</f>
        <v>1520000</v>
      </c>
      <c r="W4" s="52">
        <v>320000</v>
      </c>
      <c r="X4" s="52"/>
      <c r="Y4" s="52">
        <f>VLOOKUP(B4,'[8]5.30 (2)'!$C$4:$V$115,20,0)</f>
        <v>400000</v>
      </c>
      <c r="Z4" s="52"/>
      <c r="AA4" s="52">
        <f>VLOOKUP(B4,'[9]7.4付款计划'!$C$4:$AI$185,33,0)</f>
        <v>0</v>
      </c>
      <c r="AB4" s="52"/>
      <c r="AC4" s="52"/>
      <c r="AD4" s="52">
        <v>400000</v>
      </c>
      <c r="AE4" s="52">
        <v>450000</v>
      </c>
      <c r="AF4" s="52"/>
      <c r="AG4" s="52"/>
      <c r="AH4" s="52"/>
      <c r="AI4" s="52"/>
      <c r="AJ4" s="52">
        <v>300000</v>
      </c>
      <c r="AK4" s="52">
        <f t="shared" ref="AK4:AK8" si="1">SUM(V4:AJ4)</f>
        <v>3390000</v>
      </c>
      <c r="AL4" s="52">
        <f t="shared" ref="AL4:AL5" si="2">U4-AI4-AJ4</f>
        <v>4938642.8499999996</v>
      </c>
      <c r="AM4" s="52">
        <f t="shared" ref="AM4:AM8" si="3">J4-AI4-AJ4</f>
        <v>3308769.8200000003</v>
      </c>
      <c r="AN4" s="53">
        <f t="shared" ref="AN4:AN6" si="4">_xlfn.IFS(G4="原材料",AM4,G4="涉诉",AM4,G4="临采",AM4,G4="零部件",AL4,G4="销售",AL4,G4="固定资产",AM4,G4="特殊类",AM4,G4="李尔项目",AM4)</f>
        <v>3308769.8200000003</v>
      </c>
      <c r="AO4" s="53">
        <f t="shared" ref="AO4:AO8" si="5">IF(AN4&gt;=0,AN4,0)</f>
        <v>3308769.8200000003</v>
      </c>
      <c r="AP4" s="54">
        <v>400000</v>
      </c>
      <c r="AQ4" s="54"/>
      <c r="AR4" s="52">
        <f t="shared" ref="AR4:AR8" si="6">AP4</f>
        <v>400000</v>
      </c>
      <c r="AS4" s="55">
        <f t="shared" ref="AS4:AS8" si="7">IF(AO4&lt;=0,"100%",AP4/AO4)</f>
        <v>0.12089085121067744</v>
      </c>
      <c r="AT4" s="56">
        <f t="shared" ref="AT4:AT8" si="8">AR4/$AR$1</f>
        <v>0.10626453982830418</v>
      </c>
      <c r="AU4" s="57"/>
      <c r="AV4" s="58"/>
      <c r="AW4" s="58"/>
      <c r="AX4" s="57">
        <f t="shared" ref="AX4:AX8" si="9">SUM(AU4:AW4)</f>
        <v>0</v>
      </c>
      <c r="AY4" s="59">
        <v>0</v>
      </c>
      <c r="AZ4" s="59">
        <f t="shared" ref="AZ4" si="10">IF(AR4=0,0,AX4/AR4+AY4)</f>
        <v>0</v>
      </c>
      <c r="BA4" s="52">
        <f t="shared" ref="BA4:BA8" si="11">AR4*(1-AZ4)</f>
        <v>400000</v>
      </c>
      <c r="BB4" s="60">
        <v>45595</v>
      </c>
      <c r="BC4" s="43">
        <v>7</v>
      </c>
      <c r="BD4" s="60">
        <f t="shared" ref="BD4:BD8" si="12">BB4-BC4</f>
        <v>45588</v>
      </c>
      <c r="BE4" s="64" t="s">
        <v>78</v>
      </c>
      <c r="BF4" s="52"/>
      <c r="BG4" s="43" t="s">
        <v>73</v>
      </c>
      <c r="BH4" s="62" t="s">
        <v>114</v>
      </c>
      <c r="BJ4" s="14" t="s">
        <v>79</v>
      </c>
    </row>
    <row r="5" spans="1:62" ht="36" customHeight="1" x14ac:dyDescent="0.25">
      <c r="A5" s="43">
        <f t="shared" ref="A5:A8" si="13">ROW()-3</f>
        <v>2</v>
      </c>
      <c r="B5" s="44" t="s">
        <v>85</v>
      </c>
      <c r="C5" s="45" t="s">
        <v>86</v>
      </c>
      <c r="D5" s="45" t="s">
        <v>69</v>
      </c>
      <c r="E5" s="46" t="s">
        <v>82</v>
      </c>
      <c r="F5" s="46" t="s">
        <v>71</v>
      </c>
      <c r="G5" s="47" t="s">
        <v>72</v>
      </c>
      <c r="H5" s="48">
        <v>1</v>
      </c>
      <c r="I5" s="49">
        <f>VLOOKUP(B5,[1]Sheet1!$B$5:$BB$728,53,0)</f>
        <v>440321.59</v>
      </c>
      <c r="J5" s="49">
        <f>VLOOKUP(B5,[1]Sheet1!$B$5:$BC$728,54,0)</f>
        <v>440321.59</v>
      </c>
      <c r="K5" s="50"/>
      <c r="L5" s="50"/>
      <c r="M5" s="50"/>
      <c r="N5" s="50"/>
      <c r="O5" s="50"/>
      <c r="P5" s="50"/>
      <c r="Q5" s="50">
        <f>VLOOKUP(B5,[4]Sheet1!$B$5:$BJ$707,61,0)</f>
        <v>24607.45</v>
      </c>
      <c r="R5" s="50">
        <f>VLOOKUP(B5,[5]Sheet1!$B$5:$BO$716,65,0)</f>
        <v>24607.45</v>
      </c>
      <c r="S5" s="50">
        <f>VLOOKUP(B5,[6]Sheet1!$B:$BO,66,0)</f>
        <v>90053.598333333299</v>
      </c>
      <c r="T5" s="50">
        <v>73386.931666666671</v>
      </c>
      <c r="U5" s="51">
        <f t="shared" si="0"/>
        <v>212655.42999999996</v>
      </c>
      <c r="V5" s="52"/>
      <c r="W5" s="52"/>
      <c r="X5" s="52"/>
      <c r="Y5" s="52"/>
      <c r="Z5" s="52"/>
      <c r="AA5" s="52"/>
      <c r="AB5" s="52"/>
      <c r="AC5" s="52">
        <v>147644.70000000001</v>
      </c>
      <c r="AD5" s="52">
        <v>157805.6</v>
      </c>
      <c r="AE5" s="52">
        <v>100000</v>
      </c>
      <c r="AF5" s="52"/>
      <c r="AG5" s="52"/>
      <c r="AH5" s="52"/>
      <c r="AI5" s="52">
        <v>440322</v>
      </c>
      <c r="AJ5" s="52"/>
      <c r="AK5" s="52">
        <f t="shared" si="1"/>
        <v>845772.3</v>
      </c>
      <c r="AL5" s="52">
        <f t="shared" si="2"/>
        <v>-227666.57000000004</v>
      </c>
      <c r="AM5" s="52">
        <f t="shared" si="3"/>
        <v>-0.40999999997438863</v>
      </c>
      <c r="AN5" s="53">
        <f t="shared" si="4"/>
        <v>-0.40999999997438863</v>
      </c>
      <c r="AO5" s="53">
        <f t="shared" si="5"/>
        <v>0</v>
      </c>
      <c r="AP5" s="53">
        <v>200000</v>
      </c>
      <c r="AQ5" s="53"/>
      <c r="AR5" s="52">
        <f t="shared" si="6"/>
        <v>200000</v>
      </c>
      <c r="AS5" s="55" t="str">
        <f t="shared" si="7"/>
        <v>100%</v>
      </c>
      <c r="AT5" s="56">
        <f t="shared" si="8"/>
        <v>5.313226991415209E-2</v>
      </c>
      <c r="AU5" s="57"/>
      <c r="AV5" s="58"/>
      <c r="AW5" s="58"/>
      <c r="AX5" s="57">
        <f t="shared" si="9"/>
        <v>0</v>
      </c>
      <c r="AY5" s="59">
        <v>0</v>
      </c>
      <c r="AZ5" s="59">
        <v>0</v>
      </c>
      <c r="BA5" s="52">
        <f t="shared" si="11"/>
        <v>200000</v>
      </c>
      <c r="BB5" s="60">
        <v>45595</v>
      </c>
      <c r="BC5" s="43">
        <v>7</v>
      </c>
      <c r="BD5" s="60">
        <f t="shared" si="12"/>
        <v>45588</v>
      </c>
      <c r="BE5" s="61" t="s">
        <v>80</v>
      </c>
      <c r="BF5" s="52"/>
      <c r="BG5" s="47" t="s">
        <v>73</v>
      </c>
      <c r="BH5" s="62" t="s">
        <v>83</v>
      </c>
    </row>
    <row r="6" spans="1:62" ht="36" customHeight="1" x14ac:dyDescent="0.25">
      <c r="A6" s="43">
        <f t="shared" si="13"/>
        <v>3</v>
      </c>
      <c r="B6" s="45" t="s">
        <v>87</v>
      </c>
      <c r="C6" s="45" t="s">
        <v>88</v>
      </c>
      <c r="D6" s="45" t="s">
        <v>89</v>
      </c>
      <c r="E6" s="46" t="s">
        <v>90</v>
      </c>
      <c r="F6" s="46" t="s">
        <v>71</v>
      </c>
      <c r="G6" s="47" t="s">
        <v>72</v>
      </c>
      <c r="H6" s="48">
        <v>1</v>
      </c>
      <c r="I6" s="49">
        <f>VLOOKUP(B6,[1]Sheet1!$B$5:$BB$728,53,0)</f>
        <v>364190.77</v>
      </c>
      <c r="J6" s="49">
        <f>VLOOKUP(B6,[1]Sheet1!$B$5:$BC$728,54,0)</f>
        <v>0</v>
      </c>
      <c r="K6" s="50"/>
      <c r="L6" s="50"/>
      <c r="M6" s="50"/>
      <c r="N6" s="50"/>
      <c r="O6" s="50"/>
      <c r="P6" s="50"/>
      <c r="Q6" s="50"/>
      <c r="R6" s="50"/>
      <c r="S6" s="50"/>
      <c r="T6" s="50">
        <v>60698.46166666667</v>
      </c>
      <c r="U6" s="51">
        <f>SUM(K6:T6)*H6</f>
        <v>60698.46166666667</v>
      </c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>
        <f>SUM(V6:AJ6)</f>
        <v>0</v>
      </c>
      <c r="AL6" s="52">
        <f>U6-AK6</f>
        <v>60698.46166666667</v>
      </c>
      <c r="AM6" s="52">
        <f t="shared" si="3"/>
        <v>0</v>
      </c>
      <c r="AN6" s="53">
        <f t="shared" si="4"/>
        <v>0</v>
      </c>
      <c r="AO6" s="53">
        <f>IF(AN6&gt;=0,AN6,0)</f>
        <v>0</v>
      </c>
      <c r="AP6" s="54">
        <v>364190.77</v>
      </c>
      <c r="AQ6" s="54">
        <v>100000</v>
      </c>
      <c r="AR6" s="52">
        <f t="shared" si="6"/>
        <v>364190.77</v>
      </c>
      <c r="AS6" s="55" t="str">
        <f t="shared" si="7"/>
        <v>100%</v>
      </c>
      <c r="AT6" s="56">
        <f t="shared" si="8"/>
        <v>9.6751411459414433E-2</v>
      </c>
      <c r="AU6" s="57"/>
      <c r="AV6" s="58"/>
      <c r="AW6" s="58"/>
      <c r="AX6" s="57">
        <f>SUM(AU6:AW6)</f>
        <v>0</v>
      </c>
      <c r="AY6" s="59">
        <v>0</v>
      </c>
      <c r="AZ6" s="59">
        <f t="shared" ref="AZ6:AZ8" si="14">IF(AR6=0,0,AX6/AR6+AY6)</f>
        <v>0</v>
      </c>
      <c r="BA6" s="52">
        <f t="shared" si="11"/>
        <v>364190.77</v>
      </c>
      <c r="BB6" s="60">
        <v>45595</v>
      </c>
      <c r="BC6" s="65">
        <v>10</v>
      </c>
      <c r="BD6" s="60">
        <f t="shared" si="12"/>
        <v>45585</v>
      </c>
      <c r="BE6" s="61" t="s">
        <v>80</v>
      </c>
      <c r="BF6" s="52"/>
      <c r="BG6" s="47" t="s">
        <v>73</v>
      </c>
      <c r="BH6" s="62" t="s">
        <v>91</v>
      </c>
    </row>
    <row r="7" spans="1:62" s="14" customFormat="1" ht="36" customHeight="1" x14ac:dyDescent="0.25">
      <c r="A7" s="43">
        <f t="shared" si="13"/>
        <v>4</v>
      </c>
      <c r="B7" s="44" t="s">
        <v>93</v>
      </c>
      <c r="C7" s="45" t="s">
        <v>94</v>
      </c>
      <c r="D7" s="45" t="s">
        <v>69</v>
      </c>
      <c r="E7" s="46" t="s">
        <v>82</v>
      </c>
      <c r="F7" s="47" t="s">
        <v>92</v>
      </c>
      <c r="G7" s="47" t="s">
        <v>81</v>
      </c>
      <c r="H7" s="48">
        <v>0.8</v>
      </c>
      <c r="I7" s="49">
        <f>VLOOKUP(B7,[1]Sheet1!$B$5:$BB$728,53,0)</f>
        <v>2825131.8999999994</v>
      </c>
      <c r="J7" s="49">
        <f>VLOOKUP(B7,[1]Sheet1!$B$5:$BC$728,54,0)</f>
        <v>2792398.4799999995</v>
      </c>
      <c r="K7" s="50">
        <f>VLOOKUP(B7,[2]Sheet1!$B$5:$BB$697,53,0)</f>
        <v>206725.186666667</v>
      </c>
      <c r="L7" s="50">
        <f>VLOOKUP(B7,[2]Sheet1!$B:$BC,54,0)</f>
        <v>225140.76166666701</v>
      </c>
      <c r="M7" s="50">
        <f>VLOOKUP(B7,[2]Sheet1!$B:$BD,55,0)</f>
        <v>239988.33166666701</v>
      </c>
      <c r="N7" s="50">
        <f>VLOOKUP(B7,[2]Sheet1!$B:$BE,56,0)</f>
        <v>218199.80666666699</v>
      </c>
      <c r="O7" s="50">
        <f>VLOOKUP(B7,[2]Sheet1!$B:$BF,57,0)</f>
        <v>178983.14</v>
      </c>
      <c r="P7" s="50">
        <f>VLOOKUP(B7,[3]Sheet1!$B:$BH,59,0)</f>
        <v>131259.683333333</v>
      </c>
      <c r="Q7" s="50">
        <f>VLOOKUP(B7,[4]Sheet1!$B$5:$BJ$707,61,0)</f>
        <v>105560.148333333</v>
      </c>
      <c r="R7" s="50">
        <f>VLOOKUP(B7,[5]Sheet1!$B$5:$BO$716,65,0)</f>
        <v>71497.22</v>
      </c>
      <c r="S7" s="50">
        <f>VLOOKUP(B7,[6]Sheet1!$B:$BO,66,0)</f>
        <v>34638.886666666702</v>
      </c>
      <c r="T7" s="50">
        <v>16894.078333333335</v>
      </c>
      <c r="U7" s="51">
        <f t="shared" si="0"/>
        <v>1143109.7946666672</v>
      </c>
      <c r="V7" s="52">
        <f>VLOOKUP(B7,[7]Sheet2!$A:$V,21,0)</f>
        <v>600000</v>
      </c>
      <c r="W7" s="52"/>
      <c r="X7" s="52"/>
      <c r="Y7" s="52">
        <f>VLOOKUP(B7,'[8]5.30 (2)'!$C$4:$V$115,20,0)</f>
        <v>500000</v>
      </c>
      <c r="Z7" s="52"/>
      <c r="AA7" s="52">
        <f>VLOOKUP(B7,'[9]7.4付款计划'!$C$4:$AI$185,33,0)</f>
        <v>500000</v>
      </c>
      <c r="AB7" s="52">
        <f>VLOOKUP(B7,'[9]7.9付款计划'!$C$9:$AB$196,26,0)</f>
        <v>0</v>
      </c>
      <c r="AC7" s="52"/>
      <c r="AD7" s="52"/>
      <c r="AE7" s="52">
        <v>500000</v>
      </c>
      <c r="AF7" s="52"/>
      <c r="AG7" s="52"/>
      <c r="AH7" s="52"/>
      <c r="AI7" s="52">
        <v>500000</v>
      </c>
      <c r="AJ7" s="52"/>
      <c r="AK7" s="52">
        <f t="shared" si="1"/>
        <v>2600000</v>
      </c>
      <c r="AL7" s="52">
        <f t="shared" ref="AL7:AL8" si="15">U7-AK7</f>
        <v>-1456890.2053333328</v>
      </c>
      <c r="AM7" s="52">
        <f t="shared" si="3"/>
        <v>2292398.4799999995</v>
      </c>
      <c r="AN7" s="53">
        <f t="shared" ref="AN7:AN8" si="16">_xlfn.IFS(G7="原材料",AM7,G7="涉诉",AM7,G7="临采",AM7,G7="零部件",AL7,G7="销售",AL7,G7="固定资产",AM7,G7="特殊类",AM7,G7="李尔项目",AM7)</f>
        <v>2292398.4799999995</v>
      </c>
      <c r="AO7" s="53">
        <f t="shared" si="5"/>
        <v>2292398.4799999995</v>
      </c>
      <c r="AP7" s="53">
        <v>800000</v>
      </c>
      <c r="AQ7" s="53"/>
      <c r="AR7" s="52">
        <f t="shared" si="6"/>
        <v>800000</v>
      </c>
      <c r="AS7" s="55">
        <f t="shared" si="7"/>
        <v>0.34897946712999051</v>
      </c>
      <c r="AT7" s="56">
        <f t="shared" si="8"/>
        <v>0.21252907965660836</v>
      </c>
      <c r="AU7" s="57"/>
      <c r="AV7" s="58"/>
      <c r="AW7" s="58"/>
      <c r="AX7" s="57">
        <f t="shared" si="9"/>
        <v>0</v>
      </c>
      <c r="AY7" s="59">
        <v>0.03</v>
      </c>
      <c r="AZ7" s="59">
        <f t="shared" si="14"/>
        <v>0.03</v>
      </c>
      <c r="BA7" s="52">
        <f t="shared" si="11"/>
        <v>776000</v>
      </c>
      <c r="BB7" s="60">
        <v>45540</v>
      </c>
      <c r="BC7" s="43">
        <v>3</v>
      </c>
      <c r="BD7" s="60">
        <f t="shared" si="12"/>
        <v>45537</v>
      </c>
      <c r="BE7" s="61" t="s">
        <v>80</v>
      </c>
      <c r="BF7" s="52">
        <v>0</v>
      </c>
      <c r="BG7" s="47" t="s">
        <v>95</v>
      </c>
      <c r="BH7" s="62"/>
      <c r="BI7" s="13"/>
    </row>
    <row r="8" spans="1:62" s="14" customFormat="1" ht="31.8" customHeight="1" x14ac:dyDescent="0.25">
      <c r="A8" s="43">
        <f t="shared" si="13"/>
        <v>5</v>
      </c>
      <c r="B8" s="44" t="s">
        <v>98</v>
      </c>
      <c r="C8" s="45" t="s">
        <v>99</v>
      </c>
      <c r="D8" s="45" t="s">
        <v>77</v>
      </c>
      <c r="E8" s="46" t="s">
        <v>97</v>
      </c>
      <c r="F8" s="47" t="s">
        <v>71</v>
      </c>
      <c r="G8" s="47" t="s">
        <v>84</v>
      </c>
      <c r="H8" s="48">
        <v>0.8</v>
      </c>
      <c r="I8" s="49">
        <f>VLOOKUP(B8,[1]Sheet1!$B$5:$BB$728,53,0)</f>
        <v>5894363.4600000009</v>
      </c>
      <c r="J8" s="49">
        <f>VLOOKUP(B8,[1]Sheet1!$B$5:$BC$728,54,0)</f>
        <v>4957051.4700000007</v>
      </c>
      <c r="K8" s="50">
        <f>VLOOKUP(B8,[2]Sheet1!$B$5:$BB$697,53,0)</f>
        <v>310503.48333333299</v>
      </c>
      <c r="L8" s="50">
        <f>VLOOKUP(B8,[2]Sheet1!$B:$BC,54,0)</f>
        <v>472759.33666666702</v>
      </c>
      <c r="M8" s="50">
        <f>VLOOKUP(B8,[2]Sheet1!$B:$BD,55,0)</f>
        <v>787847.11</v>
      </c>
      <c r="N8" s="50">
        <f>VLOOKUP(B8,[2]Sheet1!$B:$BE,56,0)</f>
        <v>933130.80333333299</v>
      </c>
      <c r="O8" s="50">
        <f>VLOOKUP(B8,[2]Sheet1!$B:$BF,57,0)</f>
        <v>1121102.13666667</v>
      </c>
      <c r="P8" s="50">
        <f>VLOOKUP(B8,[3]Sheet1!$B:$BH,59,0)</f>
        <v>1055231.37333333</v>
      </c>
      <c r="Q8" s="50">
        <f>VLOOKUP(B8,[4]Sheet1!$B$5:$BJ$707,61,0)</f>
        <v>1015919.17666667</v>
      </c>
      <c r="R8" s="50">
        <f>VLOOKUP(B8,[5]Sheet1!$B$5:$BO$716,65,0)</f>
        <v>936806.50166666706</v>
      </c>
      <c r="S8" s="50">
        <f>VLOOKUP(B8,[6]Sheet1!$B:$BO,66,0)</f>
        <v>715348.25</v>
      </c>
      <c r="T8" s="50">
        <v>632653.69999999995</v>
      </c>
      <c r="U8" s="51">
        <f t="shared" si="0"/>
        <v>6385041.4973333366</v>
      </c>
      <c r="V8" s="52">
        <f>VLOOKUP(B8,[7]Sheet2!$A:$V,21,0)</f>
        <v>300000</v>
      </c>
      <c r="W8" s="52"/>
      <c r="X8" s="52">
        <v>300000</v>
      </c>
      <c r="Y8" s="52">
        <v>1000000</v>
      </c>
      <c r="Z8" s="52"/>
      <c r="AA8" s="52">
        <f>VLOOKUP(B8,'[9]7.4付款计划'!$C$4:$AI$185,33,0)</f>
        <v>0</v>
      </c>
      <c r="AB8" s="52">
        <f>VLOOKUP(B8,'[9]7.9付款计划'!$C$9:$AB$196,26,0)</f>
        <v>0</v>
      </c>
      <c r="AC8" s="52">
        <v>400000</v>
      </c>
      <c r="AD8" s="52"/>
      <c r="AE8" s="52">
        <v>500000</v>
      </c>
      <c r="AF8" s="52"/>
      <c r="AG8" s="52"/>
      <c r="AH8" s="52"/>
      <c r="AI8" s="52"/>
      <c r="AJ8" s="52">
        <v>500000</v>
      </c>
      <c r="AK8" s="52">
        <f t="shared" si="1"/>
        <v>3000000</v>
      </c>
      <c r="AL8" s="52">
        <f t="shared" si="15"/>
        <v>3385041.4973333366</v>
      </c>
      <c r="AM8" s="52">
        <f t="shared" si="3"/>
        <v>4457051.4700000007</v>
      </c>
      <c r="AN8" s="53">
        <f t="shared" si="16"/>
        <v>4457051.4700000007</v>
      </c>
      <c r="AO8" s="53">
        <f t="shared" si="5"/>
        <v>4457051.4700000007</v>
      </c>
      <c r="AP8" s="54">
        <v>1500000</v>
      </c>
      <c r="AQ8" s="53">
        <v>500000</v>
      </c>
      <c r="AR8" s="52">
        <f t="shared" si="6"/>
        <v>1500000</v>
      </c>
      <c r="AS8" s="55">
        <f t="shared" si="7"/>
        <v>0.33654536190491868</v>
      </c>
      <c r="AT8" s="56">
        <f t="shared" si="8"/>
        <v>0.39849202435614067</v>
      </c>
      <c r="AU8" s="57"/>
      <c r="AV8" s="57"/>
      <c r="AW8" s="57"/>
      <c r="AX8" s="57">
        <f t="shared" si="9"/>
        <v>0</v>
      </c>
      <c r="AY8" s="59">
        <v>0</v>
      </c>
      <c r="AZ8" s="59">
        <f t="shared" si="14"/>
        <v>0</v>
      </c>
      <c r="BA8" s="52">
        <f t="shared" si="11"/>
        <v>1500000</v>
      </c>
      <c r="BB8" s="60">
        <v>45595</v>
      </c>
      <c r="BC8" s="65">
        <v>4</v>
      </c>
      <c r="BD8" s="66">
        <f t="shared" si="12"/>
        <v>45591</v>
      </c>
      <c r="BE8" s="64" t="s">
        <v>100</v>
      </c>
      <c r="BF8" s="52">
        <v>0</v>
      </c>
      <c r="BG8" s="43" t="s">
        <v>95</v>
      </c>
      <c r="BH8" s="62"/>
      <c r="BI8" s="63" t="s">
        <v>74</v>
      </c>
    </row>
    <row r="9" spans="1:62" s="14" customFormat="1" ht="28.8" customHeight="1" x14ac:dyDescent="0.25">
      <c r="A9" s="43">
        <f t="shared" ref="A9:A10" si="17">ROW()-3</f>
        <v>6</v>
      </c>
      <c r="B9" s="44" t="s">
        <v>102</v>
      </c>
      <c r="C9" s="45" t="s">
        <v>103</v>
      </c>
      <c r="D9" s="45" t="s">
        <v>69</v>
      </c>
      <c r="E9" s="46" t="s">
        <v>97</v>
      </c>
      <c r="F9" s="47" t="s">
        <v>92</v>
      </c>
      <c r="G9" s="47" t="s">
        <v>79</v>
      </c>
      <c r="H9" s="48">
        <v>0.8</v>
      </c>
      <c r="I9" s="49">
        <f>VLOOKUP(B9,[1]Sheet1!$B$5:$BB$728,53,0)</f>
        <v>3430082.99</v>
      </c>
      <c r="J9" s="49">
        <f>VLOOKUP(B9,[1]Sheet1!$B$5:$BC$728,54,0)</f>
        <v>3102283.17</v>
      </c>
      <c r="K9" s="50">
        <f>VLOOKUP(B9,[2]Sheet1!$B$5:$BB$697,53,0)</f>
        <v>303036.33500000002</v>
      </c>
      <c r="L9" s="50">
        <f>VLOOKUP(B9,[2]Sheet1!$B:$BC,54,0)</f>
        <v>354508.64666666702</v>
      </c>
      <c r="M9" s="50">
        <f>VLOOKUP(B9,[2]Sheet1!$B:$BD,55,0)</f>
        <v>365058.69833333301</v>
      </c>
      <c r="N9" s="50">
        <f>VLOOKUP(B9,[2]Sheet1!$B:$BE,56,0)</f>
        <v>343004.313333333</v>
      </c>
      <c r="O9" s="50">
        <f>VLOOKUP(B9,[2]Sheet1!$B:$BF,57,0)</f>
        <v>345202.09333333297</v>
      </c>
      <c r="P9" s="50">
        <f>VLOOKUP(B9,[3]Sheet1!$B:$BH,59,0)</f>
        <v>311621.34499999997</v>
      </c>
      <c r="Q9" s="50">
        <f>VLOOKUP(B9,[4]Sheet1!$B$5:$BJ$707,61,0)</f>
        <v>293804.95833333302</v>
      </c>
      <c r="R9" s="50">
        <f>VLOOKUP(B9,[5]Sheet1!$B$5:$BO$716,65,0)</f>
        <v>276912.91499999998</v>
      </c>
      <c r="S9" s="50">
        <f>VLOOKUP(B9,[6]Sheet1!$B:$BO,66,0)</f>
        <v>239741.936666667</v>
      </c>
      <c r="T9" s="50">
        <v>227114.93166666664</v>
      </c>
      <c r="U9" s="51">
        <f t="shared" ref="U9" si="18">SUM(K9:T9)*H9</f>
        <v>2448004.9386666664</v>
      </c>
      <c r="V9" s="52">
        <f>VLOOKUP(B9,[7]Sheet2!$A:$V,21,0)</f>
        <v>600000</v>
      </c>
      <c r="W9" s="52"/>
      <c r="X9" s="52"/>
      <c r="Y9" s="52">
        <f>VLOOKUP(B9,'[8]5.30 (2)'!$C$4:$V$115,20,0)</f>
        <v>300000</v>
      </c>
      <c r="Z9" s="52">
        <v>50000</v>
      </c>
      <c r="AA9" s="52">
        <f>VLOOKUP(B9,'[9]7.4付款计划'!$C$4:$AI$185,33,0)</f>
        <v>80000</v>
      </c>
      <c r="AB9" s="52">
        <f>VLOOKUP(B9,'[9]7.9付款计划'!$C$9:$AB$196,26,0)</f>
        <v>0</v>
      </c>
      <c r="AC9" s="52">
        <v>200000</v>
      </c>
      <c r="AD9" s="52"/>
      <c r="AE9" s="52"/>
      <c r="AF9" s="52"/>
      <c r="AG9" s="52"/>
      <c r="AH9" s="52"/>
      <c r="AI9" s="52"/>
      <c r="AJ9" s="52">
        <v>100000</v>
      </c>
      <c r="AK9" s="52">
        <f t="shared" ref="AK9" si="19">SUM(V9:AJ9)</f>
        <v>1330000</v>
      </c>
      <c r="AL9" s="52">
        <f t="shared" ref="AL9:AL10" si="20">U9-AK9</f>
        <v>1118004.9386666664</v>
      </c>
      <c r="AM9" s="52">
        <f t="shared" ref="AM9:AM10" si="21">J9-AI9-AJ9</f>
        <v>3002283.17</v>
      </c>
      <c r="AN9" s="53">
        <f t="shared" ref="AN9" si="22">_xlfn.IFS(G9="原材料",AM9,G9="涉诉",AM9,G9="临采",AM9,G9="零部件",AL9,G9="销售",AL9,G9="固定资产",AM9,G9="特殊类",AM9,G9="李尔项目",AM9)</f>
        <v>1118004.9386666664</v>
      </c>
      <c r="AO9" s="53">
        <f t="shared" ref="AO9:AO10" si="23">IF(AN9&gt;=0,AN9,0)</f>
        <v>1118004.9386666664</v>
      </c>
      <c r="AP9" s="53">
        <v>300000</v>
      </c>
      <c r="AQ9" s="68">
        <v>300000</v>
      </c>
      <c r="AR9" s="52">
        <f t="shared" ref="AR9:AR10" si="24">AP9</f>
        <v>300000</v>
      </c>
      <c r="AS9" s="55">
        <f t="shared" ref="AS9:AS10" si="25">IF(AO9&lt;=0,"100%",AP9/AO9)</f>
        <v>0.2683351295011096</v>
      </c>
      <c r="AT9" s="56">
        <f t="shared" ref="AT9:AT10" si="26">AR9/$AR$1</f>
        <v>7.9698404871228146E-2</v>
      </c>
      <c r="AU9" s="57"/>
      <c r="AV9" s="57"/>
      <c r="AW9" s="57"/>
      <c r="AX9" s="57">
        <f t="shared" ref="AX9" si="27">SUM(AU9:AW9)</f>
        <v>0</v>
      </c>
      <c r="AY9" s="59">
        <v>0.03</v>
      </c>
      <c r="AZ9" s="59">
        <f t="shared" ref="AZ9:AZ10" si="28">IF(AR9=0,0,AX9/AR9+AY9)</f>
        <v>0.03</v>
      </c>
      <c r="BA9" s="52">
        <f t="shared" ref="BA9:BA10" si="29">AR9*(1-AZ9)</f>
        <v>291000</v>
      </c>
      <c r="BB9" s="60">
        <v>45595</v>
      </c>
      <c r="BC9" s="43">
        <v>3</v>
      </c>
      <c r="BD9" s="60">
        <f t="shared" ref="BD9:BD10" si="30">BB9-BC9</f>
        <v>45592</v>
      </c>
      <c r="BE9" s="61" t="s">
        <v>78</v>
      </c>
      <c r="BF9" s="52">
        <v>0</v>
      </c>
      <c r="BG9" s="47" t="s">
        <v>101</v>
      </c>
      <c r="BH9" s="62"/>
      <c r="BI9" s="63" t="s">
        <v>74</v>
      </c>
    </row>
    <row r="10" spans="1:62" s="14" customFormat="1" ht="28.8" customHeight="1" x14ac:dyDescent="0.25">
      <c r="A10" s="43">
        <f t="shared" si="17"/>
        <v>7</v>
      </c>
      <c r="B10" s="44" t="s">
        <v>104</v>
      </c>
      <c r="C10" s="70" t="s">
        <v>105</v>
      </c>
      <c r="D10" s="45" t="s">
        <v>69</v>
      </c>
      <c r="E10" s="46" t="s">
        <v>82</v>
      </c>
      <c r="F10" s="47" t="s">
        <v>71</v>
      </c>
      <c r="G10" s="47" t="s">
        <v>84</v>
      </c>
      <c r="H10" s="48">
        <v>0.8</v>
      </c>
      <c r="I10" s="49">
        <f>VLOOKUP(B10,[1]Sheet1!$B$5:$BB$728,53,0)</f>
        <v>2774921.7800000003</v>
      </c>
      <c r="J10" s="49">
        <f>VLOOKUP(B10,[1]Sheet1!$B$5:$BC$728,54,0)</f>
        <v>1715446.4400000004</v>
      </c>
      <c r="K10" s="50">
        <v>135332.67666666699</v>
      </c>
      <c r="L10" s="50">
        <v>182236.55166666699</v>
      </c>
      <c r="M10" s="50">
        <v>347494.92833333299</v>
      </c>
      <c r="N10" s="50">
        <v>373594.55333333299</v>
      </c>
      <c r="O10" s="50">
        <v>516192.13500000001</v>
      </c>
      <c r="P10" s="50">
        <v>609617.14500000002</v>
      </c>
      <c r="Q10" s="50">
        <v>483908.39666666702</v>
      </c>
      <c r="R10" s="50">
        <v>437004.52166666702</v>
      </c>
      <c r="S10" s="50">
        <v>356558.06833333301</v>
      </c>
      <c r="T10" s="50">
        <f>VLOOKUP(B10,[1]Sheet1!$B$5:$BM$728,64,0)</f>
        <v>422225.74333333335</v>
      </c>
      <c r="U10" s="51">
        <f t="shared" ref="U10" si="31">SUM(K10:T10)*H10</f>
        <v>3091331.7760000005</v>
      </c>
      <c r="V10" s="52">
        <v>1600000</v>
      </c>
      <c r="W10" s="52"/>
      <c r="X10" s="52"/>
      <c r="Y10" s="52">
        <v>500000</v>
      </c>
      <c r="Z10" s="52">
        <v>400000</v>
      </c>
      <c r="AA10" s="52">
        <v>0</v>
      </c>
      <c r="AB10" s="52">
        <v>0</v>
      </c>
      <c r="AC10" s="52">
        <v>500000</v>
      </c>
      <c r="AD10" s="52"/>
      <c r="AE10" s="52"/>
      <c r="AF10" s="52"/>
      <c r="AG10" s="52"/>
      <c r="AH10" s="52"/>
      <c r="AI10" s="52"/>
      <c r="AJ10" s="52"/>
      <c r="AK10" s="52">
        <f t="shared" ref="AK10" si="32">SUM(V10:AJ10)</f>
        <v>3000000</v>
      </c>
      <c r="AL10" s="52">
        <f t="shared" si="20"/>
        <v>91331.776000000536</v>
      </c>
      <c r="AM10" s="52">
        <f t="shared" si="21"/>
        <v>1715446.4400000004</v>
      </c>
      <c r="AN10" s="53">
        <f t="shared" ref="AN10" si="33">_xlfn.IFS(G10="原材料",AM10,G10="涉诉",AM10,G10="临采",AM10,G10="零部件",AL10,G10="销售",AL10,G10="固定资产",AM10,G10="特殊类",AM10,G10="李尔项目",AM10)</f>
        <v>1715446.4400000004</v>
      </c>
      <c r="AO10" s="53">
        <f t="shared" si="23"/>
        <v>1715446.4400000004</v>
      </c>
      <c r="AP10" s="67">
        <v>200000</v>
      </c>
      <c r="AQ10" s="68">
        <v>500000</v>
      </c>
      <c r="AR10" s="52">
        <f t="shared" si="24"/>
        <v>200000</v>
      </c>
      <c r="AS10" s="55">
        <f t="shared" si="25"/>
        <v>0.11658772628307763</v>
      </c>
      <c r="AT10" s="56">
        <f t="shared" si="26"/>
        <v>5.313226991415209E-2</v>
      </c>
      <c r="AU10" s="57"/>
      <c r="AV10" s="58"/>
      <c r="AW10" s="58"/>
      <c r="AX10" s="57">
        <f t="shared" ref="AX10" si="34">SUM(AU10:AW10)</f>
        <v>0</v>
      </c>
      <c r="AY10" s="59">
        <v>0</v>
      </c>
      <c r="AZ10" s="59">
        <f t="shared" si="28"/>
        <v>0</v>
      </c>
      <c r="BA10" s="69">
        <f t="shared" si="29"/>
        <v>200000</v>
      </c>
      <c r="BB10" s="60"/>
      <c r="BC10" s="65">
        <v>7</v>
      </c>
      <c r="BD10" s="60">
        <f t="shared" si="30"/>
        <v>-7</v>
      </c>
      <c r="BE10" s="61" t="s">
        <v>78</v>
      </c>
      <c r="BF10" s="52" t="s">
        <v>106</v>
      </c>
      <c r="BG10" s="47" t="s">
        <v>96</v>
      </c>
      <c r="BH10" s="62"/>
      <c r="BI10" s="13"/>
    </row>
    <row r="11" spans="1:62" s="14" customFormat="1" ht="37.950000000000003" customHeight="1" x14ac:dyDescent="0.25">
      <c r="A11" s="71" t="s">
        <v>107</v>
      </c>
      <c r="B11" s="71" t="s">
        <v>107</v>
      </c>
      <c r="C11" s="71" t="s">
        <v>107</v>
      </c>
      <c r="D11" s="71" t="s">
        <v>107</v>
      </c>
      <c r="E11" s="71" t="s">
        <v>107</v>
      </c>
      <c r="F11" s="71" t="s">
        <v>107</v>
      </c>
      <c r="G11" s="71" t="s">
        <v>107</v>
      </c>
      <c r="H11" s="71" t="s">
        <v>107</v>
      </c>
      <c r="I11" s="71" t="s">
        <v>107</v>
      </c>
      <c r="J11" s="71" t="s">
        <v>107</v>
      </c>
      <c r="K11" s="71" t="s">
        <v>107</v>
      </c>
      <c r="L11" s="71" t="s">
        <v>107</v>
      </c>
      <c r="M11" s="71" t="s">
        <v>107</v>
      </c>
      <c r="N11" s="71" t="s">
        <v>107</v>
      </c>
      <c r="O11" s="71" t="s">
        <v>107</v>
      </c>
      <c r="P11" s="71" t="s">
        <v>107</v>
      </c>
      <c r="Q11" s="71" t="s">
        <v>107</v>
      </c>
      <c r="R11" s="71" t="s">
        <v>107</v>
      </c>
      <c r="S11" s="72"/>
      <c r="T11" s="73"/>
      <c r="U11" s="71" t="s">
        <v>107</v>
      </c>
      <c r="V11" s="71" t="s">
        <v>107</v>
      </c>
      <c r="W11" s="71" t="s">
        <v>107</v>
      </c>
      <c r="X11" s="71" t="s">
        <v>107</v>
      </c>
      <c r="Y11" s="71" t="s">
        <v>107</v>
      </c>
      <c r="Z11" s="71" t="s">
        <v>107</v>
      </c>
      <c r="AA11" s="71" t="s">
        <v>107</v>
      </c>
      <c r="AB11" s="71" t="s">
        <v>107</v>
      </c>
      <c r="AC11" s="71" t="s">
        <v>107</v>
      </c>
      <c r="AD11" s="71" t="s">
        <v>107</v>
      </c>
      <c r="AE11" s="71" t="s">
        <v>107</v>
      </c>
      <c r="AF11" s="71" t="s">
        <v>107</v>
      </c>
      <c r="AG11" s="71" t="s">
        <v>107</v>
      </c>
      <c r="AH11" s="71" t="s">
        <v>107</v>
      </c>
      <c r="AI11" s="71"/>
      <c r="AJ11" s="71"/>
      <c r="AK11" s="71" t="s">
        <v>107</v>
      </c>
      <c r="AL11" s="71" t="s">
        <v>107</v>
      </c>
      <c r="AM11" s="74"/>
      <c r="AN11" s="71" t="s">
        <v>107</v>
      </c>
      <c r="AO11" s="71" t="s">
        <v>107</v>
      </c>
      <c r="AP11" s="71" t="s">
        <v>107</v>
      </c>
      <c r="AQ11" s="71"/>
      <c r="AR11" s="74" t="str">
        <f t="shared" ref="AR11" si="35">AP11</f>
        <v>_</v>
      </c>
      <c r="AS11" s="71" t="s">
        <v>107</v>
      </c>
      <c r="AT11" s="71" t="s">
        <v>107</v>
      </c>
      <c r="AU11" s="71" t="s">
        <v>107</v>
      </c>
      <c r="AV11" s="71" t="s">
        <v>107</v>
      </c>
      <c r="AW11" s="71" t="s">
        <v>107</v>
      </c>
      <c r="AX11" s="71" t="s">
        <v>107</v>
      </c>
      <c r="AY11" s="71" t="s">
        <v>107</v>
      </c>
      <c r="AZ11" s="71" t="s">
        <v>107</v>
      </c>
      <c r="BA11" s="71" t="s">
        <v>107</v>
      </c>
      <c r="BB11" s="71" t="s">
        <v>107</v>
      </c>
      <c r="BC11" s="71" t="s">
        <v>107</v>
      </c>
      <c r="BD11" s="71" t="s">
        <v>107</v>
      </c>
      <c r="BE11" s="71" t="s">
        <v>107</v>
      </c>
      <c r="BF11" s="71" t="s">
        <v>107</v>
      </c>
      <c r="BG11" s="71" t="s">
        <v>107</v>
      </c>
      <c r="BH11" s="71" t="s">
        <v>107</v>
      </c>
      <c r="BI11" s="71" t="s">
        <v>107</v>
      </c>
    </row>
    <row r="12" spans="1:62" s="14" customFormat="1" ht="36" customHeight="1" x14ac:dyDescent="0.25">
      <c r="C12" s="75" t="s">
        <v>108</v>
      </c>
      <c r="D12" s="75"/>
      <c r="E12" s="76"/>
      <c r="F12" s="75"/>
      <c r="G12" s="76"/>
      <c r="H12" s="76"/>
      <c r="I12" s="77"/>
      <c r="J12" s="77"/>
      <c r="K12" s="78"/>
      <c r="L12" s="78"/>
      <c r="M12" s="78"/>
      <c r="N12" s="78"/>
      <c r="O12" s="78"/>
      <c r="P12" s="78"/>
      <c r="Q12" s="78"/>
      <c r="R12" s="78"/>
      <c r="S12" s="77"/>
      <c r="T12" s="77"/>
      <c r="U12" s="78"/>
      <c r="V12" s="78"/>
      <c r="W12" s="78"/>
      <c r="AC12" s="79"/>
      <c r="AK12" s="80"/>
      <c r="AL12" s="80"/>
      <c r="AM12" s="80"/>
      <c r="AO12" s="80"/>
      <c r="AP12" s="14" t="s">
        <v>109</v>
      </c>
      <c r="AR12" s="81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 t="s">
        <v>110</v>
      </c>
    </row>
    <row r="13" spans="1:62" s="14" customFormat="1" ht="13.95" customHeight="1" x14ac:dyDescent="0.25">
      <c r="A13" s="13"/>
      <c r="B13" s="13"/>
      <c r="C13" s="13"/>
      <c r="D13" s="13"/>
      <c r="E13" s="13"/>
      <c r="F13" s="82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78"/>
      <c r="R13" s="78"/>
      <c r="S13" s="77"/>
      <c r="T13" s="77"/>
      <c r="U13" s="13"/>
      <c r="V13" s="13"/>
      <c r="W13" s="13"/>
      <c r="X13" s="13"/>
      <c r="Y13" s="13"/>
      <c r="Z13" s="13"/>
      <c r="AA13" s="13"/>
      <c r="AB13" s="13"/>
      <c r="AC13" s="8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84"/>
      <c r="BF13" s="13"/>
      <c r="BG13" s="84"/>
      <c r="BH13" s="13"/>
      <c r="BI13" s="13"/>
    </row>
    <row r="14" spans="1:62" s="14" customFormat="1" ht="27.75" customHeight="1" x14ac:dyDescent="0.25">
      <c r="A14" s="13"/>
      <c r="B14" s="13"/>
      <c r="C14" s="13"/>
      <c r="D14" s="13"/>
      <c r="E14" s="13"/>
      <c r="F14" s="71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78"/>
      <c r="R14" s="78"/>
      <c r="S14" s="77"/>
      <c r="T14" s="77"/>
      <c r="U14" s="13"/>
      <c r="V14" s="13"/>
      <c r="W14" s="13"/>
      <c r="X14" s="13"/>
      <c r="Y14" s="13"/>
      <c r="Z14" s="13"/>
      <c r="AA14" s="13"/>
      <c r="AB14" s="13"/>
      <c r="AC14" s="8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71"/>
      <c r="BB14" s="13"/>
      <c r="BC14" s="13"/>
      <c r="BD14" s="13"/>
      <c r="BE14" s="84"/>
      <c r="BF14" s="13"/>
      <c r="BG14" s="84"/>
      <c r="BH14" s="13"/>
      <c r="BI14" s="13"/>
    </row>
    <row r="15" spans="1:62" s="14" customFormat="1" ht="31.8" customHeight="1" x14ac:dyDescent="0.25">
      <c r="A15" s="13"/>
      <c r="B15" s="13"/>
      <c r="C15" s="13"/>
      <c r="D15" s="13"/>
      <c r="E15" s="13"/>
      <c r="F15" s="82"/>
      <c r="G15" s="13"/>
      <c r="H15" s="13"/>
      <c r="I15" s="13"/>
      <c r="J15" s="85" t="s">
        <v>111</v>
      </c>
      <c r="K15" s="13"/>
      <c r="L15" s="13"/>
      <c r="M15" s="13"/>
      <c r="N15" s="13"/>
      <c r="O15" s="13"/>
      <c r="P15" s="13"/>
      <c r="Q15" s="78"/>
      <c r="R15" s="78"/>
      <c r="S15" s="77"/>
      <c r="T15" s="77"/>
      <c r="U15" s="13"/>
      <c r="V15" s="13"/>
      <c r="W15" s="13"/>
      <c r="X15" s="13"/>
      <c r="Y15" s="13"/>
      <c r="Z15" s="13"/>
      <c r="AA15" s="13"/>
      <c r="AB15" s="13"/>
      <c r="AC15" s="83"/>
      <c r="AD15" s="13"/>
      <c r="AE15" s="13"/>
      <c r="AF15" s="13"/>
      <c r="AG15" s="13"/>
      <c r="AH15" s="13"/>
      <c r="AI15" s="13"/>
      <c r="AJ15" s="13"/>
      <c r="AK15" s="13"/>
      <c r="AL15" s="13"/>
      <c r="AM15" s="84"/>
      <c r="AN15" s="13"/>
      <c r="AO15" s="86" t="s">
        <v>111</v>
      </c>
      <c r="AP15" s="87">
        <v>2094624.52</v>
      </c>
      <c r="AQ15" s="88"/>
      <c r="AR15" s="13"/>
      <c r="AS15" s="13"/>
      <c r="AT15" s="13"/>
      <c r="AU15" s="13"/>
      <c r="AV15" s="13"/>
      <c r="AW15" s="13"/>
      <c r="AX15" s="13"/>
      <c r="AY15" s="13"/>
      <c r="AZ15" s="13"/>
      <c r="BA15" s="89"/>
      <c r="BB15" s="13"/>
      <c r="BC15" s="13"/>
      <c r="BD15" s="13"/>
      <c r="BE15" s="84"/>
      <c r="BF15" s="13"/>
      <c r="BG15" s="84"/>
      <c r="BH15" s="13"/>
      <c r="BI15" s="13"/>
    </row>
    <row r="16" spans="1:62" s="14" customFormat="1" ht="15.6" x14ac:dyDescent="0.25">
      <c r="A16" s="13"/>
      <c r="B16" s="13"/>
      <c r="C16" s="13"/>
      <c r="D16" s="13"/>
      <c r="E16" s="13"/>
      <c r="F16" s="82"/>
      <c r="G16" s="13"/>
      <c r="H16" s="13"/>
      <c r="I16" s="13"/>
      <c r="J16" s="85" t="s">
        <v>112</v>
      </c>
      <c r="K16" s="13"/>
      <c r="L16" s="13"/>
      <c r="M16" s="13"/>
      <c r="N16" s="13"/>
      <c r="O16" s="13"/>
      <c r="P16" s="13"/>
      <c r="Q16" s="78"/>
      <c r="R16" s="78"/>
      <c r="S16" s="77"/>
      <c r="T16" s="77"/>
      <c r="U16" s="13"/>
      <c r="V16" s="13"/>
      <c r="W16" s="13"/>
      <c r="X16" s="13"/>
      <c r="Y16" s="13"/>
      <c r="Z16" s="13"/>
      <c r="AA16" s="13"/>
      <c r="AB16" s="13"/>
      <c r="AC16" s="8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86" t="s">
        <v>113</v>
      </c>
      <c r="AP16" s="87">
        <f>AP15-BA1</f>
        <v>-1636566.25</v>
      </c>
      <c r="AQ16" s="90"/>
      <c r="AR16" s="91">
        <f>AR15-AL16</f>
        <v>0</v>
      </c>
      <c r="AS16" s="89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84"/>
      <c r="BF16" s="13"/>
      <c r="BG16" s="84"/>
      <c r="BH16" s="13"/>
      <c r="BI16" s="13"/>
    </row>
    <row r="17" spans="19:53" ht="15.6" x14ac:dyDescent="0.25">
      <c r="S17" s="77"/>
      <c r="T17" s="77"/>
      <c r="AL17" s="13"/>
      <c r="AM17" s="13"/>
      <c r="AN17" s="13"/>
      <c r="AO17" s="92"/>
      <c r="AP17" s="92"/>
      <c r="AQ17" s="63"/>
      <c r="BA17" s="89"/>
    </row>
    <row r="18" spans="19:53" ht="15.6" x14ac:dyDescent="0.25">
      <c r="S18" s="77"/>
      <c r="T18" s="77"/>
      <c r="AL18" s="13"/>
      <c r="AM18" s="13"/>
      <c r="AN18" s="13"/>
      <c r="AO18" s="63"/>
      <c r="AP18" s="63"/>
      <c r="AQ18" s="63"/>
    </row>
    <row r="19" spans="19:53" ht="27.6" customHeight="1" x14ac:dyDescent="0.25">
      <c r="S19" s="77"/>
      <c r="T19" s="77"/>
      <c r="AL19" s="13"/>
      <c r="AM19" s="13"/>
      <c r="AN19" s="13"/>
      <c r="AO19" s="63"/>
      <c r="AP19" s="63"/>
      <c r="AQ19" s="63"/>
    </row>
    <row r="20" spans="19:53" ht="15.6" x14ac:dyDescent="0.25">
      <c r="S20" s="77"/>
      <c r="T20" s="77"/>
      <c r="AL20" s="13"/>
      <c r="AM20" s="13"/>
      <c r="AN20" s="13"/>
      <c r="AO20" s="63"/>
      <c r="AP20" s="93"/>
      <c r="AQ20" s="93"/>
    </row>
    <row r="21" spans="19:53" ht="15.6" x14ac:dyDescent="0.25">
      <c r="S21" s="77"/>
      <c r="T21" s="77"/>
      <c r="AL21" s="13"/>
      <c r="AM21" s="13"/>
      <c r="AN21" s="13"/>
      <c r="AO21" s="63"/>
      <c r="AP21" s="63"/>
      <c r="AQ21" s="63"/>
    </row>
    <row r="22" spans="19:53" ht="15.6" x14ac:dyDescent="0.25">
      <c r="S22" s="77"/>
      <c r="T22" s="77"/>
      <c r="AL22" s="13"/>
      <c r="AM22" s="13"/>
      <c r="AN22" s="13"/>
      <c r="AO22" s="63"/>
      <c r="AP22" s="63"/>
      <c r="AQ22" s="63"/>
    </row>
    <row r="23" spans="19:53" ht="15.6" x14ac:dyDescent="0.25">
      <c r="S23" s="77"/>
      <c r="T23" s="77"/>
      <c r="AL23" s="13"/>
      <c r="AM23" s="13"/>
      <c r="AN23" s="13"/>
    </row>
    <row r="24" spans="19:53" ht="15.6" x14ac:dyDescent="0.25">
      <c r="S24" s="77"/>
      <c r="T24" s="77"/>
      <c r="AL24" s="13"/>
      <c r="AM24" s="13"/>
      <c r="AN24" s="13"/>
      <c r="BA24" s="13">
        <v>4200000</v>
      </c>
    </row>
    <row r="25" spans="19:53" ht="15.6" x14ac:dyDescent="0.25">
      <c r="S25" s="77"/>
      <c r="T25" s="77"/>
      <c r="AL25" s="13"/>
      <c r="AM25" s="13"/>
      <c r="AN25" s="13"/>
      <c r="BA25" s="89">
        <f>BA1-BA24</f>
        <v>-468809.23</v>
      </c>
    </row>
    <row r="26" spans="19:53" x14ac:dyDescent="0.25">
      <c r="AL26" s="13"/>
      <c r="AM26" s="13"/>
      <c r="AN26" s="13"/>
    </row>
    <row r="27" spans="19:53" x14ac:dyDescent="0.25">
      <c r="AL27" s="13"/>
      <c r="AM27" s="13"/>
      <c r="AN27" s="13"/>
    </row>
    <row r="28" spans="19:53" ht="12.6" customHeight="1" x14ac:dyDescent="0.25">
      <c r="AL28" s="13"/>
      <c r="AM28" s="13"/>
      <c r="AN28" s="13"/>
    </row>
    <row r="29" spans="19:53" hidden="1" x14ac:dyDescent="0.25">
      <c r="AL29" s="13"/>
      <c r="AM29" s="13"/>
      <c r="AN29" s="13"/>
    </row>
    <row r="30" spans="19:53" x14ac:dyDescent="0.25">
      <c r="AL30" s="13"/>
      <c r="AM30" s="13"/>
      <c r="AN30" s="13"/>
      <c r="AR30" s="89"/>
    </row>
    <row r="31" spans="19:53" x14ac:dyDescent="0.25">
      <c r="AR31" s="89"/>
    </row>
  </sheetData>
  <autoFilter ref="A3:BJ25" xr:uid="{00000000-0009-0000-0000-000002000000}">
    <sortState xmlns:xlrd2="http://schemas.microsoft.com/office/spreadsheetml/2017/richdata2" ref="A5:BJ25">
      <sortCondition descending="1" ref="AO3:AO15"/>
    </sortState>
  </autoFilter>
  <mergeCells count="36">
    <mergeCell ref="BD2:BD3"/>
    <mergeCell ref="BE2:BE3"/>
    <mergeCell ref="BG2:BG3"/>
    <mergeCell ref="BH2:BH3"/>
    <mergeCell ref="AU2:AX2"/>
    <mergeCell ref="AY2:AY3"/>
    <mergeCell ref="AZ2:AZ3"/>
    <mergeCell ref="BA2:BA3"/>
    <mergeCell ref="BB2:BB3"/>
    <mergeCell ref="BC2:BC3"/>
    <mergeCell ref="AN2:AO2"/>
    <mergeCell ref="AP2:AP3"/>
    <mergeCell ref="AQ2:AQ3"/>
    <mergeCell ref="AR2:AR3"/>
    <mergeCell ref="AS2:AS3"/>
    <mergeCell ref="AT2:AT3"/>
    <mergeCell ref="X2:AB2"/>
    <mergeCell ref="AC2:AD2"/>
    <mergeCell ref="AE2:AF2"/>
    <mergeCell ref="AK2:AK3"/>
    <mergeCell ref="AL2:AL3"/>
    <mergeCell ref="AM2:AM3"/>
    <mergeCell ref="H2:H3"/>
    <mergeCell ref="I2:I3"/>
    <mergeCell ref="J2:J3"/>
    <mergeCell ref="K2:T2"/>
    <mergeCell ref="U2:U3"/>
    <mergeCell ref="V2:W2"/>
    <mergeCell ref="A1:G1"/>
    <mergeCell ref="A2:A3"/>
    <mergeCell ref="B2:B3"/>
    <mergeCell ref="C2:C3"/>
    <mergeCell ref="D2:D3"/>
    <mergeCell ref="E2:E3"/>
    <mergeCell ref="F2:F3"/>
    <mergeCell ref="G2:G3"/>
  </mergeCells>
  <phoneticPr fontId="1" type="noConversion"/>
  <conditionalFormatting sqref="B1:B1048576">
    <cfRule type="duplicateValues" dxfId="40" priority="1"/>
  </conditionalFormatting>
  <conditionalFormatting sqref="C4">
    <cfRule type="duplicateValues" dxfId="39" priority="20"/>
    <cfRule type="duplicateValues" dxfId="38" priority="21"/>
    <cfRule type="duplicateValues" dxfId="37" priority="22"/>
    <cfRule type="duplicateValues" dxfId="36" priority="23"/>
    <cfRule type="duplicateValues" dxfId="35" priority="24"/>
    <cfRule type="duplicateValues" dxfId="34" priority="25"/>
    <cfRule type="duplicateValues" dxfId="33" priority="26"/>
    <cfRule type="duplicateValues" dxfId="32" priority="27"/>
    <cfRule type="duplicateValues" dxfId="31" priority="28"/>
  </conditionalFormatting>
  <conditionalFormatting sqref="C9">
    <cfRule type="duplicateValues" dxfId="30" priority="37"/>
  </conditionalFormatting>
  <conditionalFormatting sqref="F1:F2 C1:C3">
    <cfRule type="duplicateValues" dxfId="29" priority="61"/>
    <cfRule type="duplicateValues" dxfId="28" priority="62"/>
    <cfRule type="duplicateValues" dxfId="27" priority="63"/>
  </conditionalFormatting>
  <conditionalFormatting sqref="F2 C2:C3">
    <cfRule type="duplicateValues" dxfId="26" priority="64"/>
    <cfRule type="duplicateValues" dxfId="25" priority="65"/>
    <cfRule type="duplicateValues" dxfId="24" priority="66"/>
    <cfRule type="duplicateValues" dxfId="23" priority="67"/>
    <cfRule type="duplicateValues" dxfId="22" priority="68"/>
    <cfRule type="duplicateValues" dxfId="21" priority="69"/>
  </conditionalFormatting>
  <conditionalFormatting sqref="F15:F1048576 F1:F2 F12:F13 C1:C3 C12:C1048576">
    <cfRule type="duplicateValues" dxfId="20" priority="80"/>
    <cfRule type="duplicateValues" dxfId="19" priority="81"/>
    <cfRule type="duplicateValues" dxfId="18" priority="82"/>
  </conditionalFormatting>
  <conditionalFormatting sqref="F15:F1048576 F1:F2 F12:F13 C1:C3 C12:C1048576">
    <cfRule type="duplicateValues" dxfId="17" priority="83"/>
  </conditionalFormatting>
  <conditionalFormatting sqref="F15:F1048576 F1:F2 F12:F13 C1:C3 C12:C1048576 C5 C7:C8">
    <cfRule type="duplicateValues" dxfId="16" priority="86"/>
  </conditionalFormatting>
  <conditionalFormatting sqref="F15:F1048576">
    <cfRule type="duplicateValues" dxfId="15" priority="87"/>
  </conditionalFormatting>
  <conditionalFormatting sqref="F1:F2 C1:C3">
    <cfRule type="duplicateValues" dxfId="14" priority="113"/>
  </conditionalFormatting>
  <conditionalFormatting sqref="F1:F2 C1:C3">
    <cfRule type="duplicateValues" dxfId="13" priority="115"/>
    <cfRule type="duplicateValues" dxfId="12" priority="116"/>
    <cfRule type="duplicateValues" dxfId="11" priority="117"/>
    <cfRule type="duplicateValues" dxfId="10" priority="118"/>
    <cfRule type="duplicateValues" dxfId="9" priority="119"/>
  </conditionalFormatting>
  <conditionalFormatting sqref="B6">
    <cfRule type="duplicateValues" dxfId="8" priority="176"/>
    <cfRule type="duplicateValues" dxfId="7" priority="177"/>
  </conditionalFormatting>
  <conditionalFormatting sqref="C6">
    <cfRule type="duplicateValues" dxfId="6" priority="178"/>
    <cfRule type="duplicateValues" dxfId="5" priority="179"/>
  </conditionalFormatting>
  <conditionalFormatting sqref="B1:B3">
    <cfRule type="duplicateValues" dxfId="4" priority="275"/>
  </conditionalFormatting>
  <conditionalFormatting sqref="F1:F2 C1:C3">
    <cfRule type="duplicateValues" dxfId="3" priority="276"/>
    <cfRule type="duplicateValues" dxfId="2" priority="277"/>
  </conditionalFormatting>
  <conditionalFormatting sqref="C11:C1048576 C1:C3 C5 C7:C9">
    <cfRule type="duplicateValues" dxfId="1" priority="280"/>
  </conditionalFormatting>
  <conditionalFormatting sqref="C10:D10">
    <cfRule type="duplicateValues" dxfId="0" priority="313"/>
  </conditionalFormatting>
  <dataValidations count="3">
    <dataValidation type="list" allowBlank="1" showInputMessage="1" showErrorMessage="1" sqref="G4" xr:uid="{88060410-8CD5-41FB-87CB-3858D2A2A5C4}">
      <formula1>$BJ$4:$BJ$5</formula1>
    </dataValidation>
    <dataValidation type="list" allowBlank="1" showInputMessage="1" showErrorMessage="1" sqref="G5:G8" xr:uid="{DB8350A6-3F37-44A8-B2CE-A98636CACC6F}">
      <formula1>$BJ$4:$BJ$4</formula1>
    </dataValidation>
    <dataValidation type="list" allowBlank="1" showInputMessage="1" showErrorMessage="1" sqref="G9" xr:uid="{6DB34CB0-F72B-42E2-AC47-7F95428E76A6}">
      <formula1>#REF!</formula1>
    </dataValidation>
  </dataValidations>
  <printOptions horizontalCentered="1"/>
  <pageMargins left="0.118110236220472" right="0.118110236220472" top="0.74803149606299202" bottom="0.15748031496063" header="0.31496062992126" footer="0.31496062992126"/>
  <pageSetup paperSize="9" scale="1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10.29付款计划</vt:lpstr>
      <vt:lpstr>Sheet1</vt:lpstr>
      <vt:lpstr>'10.29付款计划'!Print_Titles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dcterms:created xsi:type="dcterms:W3CDTF">2015-06-05T18:19:34Z</dcterms:created>
  <dcterms:modified xsi:type="dcterms:W3CDTF">2024-11-03T03:25:31Z</dcterms:modified>
</cp:coreProperties>
</file>