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615" activeTab="2"/>
  </bookViews>
  <sheets>
    <sheet name="河北" sheetId="1" r:id="rId1"/>
    <sheet name="北京" sheetId="2" r:id="rId2"/>
    <sheet name="调节表" sheetId="3" r:id="rId3"/>
  </sheets>
  <definedNames>
    <definedName name="_xlnm._FilterDatabase" localSheetId="0" hidden="1">河北!$A$2:$G$52</definedName>
    <definedName name="_xlnm.Print_Area" localSheetId="2">调节表!$A$4:$E$25</definedName>
  </definedNames>
  <calcPr calcId="144525"/>
</workbook>
</file>

<file path=xl/sharedStrings.xml><?xml version="1.0" encoding="utf-8"?>
<sst xmlns="http://schemas.openxmlformats.org/spreadsheetml/2006/main" count="682" uniqueCount="255">
  <si>
    <t>河北光华明细-福建海西明细</t>
  </si>
  <si>
    <t>日期</t>
  </si>
  <si>
    <t>凭证字号</t>
  </si>
  <si>
    <t>摘要</t>
  </si>
  <si>
    <t>借方金额</t>
  </si>
  <si>
    <t>方向</t>
  </si>
  <si>
    <t>余额</t>
  </si>
  <si>
    <t>年初余额</t>
  </si>
  <si>
    <t>平</t>
  </si>
  <si>
    <t>记 - 340</t>
  </si>
  <si>
    <t>应收  月中国重汽集团福建海西汽车有限公司货款</t>
  </si>
  <si>
    <t>借</t>
  </si>
  <si>
    <t>记 - 506</t>
  </si>
  <si>
    <t>应收 3 月中国重汽集团福建海西汽车有限公司货款</t>
  </si>
  <si>
    <t>记 - 618</t>
  </si>
  <si>
    <t>应收 4 月中国重汽集团福建海西汽车有限公司货款</t>
  </si>
  <si>
    <t>记 - 580</t>
  </si>
  <si>
    <t>记 - 246</t>
  </si>
  <si>
    <t>后视镜福建海西7月、10月-12月仓储费用</t>
  </si>
  <si>
    <t>记 - 557</t>
  </si>
  <si>
    <t>应收 6 月中国重汽集团福建海西汽车有限公司货款</t>
  </si>
  <si>
    <t>记 - 485</t>
  </si>
  <si>
    <t>应收 8 月中国重汽集团福建海西汽车有限公司货款</t>
  </si>
  <si>
    <t>记 - 355</t>
  </si>
  <si>
    <t>应收 9 月中国重汽集团福建海西汽车有限公司货款</t>
  </si>
  <si>
    <t>记 - 417</t>
  </si>
  <si>
    <t>应收 10 月中国重汽集团福建海西汽车有限公司货款</t>
  </si>
  <si>
    <t>记 - 390</t>
  </si>
  <si>
    <t>收中国重汽集团福建海西汽车有限公司承兑131645100001620211117079667947</t>
  </si>
  <si>
    <t>贷</t>
  </si>
  <si>
    <t>记 - 462</t>
  </si>
  <si>
    <t>应收 11 月中国重汽集团福建海西汽车有限公司货款</t>
  </si>
  <si>
    <t>记 - 471</t>
  </si>
  <si>
    <t>2021年12月715号 外运福建转中国重汽福建海西集团</t>
  </si>
  <si>
    <t>记 - 637</t>
  </si>
  <si>
    <t>应付冲应收</t>
  </si>
  <si>
    <t>记 - 686</t>
  </si>
  <si>
    <t>应收 1 月中国重汽集团福建海西汽车有限公司货款</t>
  </si>
  <si>
    <t>记 - 687</t>
  </si>
  <si>
    <t>2022-02-17</t>
  </si>
  <si>
    <t>2022/CINV-SO/000000002</t>
  </si>
  <si>
    <t>已过账发票</t>
  </si>
  <si>
    <t>2022-03-21</t>
  </si>
  <si>
    <t>2022/CCN-FI/000000054</t>
  </si>
  <si>
    <t>发票17006666扣款</t>
  </si>
  <si>
    <t>2022/CINV-SO/000000035</t>
  </si>
  <si>
    <t>2022/CINV-SO/000000036</t>
  </si>
  <si>
    <t>2022-04-22</t>
  </si>
  <si>
    <t>2022/CINV-SO/000000121</t>
  </si>
  <si>
    <t>2022/CINV-SO/000000124</t>
  </si>
  <si>
    <t>2022-05-12</t>
  </si>
  <si>
    <t>2022/CINV-SO/000000166</t>
  </si>
  <si>
    <t>2022-05-31</t>
  </si>
  <si>
    <t>2022/CINV-SO000000002</t>
  </si>
  <si>
    <t>2022-06-08</t>
  </si>
  <si>
    <t>2022/CINV-SO/000000223</t>
  </si>
  <si>
    <t>2022-06-21</t>
  </si>
  <si>
    <t>2022/CCN-FI/000000090</t>
  </si>
  <si>
    <t>仓储费（00484833.00485040）</t>
  </si>
  <si>
    <t>2022/CCN-FI/000000092</t>
  </si>
  <si>
    <t>新做（00485040）仓储费</t>
  </si>
  <si>
    <t>2022/CCN-FI/000000094</t>
  </si>
  <si>
    <t>新作仓储费00013720.00013873.00214324.00214874</t>
  </si>
  <si>
    <t>2022-07-19</t>
  </si>
  <si>
    <t>2022/CINV-SO/000000293</t>
  </si>
  <si>
    <t>2022-07-28</t>
  </si>
  <si>
    <t>2022/CINV-FI/000000234</t>
  </si>
  <si>
    <t>2022-08-10</t>
  </si>
  <si>
    <t>2022/CINV-SO/000000344</t>
  </si>
  <si>
    <t>2022-08-16</t>
  </si>
  <si>
    <t>2022/CINV-SO/000000353</t>
  </si>
  <si>
    <t>2022-09-04</t>
  </si>
  <si>
    <t>2022/CINV-SO/000000420</t>
  </si>
  <si>
    <t>2022-09-09</t>
  </si>
  <si>
    <t>2022/CCN-FI/000000143</t>
  </si>
  <si>
    <t>三包折扣22</t>
  </si>
  <si>
    <t>2022-09-16</t>
  </si>
  <si>
    <t>2022/CINV-SO/000000427</t>
  </si>
  <si>
    <t>2022-11-04</t>
  </si>
  <si>
    <t>2022/CINV-SO/000000550</t>
  </si>
  <si>
    <t>2022-11-15</t>
  </si>
  <si>
    <t>2022/CINV-SO/000000560</t>
  </si>
  <si>
    <t>2022-11-21</t>
  </si>
  <si>
    <t>2022/CCN-FI/000000192</t>
  </si>
  <si>
    <t>2022年4月厂内仓储物流费</t>
  </si>
  <si>
    <t>2022-12-15</t>
  </si>
  <si>
    <t>2022/CINV-SO/000000615</t>
  </si>
  <si>
    <t>2023-02-10</t>
  </si>
  <si>
    <t>2023/CINV-SO/000000062</t>
  </si>
  <si>
    <t>2023-02-20</t>
  </si>
  <si>
    <t>2023/CCN-FI/000000022</t>
  </si>
  <si>
    <t>2022年5月福建海西轻卡物流仓储费</t>
  </si>
  <si>
    <t>2023/CCN-FI/000000023</t>
  </si>
  <si>
    <t>2022年7月福建海西物流仓储费</t>
  </si>
  <si>
    <t>2023-02-24</t>
  </si>
  <si>
    <t>2023/CINV-SO/000000116</t>
  </si>
  <si>
    <t>2023-03-15</t>
  </si>
  <si>
    <t>2023/CINV-SO/000000156</t>
  </si>
  <si>
    <t>2023-04-10</t>
  </si>
  <si>
    <t>2023/CINV-SO/000000208</t>
  </si>
  <si>
    <t>2023-06-30</t>
  </si>
  <si>
    <t>2023/CCN-FI/000000148</t>
  </si>
  <si>
    <t>2012.12-2023.2仓储费入账</t>
  </si>
  <si>
    <t>2023-11-30</t>
  </si>
  <si>
    <t>2023/CCN-FI/000000218</t>
  </si>
  <si>
    <t>2023年5-6月仓储费</t>
  </si>
  <si>
    <t>2023-12-29</t>
  </si>
  <si>
    <t>2023/CCN-FI/000000233</t>
  </si>
  <si>
    <t>2023年8月海西仓储费</t>
  </si>
  <si>
    <t>河北账上余额</t>
  </si>
  <si>
    <t>北京对完账之后的余额</t>
  </si>
  <si>
    <t>北京账上余额</t>
  </si>
  <si>
    <t>合计后的余额</t>
  </si>
  <si>
    <t>会计单位</t>
  </si>
  <si>
    <t>客户</t>
  </si>
  <si>
    <t>客户日期</t>
  </si>
  <si>
    <t>生效日期</t>
  </si>
  <si>
    <t>参考号</t>
  </si>
  <si>
    <t>C</t>
  </si>
  <si>
    <t>T</t>
  </si>
  <si>
    <t>借/贷</t>
  </si>
  <si>
    <t>期初</t>
  </si>
  <si>
    <t>借方发生</t>
  </si>
  <si>
    <t>贷方发生</t>
  </si>
  <si>
    <t>期末</t>
  </si>
  <si>
    <t>2135001</t>
  </si>
  <si>
    <t>中国重汽集团福建海西汽车有限</t>
  </si>
  <si>
    <t>1005179</t>
  </si>
  <si>
    <t>CNY</t>
  </si>
  <si>
    <t>P</t>
  </si>
  <si>
    <t>电汇</t>
  </si>
  <si>
    <t>1005442</t>
  </si>
  <si>
    <t>M</t>
  </si>
  <si>
    <t>17118676调税</t>
  </si>
  <si>
    <t>1005443</t>
  </si>
  <si>
    <t>17118677调税</t>
  </si>
  <si>
    <t>17118676</t>
  </si>
  <si>
    <t>I</t>
  </si>
  <si>
    <t/>
  </si>
  <si>
    <t>17118677</t>
  </si>
  <si>
    <t>17118684</t>
  </si>
  <si>
    <t>1005763</t>
  </si>
  <si>
    <t>电汇17178003</t>
  </si>
  <si>
    <t>04836590</t>
  </si>
  <si>
    <t>04836591</t>
  </si>
  <si>
    <t>1006193</t>
  </si>
  <si>
    <t>04836591调税</t>
  </si>
  <si>
    <t>1006317</t>
  </si>
  <si>
    <t>04836590调税</t>
  </si>
  <si>
    <t>1006437</t>
  </si>
  <si>
    <t>电汇17284002</t>
  </si>
  <si>
    <t>04836662</t>
  </si>
  <si>
    <t>7013/14</t>
  </si>
  <si>
    <t>1006877</t>
  </si>
  <si>
    <t>回购不良件</t>
  </si>
  <si>
    <t>0639/54</t>
  </si>
  <si>
    <t>1007068</t>
  </si>
  <si>
    <t>调整060639/54</t>
  </si>
  <si>
    <t>1007132</t>
  </si>
  <si>
    <t>零收款</t>
  </si>
  <si>
    <t>1007438</t>
  </si>
  <si>
    <t>00458877</t>
  </si>
  <si>
    <t>15405133</t>
  </si>
  <si>
    <t>1007700</t>
  </si>
  <si>
    <t>冲预收</t>
  </si>
  <si>
    <t>1007726</t>
  </si>
  <si>
    <t>1007795</t>
  </si>
  <si>
    <t>1400转1000</t>
  </si>
  <si>
    <t>1007794</t>
  </si>
  <si>
    <t>1007797</t>
  </si>
  <si>
    <t>1007974</t>
  </si>
  <si>
    <t>预收海西回款</t>
  </si>
  <si>
    <t>33398020</t>
  </si>
  <si>
    <t>1008199</t>
  </si>
  <si>
    <t>预收海西款</t>
  </si>
  <si>
    <t>10074</t>
  </si>
  <si>
    <t>1008211</t>
  </si>
  <si>
    <t>回购件00454852</t>
  </si>
  <si>
    <t>54583133</t>
  </si>
  <si>
    <t>583318-9</t>
  </si>
  <si>
    <t>01815752</t>
  </si>
  <si>
    <t>1008828</t>
  </si>
  <si>
    <t>调差</t>
  </si>
  <si>
    <t>1008938</t>
  </si>
  <si>
    <t>收福建海西现汇</t>
  </si>
  <si>
    <t>05073503</t>
  </si>
  <si>
    <t>1008958</t>
  </si>
  <si>
    <t>调05073503差额</t>
  </si>
  <si>
    <t>05073763</t>
  </si>
  <si>
    <t>1009170</t>
  </si>
  <si>
    <t>调05073763差额</t>
  </si>
  <si>
    <t>1009201</t>
  </si>
  <si>
    <t>收现汇</t>
  </si>
  <si>
    <t>1009333</t>
  </si>
  <si>
    <t>收货款</t>
  </si>
  <si>
    <t>1009508</t>
  </si>
  <si>
    <t>倒购件转河北</t>
  </si>
  <si>
    <t>1009595</t>
  </si>
  <si>
    <t>三包费</t>
  </si>
  <si>
    <t>1009764</t>
  </si>
  <si>
    <t>调差38349135</t>
  </si>
  <si>
    <t>38349135</t>
  </si>
  <si>
    <t>1009836</t>
  </si>
  <si>
    <t>核销</t>
  </si>
  <si>
    <t>06879358</t>
  </si>
  <si>
    <t>1010132</t>
  </si>
  <si>
    <t>调差06879358-2</t>
  </si>
  <si>
    <t>1010300</t>
  </si>
  <si>
    <t>同户合并</t>
  </si>
  <si>
    <t>1010301</t>
  </si>
  <si>
    <t>1010302</t>
  </si>
  <si>
    <t>06879526</t>
  </si>
  <si>
    <t>1010399</t>
  </si>
  <si>
    <t>调差06879526</t>
  </si>
  <si>
    <t>06879657</t>
  </si>
  <si>
    <t>1010539</t>
  </si>
  <si>
    <t>调差06879657（06879635</t>
  </si>
  <si>
    <t>传真：                       邮箱：</t>
  </si>
  <si>
    <t>电话：                       邮编：</t>
  </si>
  <si>
    <t>往来账项余额调节表</t>
  </si>
  <si>
    <t xml:space="preserve">                   截止时间:2024年10月31日                        单位：元</t>
  </si>
  <si>
    <t>编制单位</t>
  </si>
  <si>
    <t>河北光华荣昌汽车部件有限公司</t>
  </si>
  <si>
    <t>对方单位</t>
  </si>
  <si>
    <t>中国重汽集团福建海西汽车有限公司</t>
  </si>
  <si>
    <t>本方科目</t>
  </si>
  <si>
    <t>应收账款</t>
  </si>
  <si>
    <t>对方科目</t>
  </si>
  <si>
    <t>应付账款</t>
  </si>
  <si>
    <t>本方余额</t>
  </si>
  <si>
    <t>对方余额</t>
  </si>
  <si>
    <t>未达事项</t>
  </si>
  <si>
    <t>业务内容</t>
  </si>
  <si>
    <t>金额</t>
  </si>
  <si>
    <t>2019年11月退库</t>
  </si>
  <si>
    <t>2021/06/21记 - 246#后视镜福建海西7月、10月-12月仓储费用</t>
  </si>
  <si>
    <t>2022/01/31记 - 471#2021年12月715号 外运福建转中国重汽福建海西集团</t>
  </si>
  <si>
    <t>代扣中外运21年2月仓储物流费</t>
  </si>
  <si>
    <t>代扣中外运21年3月仓储物流费</t>
  </si>
  <si>
    <t>代扣中外运21年4月仓储物流费</t>
  </si>
  <si>
    <t>代扣中外运21年5月仓储物流费</t>
  </si>
  <si>
    <t>代扣中外运21年6月仓储物流费</t>
  </si>
  <si>
    <t>2021年10月代扣中外运7、8月仓储物流费</t>
  </si>
  <si>
    <t>2022年7月代扣中外运2022年6月物流费</t>
  </si>
  <si>
    <t>2023年4月索赔款</t>
  </si>
  <si>
    <t>调整后余额</t>
  </si>
  <si>
    <t xml:space="preserve">    审核：</t>
  </si>
  <si>
    <t xml:space="preserve">     制表人：</t>
  </si>
  <si>
    <t>客户名称：中国重汽集团福建海西汽车有限公司</t>
  </si>
  <si>
    <t>财务负责人签字及签章：</t>
  </si>
  <si>
    <t>其中：应付账款68381.94元，质保金1777.78元。</t>
  </si>
  <si>
    <t>打印时请删除这行</t>
  </si>
  <si>
    <t>打印时，此行不删，打印无效</t>
  </si>
  <si>
    <t>请核对余额调节表差异内容，确认无误后，将调节表内容重新编辑并打印签章发往海西（一式两份）。我方领导审核签章后再寄回。注：调节表不能有手写内容，签字除外。另：打印时将此段文字删除</t>
  </si>
  <si>
    <t>注：每年两个对账截止时间6月30日与12月31日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</si>
</sst>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##,##0.00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_ "/>
    <numFmt numFmtId="178" formatCode="0.00_ "/>
    <numFmt numFmtId="179" formatCode="yyyy/mm/dd"/>
  </numFmts>
  <fonts count="36">
    <font>
      <sz val="11"/>
      <color theme="1"/>
      <name val="宋体"/>
      <charset val="134"/>
      <scheme val="minor"/>
    </font>
    <font>
      <sz val="14"/>
      <color indexed="8"/>
      <name val="宋体"/>
      <charset val="134"/>
    </font>
    <font>
      <sz val="2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10"/>
      <name val="宋体"/>
      <charset val="134"/>
    </font>
    <font>
      <sz val="12"/>
      <name val="宋体"/>
      <charset val="134"/>
    </font>
    <font>
      <sz val="10"/>
      <color indexed="0"/>
      <name val="宋体"/>
      <charset val="134"/>
    </font>
    <font>
      <sz val="8.25"/>
      <color indexed="0"/>
      <name val="Microsoft Sans Serif"/>
      <charset val="134"/>
    </font>
    <font>
      <sz val="10"/>
      <color indexed="0"/>
      <name val="Arial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8"/>
      <name val="微软雅黑"/>
      <charset val="134"/>
    </font>
    <font>
      <sz val="8"/>
      <color theme="1"/>
      <name val="微软雅黑"/>
      <charset val="134"/>
    </font>
    <font>
      <sz val="8"/>
      <color rgb="FFFF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3" fillId="34" borderId="14" applyNumberFormat="0" applyAlignment="0" applyProtection="0">
      <alignment vertical="center"/>
    </xf>
    <xf numFmtId="0" fontId="30" fillId="34" borderId="10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7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78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57" fontId="3" fillId="0" borderId="3" xfId="0" applyNumberFormat="1" applyFont="1" applyBorder="1" applyAlignment="1">
      <alignment vertical="center" wrapText="1"/>
    </xf>
    <xf numFmtId="0" fontId="4" fillId="0" borderId="3" xfId="0" applyFont="1" applyBorder="1">
      <alignment vertical="center"/>
    </xf>
    <xf numFmtId="178" fontId="5" fillId="0" borderId="3" xfId="0" applyNumberFormat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177" fontId="0" fillId="0" borderId="0" xfId="0" applyNumberFormat="1">
      <alignment vertical="center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top" wrapText="1"/>
    </xf>
    <xf numFmtId="0" fontId="3" fillId="0" borderId="0" xfId="0" applyFont="1">
      <alignment vertical="center"/>
    </xf>
    <xf numFmtId="57" fontId="3" fillId="0" borderId="0" xfId="0" applyNumberFormat="1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/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0" fontId="10" fillId="0" borderId="0" xfId="0" applyFont="1" applyAlignment="1"/>
    <xf numFmtId="0" fontId="9" fillId="0" borderId="7" xfId="0" applyFont="1" applyBorder="1" applyAlignment="1">
      <alignment horizontal="left" vertical="center"/>
    </xf>
    <xf numFmtId="179" fontId="9" fillId="0" borderId="7" xfId="0" applyNumberFormat="1" applyFont="1" applyBorder="1" applyAlignment="1">
      <alignment horizontal="right" vertical="center"/>
    </xf>
    <xf numFmtId="0" fontId="9" fillId="3" borderId="7" xfId="0" applyFont="1" applyFill="1" applyBorder="1" applyAlignment="1">
      <alignment horizontal="left" vertical="center"/>
    </xf>
    <xf numFmtId="179" fontId="9" fillId="3" borderId="7" xfId="0" applyNumberFormat="1" applyFont="1" applyFill="1" applyBorder="1" applyAlignment="1">
      <alignment horizontal="right" vertical="center"/>
    </xf>
    <xf numFmtId="176" fontId="9" fillId="0" borderId="7" xfId="0" applyNumberFormat="1" applyFont="1" applyBorder="1" applyAlignment="1">
      <alignment horizontal="right" vertical="center"/>
    </xf>
    <xf numFmtId="176" fontId="9" fillId="3" borderId="7" xfId="0" applyNumberFormat="1" applyFont="1" applyFill="1" applyBorder="1" applyAlignment="1">
      <alignment horizontal="right" vertical="center"/>
    </xf>
    <xf numFmtId="176" fontId="9" fillId="4" borderId="7" xfId="0" applyNumberFormat="1" applyFont="1" applyFill="1" applyBorder="1" applyAlignment="1">
      <alignment horizontal="right" vertical="center"/>
    </xf>
    <xf numFmtId="0" fontId="9" fillId="4" borderId="7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left"/>
    </xf>
    <xf numFmtId="0" fontId="12" fillId="5" borderId="3" xfId="0" applyFont="1" applyFill="1" applyBorder="1" applyAlignment="1"/>
    <xf numFmtId="43" fontId="12" fillId="0" borderId="3" xfId="8" applyFont="1" applyFill="1" applyBorder="1" applyAlignment="1"/>
    <xf numFmtId="43" fontId="12" fillId="5" borderId="3" xfId="8" applyFont="1" applyFill="1" applyBorder="1" applyAlignment="1"/>
    <xf numFmtId="14" fontId="13" fillId="0" borderId="3" xfId="0" applyNumberFormat="1" applyFont="1" applyBorder="1" applyAlignment="1">
      <alignment horizontal="left"/>
    </xf>
    <xf numFmtId="0" fontId="13" fillId="0" borderId="3" xfId="0" applyFont="1" applyBorder="1" applyAlignment="1"/>
    <xf numFmtId="43" fontId="13" fillId="0" borderId="3" xfId="8" applyFont="1" applyFill="1" applyBorder="1" applyAlignment="1"/>
    <xf numFmtId="43" fontId="13" fillId="6" borderId="3" xfId="8" applyFont="1" applyFill="1" applyBorder="1" applyAlignment="1"/>
    <xf numFmtId="43" fontId="7" fillId="0" borderId="0" xfId="0" applyNumberFormat="1" applyFont="1">
      <alignment vertical="center"/>
    </xf>
    <xf numFmtId="43" fontId="13" fillId="7" borderId="3" xfId="8" applyFont="1" applyFill="1" applyBorder="1" applyAlignment="1"/>
    <xf numFmtId="43" fontId="13" fillId="8" borderId="3" xfId="8" applyFont="1" applyFill="1" applyBorder="1" applyAlignment="1"/>
    <xf numFmtId="43" fontId="13" fillId="9" borderId="3" xfId="8" applyFont="1" applyFill="1" applyBorder="1" applyAlignment="1"/>
    <xf numFmtId="0" fontId="14" fillId="0" borderId="3" xfId="0" applyFont="1" applyBorder="1">
      <alignment vertical="center"/>
    </xf>
    <xf numFmtId="43" fontId="14" fillId="8" borderId="3" xfId="8" applyFont="1" applyFill="1" applyBorder="1">
      <alignment vertical="center"/>
    </xf>
    <xf numFmtId="43" fontId="14" fillId="7" borderId="3" xfId="8" applyFont="1" applyFill="1" applyBorder="1">
      <alignment vertical="center"/>
    </xf>
    <xf numFmtId="0" fontId="14" fillId="0" borderId="3" xfId="0" applyFont="1" applyBorder="1" applyAlignment="1">
      <alignment horizontal="left" vertical="center"/>
    </xf>
    <xf numFmtId="0" fontId="14" fillId="8" borderId="3" xfId="0" applyFont="1" applyFill="1" applyBorder="1">
      <alignment vertical="center"/>
    </xf>
    <xf numFmtId="0" fontId="15" fillId="8" borderId="3" xfId="0" applyFont="1" applyFill="1" applyBorder="1">
      <alignment vertical="center"/>
    </xf>
    <xf numFmtId="43" fontId="13" fillId="2" borderId="3" xfId="8" applyFont="1" applyFill="1" applyBorder="1" applyAlignment="1"/>
    <xf numFmtId="0" fontId="7" fillId="10" borderId="0" xfId="0" applyFont="1" applyFill="1">
      <alignment vertical="center"/>
    </xf>
    <xf numFmtId="0" fontId="7" fillId="0" borderId="3" xfId="0" applyFont="1" applyBorder="1">
      <alignment vertical="center"/>
    </xf>
    <xf numFmtId="0" fontId="7" fillId="11" borderId="0" xfId="0" applyFont="1" applyFill="1">
      <alignment vertical="center"/>
    </xf>
    <xf numFmtId="0" fontId="12" fillId="5" borderId="3" xfId="0" applyFont="1" applyFill="1" applyBorder="1" applyAlignment="1" quotePrefix="1">
      <alignment horizontal="left"/>
    </xf>
    <xf numFmtId="0" fontId="12" fillId="5" borderId="3" xfId="0" applyFont="1" applyFill="1" applyBorder="1" applyAlignment="1" quotePrefix="1"/>
    <xf numFmtId="43" fontId="12" fillId="0" borderId="3" xfId="8" applyFont="1" applyFill="1" applyBorder="1" applyAlignment="1" quotePrefix="1"/>
    <xf numFmtId="43" fontId="12" fillId="5" borderId="3" xfId="8" applyFont="1" applyFill="1" applyBorder="1" applyAlignment="1" quotePrefix="1"/>
    <xf numFmtId="0" fontId="13" fillId="0" borderId="3" xfId="0" applyFont="1" applyBorder="1" applyAlignment="1" quotePrefix="1"/>
    <xf numFmtId="43" fontId="13" fillId="0" borderId="3" xfId="8" applyFont="1" applyFill="1" applyBorder="1" applyAlignme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66</xdr:row>
      <xdr:rowOff>8890</xdr:rowOff>
    </xdr:from>
    <xdr:to>
      <xdr:col>11</xdr:col>
      <xdr:colOff>257175</xdr:colOff>
      <xdr:row>94</xdr:row>
      <xdr:rowOff>8890</xdr:rowOff>
    </xdr:to>
    <xdr:pic>
      <xdr:nvPicPr>
        <xdr:cNvPr id="2" name="图片 1" descr="福建海西对账调节表2021.1.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5325" y="11419840"/>
          <a:ext cx="7620000" cy="506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581025</xdr:colOff>
      <xdr:row>97</xdr:row>
      <xdr:rowOff>66675</xdr:rowOff>
    </xdr:from>
    <xdr:to>
      <xdr:col>12</xdr:col>
      <xdr:colOff>581025</xdr:colOff>
      <xdr:row>102</xdr:row>
      <xdr:rowOff>114300</xdr:rowOff>
    </xdr:to>
    <xdr:pic>
      <xdr:nvPicPr>
        <xdr:cNvPr id="3" name="图片 2" descr="企业微信截图_172007902211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025" y="17087850"/>
          <a:ext cx="8743950" cy="952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opLeftCell="A16" workbookViewId="0">
      <selection activeCell="L21" sqref="L21"/>
    </sheetView>
  </sheetViews>
  <sheetFormatPr defaultColWidth="9" defaultRowHeight="13.5" outlineLevelCol="7"/>
  <cols>
    <col min="1" max="1" width="11.125" customWidth="1"/>
    <col min="2" max="2" width="19" customWidth="1"/>
    <col min="3" max="3" width="28.125" customWidth="1"/>
    <col min="5" max="5" width="5.5" customWidth="1"/>
    <col min="7" max="7" width="15.75" customWidth="1"/>
    <col min="8" max="8" width="10.875" customWidth="1"/>
  </cols>
  <sheetData>
    <row r="1" ht="15" spans="1:7">
      <c r="A1" s="40" t="s">
        <v>0</v>
      </c>
      <c r="B1" s="41"/>
      <c r="C1" s="41"/>
      <c r="D1" s="41"/>
      <c r="E1" s="41"/>
      <c r="F1" s="42"/>
      <c r="G1" s="27"/>
    </row>
    <row r="2" ht="16.5" spans="1:7">
      <c r="A2" s="65" t="s">
        <v>1</v>
      </c>
      <c r="B2" s="66" t="s">
        <v>2</v>
      </c>
      <c r="C2" s="66" t="s">
        <v>3</v>
      </c>
      <c r="D2" s="67" t="s">
        <v>4</v>
      </c>
      <c r="E2" s="68" t="s">
        <v>5</v>
      </c>
      <c r="F2" s="68" t="s">
        <v>6</v>
      </c>
      <c r="G2" s="27"/>
    </row>
    <row r="3" ht="14.25" spans="1:7">
      <c r="A3" s="47">
        <v>43466</v>
      </c>
      <c r="B3" s="48"/>
      <c r="C3" s="69" t="s">
        <v>7</v>
      </c>
      <c r="D3" s="49">
        <v>0</v>
      </c>
      <c r="E3" s="70" t="s">
        <v>8</v>
      </c>
      <c r="F3" s="49">
        <v>0</v>
      </c>
      <c r="G3" s="27"/>
    </row>
    <row r="4" ht="14.25" spans="1:8">
      <c r="A4" s="47">
        <v>44255</v>
      </c>
      <c r="B4" s="69" t="s">
        <v>9</v>
      </c>
      <c r="C4" s="69" t="s">
        <v>10</v>
      </c>
      <c r="D4" s="50">
        <v>4105.62</v>
      </c>
      <c r="E4" s="70" t="s">
        <v>11</v>
      </c>
      <c r="F4" s="49">
        <v>4105.62</v>
      </c>
      <c r="G4" s="51">
        <f>D3+D4-F4</f>
        <v>0</v>
      </c>
      <c r="H4" t="str">
        <f>TEXT(A4,"yyyy/mm/dd")&amp;B4&amp;C4</f>
        <v>2021/02/28记 - 340应收  月中国重汽集团福建海西汽车有限公司货款</v>
      </c>
    </row>
    <row r="5" ht="14.25" spans="1:7">
      <c r="A5" s="47">
        <v>44286</v>
      </c>
      <c r="B5" s="69" t="s">
        <v>12</v>
      </c>
      <c r="C5" s="69" t="s">
        <v>13</v>
      </c>
      <c r="D5" s="52">
        <v>11055</v>
      </c>
      <c r="E5" s="70" t="s">
        <v>11</v>
      </c>
      <c r="F5" s="49">
        <v>15160.62</v>
      </c>
      <c r="G5" s="51">
        <f>F4+D5-F5</f>
        <v>0</v>
      </c>
    </row>
    <row r="6" ht="14.25" spans="1:7">
      <c r="A6" s="47">
        <v>44316</v>
      </c>
      <c r="B6" s="69" t="s">
        <v>14</v>
      </c>
      <c r="C6" s="69" t="s">
        <v>15</v>
      </c>
      <c r="D6" s="52">
        <v>4624.8</v>
      </c>
      <c r="E6" s="70" t="s">
        <v>11</v>
      </c>
      <c r="F6" s="49">
        <v>19785.42</v>
      </c>
      <c r="G6" s="51">
        <f t="shared" ref="G6:G49" si="0">F5+D6-F6</f>
        <v>0</v>
      </c>
    </row>
    <row r="7" ht="14.25" spans="1:7">
      <c r="A7" s="47">
        <v>44347</v>
      </c>
      <c r="B7" s="69" t="s">
        <v>16</v>
      </c>
      <c r="C7" s="69" t="s">
        <v>10</v>
      </c>
      <c r="D7" s="52">
        <v>11144.42</v>
      </c>
      <c r="E7" s="70" t="s">
        <v>11</v>
      </c>
      <c r="F7" s="49">
        <v>30929.84</v>
      </c>
      <c r="G7" s="51">
        <f t="shared" si="0"/>
        <v>0</v>
      </c>
    </row>
    <row r="8" ht="14.25" spans="1:8">
      <c r="A8" s="47">
        <v>44368</v>
      </c>
      <c r="B8" s="69" t="s">
        <v>17</v>
      </c>
      <c r="C8" s="69" t="s">
        <v>18</v>
      </c>
      <c r="D8" s="49">
        <v>-299.33</v>
      </c>
      <c r="E8" s="70" t="s">
        <v>11</v>
      </c>
      <c r="F8" s="49">
        <v>30630.51</v>
      </c>
      <c r="G8" s="51">
        <f t="shared" si="0"/>
        <v>0</v>
      </c>
      <c r="H8" t="str">
        <f>TEXT(A8,"yyyy/mm/dd")&amp;B8&amp;C8</f>
        <v>2021/06/21记 - 246后视镜福建海西7月、10月-12月仓储费用</v>
      </c>
    </row>
    <row r="9" ht="14.25" spans="1:7">
      <c r="A9" s="47">
        <v>44377</v>
      </c>
      <c r="B9" s="69" t="s">
        <v>19</v>
      </c>
      <c r="C9" s="69" t="s">
        <v>20</v>
      </c>
      <c r="D9" s="52">
        <v>8162.66</v>
      </c>
      <c r="E9" s="70" t="s">
        <v>11</v>
      </c>
      <c r="F9" s="49">
        <v>38793.17</v>
      </c>
      <c r="G9" s="51">
        <f t="shared" si="0"/>
        <v>0</v>
      </c>
    </row>
    <row r="10" ht="14.25" spans="1:7">
      <c r="A10" s="47">
        <v>44439</v>
      </c>
      <c r="B10" s="69" t="s">
        <v>21</v>
      </c>
      <c r="C10" s="69" t="s">
        <v>22</v>
      </c>
      <c r="D10" s="53">
        <v>385</v>
      </c>
      <c r="E10" s="70" t="s">
        <v>11</v>
      </c>
      <c r="F10" s="49">
        <v>39178.17</v>
      </c>
      <c r="G10" s="51">
        <f t="shared" si="0"/>
        <v>0</v>
      </c>
    </row>
    <row r="11" ht="14.25" spans="1:7">
      <c r="A11" s="47">
        <v>44465</v>
      </c>
      <c r="B11" s="69" t="s">
        <v>23</v>
      </c>
      <c r="C11" s="69" t="s">
        <v>24</v>
      </c>
      <c r="D11" s="53">
        <v>4440</v>
      </c>
      <c r="E11" s="70" t="s">
        <v>11</v>
      </c>
      <c r="F11" s="49">
        <v>43618.17</v>
      </c>
      <c r="G11" s="51">
        <f t="shared" si="0"/>
        <v>0</v>
      </c>
    </row>
    <row r="12" ht="14.25" spans="1:7">
      <c r="A12" s="47">
        <v>44500</v>
      </c>
      <c r="B12" s="69" t="s">
        <v>25</v>
      </c>
      <c r="C12" s="69" t="s">
        <v>26</v>
      </c>
      <c r="D12" s="53">
        <v>1214.02</v>
      </c>
      <c r="E12" s="70" t="s">
        <v>11</v>
      </c>
      <c r="F12" s="49">
        <v>44832.19</v>
      </c>
      <c r="G12" s="51">
        <f t="shared" si="0"/>
        <v>0</v>
      </c>
    </row>
    <row r="13" ht="14.25" spans="1:7">
      <c r="A13" s="47">
        <v>44530</v>
      </c>
      <c r="B13" s="69" t="s">
        <v>27</v>
      </c>
      <c r="C13" s="69" t="s">
        <v>28</v>
      </c>
      <c r="D13" s="53">
        <v>-50000</v>
      </c>
      <c r="E13" s="70" t="s">
        <v>29</v>
      </c>
      <c r="F13" s="49">
        <v>-5167.81</v>
      </c>
      <c r="G13" s="51">
        <f t="shared" si="0"/>
        <v>0</v>
      </c>
    </row>
    <row r="14" ht="14.25" spans="1:7">
      <c r="A14" s="47">
        <v>44530</v>
      </c>
      <c r="B14" s="69" t="s">
        <v>30</v>
      </c>
      <c r="C14" s="69" t="s">
        <v>31</v>
      </c>
      <c r="D14" s="53">
        <v>4289.58</v>
      </c>
      <c r="E14" s="70" t="s">
        <v>29</v>
      </c>
      <c r="F14" s="49">
        <v>-878.230000000005</v>
      </c>
      <c r="G14" s="51">
        <f t="shared" si="0"/>
        <v>4.54747350886464e-12</v>
      </c>
    </row>
    <row r="15" ht="14.25" spans="1:8">
      <c r="A15" s="47">
        <v>44592</v>
      </c>
      <c r="B15" s="69" t="s">
        <v>32</v>
      </c>
      <c r="C15" s="69" t="s">
        <v>33</v>
      </c>
      <c r="D15" s="49">
        <v>-314.1</v>
      </c>
      <c r="E15" s="70" t="s">
        <v>29</v>
      </c>
      <c r="F15" s="49">
        <v>-1192.33</v>
      </c>
      <c r="G15" s="51">
        <f t="shared" si="0"/>
        <v>-5.00222085975111e-12</v>
      </c>
      <c r="H15" t="str">
        <f>TEXT(A15,"yyyy/mm/dd")&amp;B15&amp;C15</f>
        <v>2022/01/31记 - 4712021年12月715号 外运福建转中国重汽福建海西集团</v>
      </c>
    </row>
    <row r="16" ht="14.25" spans="1:8">
      <c r="A16" s="47">
        <v>44592</v>
      </c>
      <c r="B16" s="69" t="s">
        <v>34</v>
      </c>
      <c r="C16" s="69" t="s">
        <v>35</v>
      </c>
      <c r="D16" s="54">
        <v>-1069.39</v>
      </c>
      <c r="E16" s="70" t="s">
        <v>29</v>
      </c>
      <c r="F16" s="49">
        <v>-2261.72</v>
      </c>
      <c r="G16" s="51">
        <f t="shared" si="0"/>
        <v>0</v>
      </c>
      <c r="H16" t="str">
        <f>TEXT(A16,"yyyy/mm/dd")&amp;B16&amp;C16</f>
        <v>2022/01/31记 - 637应付冲应收</v>
      </c>
    </row>
    <row r="17" ht="14.25" spans="1:7">
      <c r="A17" s="47">
        <v>44592</v>
      </c>
      <c r="B17" s="69" t="s">
        <v>36</v>
      </c>
      <c r="C17" s="69" t="s">
        <v>37</v>
      </c>
      <c r="D17" s="53">
        <v>7491</v>
      </c>
      <c r="E17" s="70" t="s">
        <v>11</v>
      </c>
      <c r="F17" s="49">
        <v>5229.28</v>
      </c>
      <c r="G17" s="51">
        <f t="shared" si="0"/>
        <v>0</v>
      </c>
    </row>
    <row r="18" ht="14.25" spans="1:7">
      <c r="A18" s="47">
        <v>44592</v>
      </c>
      <c r="B18" s="69" t="s">
        <v>38</v>
      </c>
      <c r="C18" s="69" t="s">
        <v>37</v>
      </c>
      <c r="D18" s="53">
        <v>1753</v>
      </c>
      <c r="E18" s="70" t="s">
        <v>11</v>
      </c>
      <c r="F18" s="49">
        <v>6982.28</v>
      </c>
      <c r="G18" s="51">
        <f t="shared" si="0"/>
        <v>0</v>
      </c>
    </row>
    <row r="19" ht="14.25" spans="1:7">
      <c r="A19" s="47" t="s">
        <v>39</v>
      </c>
      <c r="B19" s="55" t="s">
        <v>40</v>
      </c>
      <c r="C19" s="55" t="s">
        <v>41</v>
      </c>
      <c r="D19" s="56">
        <v>11583</v>
      </c>
      <c r="E19" s="70" t="s">
        <v>11</v>
      </c>
      <c r="F19" s="49">
        <v>18565.28</v>
      </c>
      <c r="G19" s="51">
        <f t="shared" si="0"/>
        <v>0</v>
      </c>
    </row>
    <row r="20" ht="14.25" spans="1:7">
      <c r="A20" s="47" t="s">
        <v>42</v>
      </c>
      <c r="B20" s="55" t="s">
        <v>43</v>
      </c>
      <c r="C20" s="55" t="s">
        <v>44</v>
      </c>
      <c r="D20" s="57">
        <v>-73</v>
      </c>
      <c r="E20" s="70" t="s">
        <v>11</v>
      </c>
      <c r="F20" s="49">
        <v>18492.28</v>
      </c>
      <c r="G20" s="51">
        <f t="shared" si="0"/>
        <v>0</v>
      </c>
    </row>
    <row r="21" ht="14.25" spans="1:7">
      <c r="A21" s="47" t="s">
        <v>42</v>
      </c>
      <c r="B21" s="55" t="s">
        <v>45</v>
      </c>
      <c r="C21" s="55" t="s">
        <v>41</v>
      </c>
      <c r="D21" s="56">
        <v>4400</v>
      </c>
      <c r="E21" s="70" t="s">
        <v>11</v>
      </c>
      <c r="F21" s="49">
        <v>22892.28</v>
      </c>
      <c r="G21" s="51">
        <f t="shared" si="0"/>
        <v>0</v>
      </c>
    </row>
    <row r="22" ht="14.25" spans="1:7">
      <c r="A22" s="47" t="s">
        <v>42</v>
      </c>
      <c r="B22" s="55" t="s">
        <v>46</v>
      </c>
      <c r="C22" s="55" t="s">
        <v>41</v>
      </c>
      <c r="D22" s="57">
        <v>4433</v>
      </c>
      <c r="E22" s="70" t="s">
        <v>11</v>
      </c>
      <c r="F22" s="49">
        <v>27325.28</v>
      </c>
      <c r="G22" s="51">
        <f t="shared" si="0"/>
        <v>0</v>
      </c>
    </row>
    <row r="23" ht="14.25" spans="1:7">
      <c r="A23" s="47" t="s">
        <v>47</v>
      </c>
      <c r="B23" s="55" t="s">
        <v>48</v>
      </c>
      <c r="C23" s="55" t="s">
        <v>41</v>
      </c>
      <c r="D23" s="56">
        <v>5247</v>
      </c>
      <c r="E23" s="70" t="s">
        <v>11</v>
      </c>
      <c r="F23" s="49">
        <v>32572.28</v>
      </c>
      <c r="G23" s="51">
        <f t="shared" si="0"/>
        <v>0</v>
      </c>
    </row>
    <row r="24" ht="14.25" spans="1:7">
      <c r="A24" s="47" t="s">
        <v>47</v>
      </c>
      <c r="B24" s="55" t="s">
        <v>49</v>
      </c>
      <c r="C24" s="55" t="s">
        <v>41</v>
      </c>
      <c r="D24" s="56">
        <v>6129.48</v>
      </c>
      <c r="E24" s="70" t="s">
        <v>11</v>
      </c>
      <c r="F24" s="49">
        <v>38701.76</v>
      </c>
      <c r="G24" s="51">
        <f t="shared" si="0"/>
        <v>0</v>
      </c>
    </row>
    <row r="25" ht="14.25" spans="1:7">
      <c r="A25" s="47" t="s">
        <v>50</v>
      </c>
      <c r="B25" s="55" t="s">
        <v>51</v>
      </c>
      <c r="C25" s="55" t="s">
        <v>41</v>
      </c>
      <c r="D25" s="56">
        <v>4037</v>
      </c>
      <c r="E25" s="70" t="s">
        <v>11</v>
      </c>
      <c r="F25" s="49">
        <v>42738.76</v>
      </c>
      <c r="G25" s="51">
        <f t="shared" si="0"/>
        <v>0</v>
      </c>
    </row>
    <row r="26" ht="14.25" spans="1:7">
      <c r="A26" s="47" t="s">
        <v>52</v>
      </c>
      <c r="B26" s="55" t="s">
        <v>40</v>
      </c>
      <c r="C26" s="55" t="s">
        <v>53</v>
      </c>
      <c r="D26" s="56">
        <v>-10000</v>
      </c>
      <c r="E26" s="70" t="s">
        <v>11</v>
      </c>
      <c r="F26" s="49">
        <v>32738.76</v>
      </c>
      <c r="G26" s="51">
        <f t="shared" si="0"/>
        <v>0</v>
      </c>
    </row>
    <row r="27" ht="14.25" spans="1:7">
      <c r="A27" s="47" t="s">
        <v>54</v>
      </c>
      <c r="B27" s="55" t="s">
        <v>55</v>
      </c>
      <c r="C27" s="55" t="s">
        <v>41</v>
      </c>
      <c r="D27" s="56">
        <v>5538</v>
      </c>
      <c r="E27" s="70" t="s">
        <v>11</v>
      </c>
      <c r="F27" s="49">
        <v>38276.76</v>
      </c>
      <c r="G27" s="51">
        <f t="shared" si="0"/>
        <v>0</v>
      </c>
    </row>
    <row r="28" ht="14.25" spans="1:7">
      <c r="A28" s="47" t="s">
        <v>56</v>
      </c>
      <c r="B28" s="55" t="s">
        <v>57</v>
      </c>
      <c r="C28" s="55" t="s">
        <v>58</v>
      </c>
      <c r="D28" s="56">
        <v>-13.01</v>
      </c>
      <c r="E28" s="70" t="s">
        <v>11</v>
      </c>
      <c r="F28" s="49">
        <v>38263.75</v>
      </c>
      <c r="G28" s="51">
        <f t="shared" si="0"/>
        <v>0</v>
      </c>
    </row>
    <row r="29" ht="14.25" spans="1:7">
      <c r="A29" s="47" t="s">
        <v>56</v>
      </c>
      <c r="B29" s="55" t="s">
        <v>59</v>
      </c>
      <c r="C29" s="55" t="s">
        <v>60</v>
      </c>
      <c r="D29" s="56">
        <v>-30.49</v>
      </c>
      <c r="E29" s="70" t="s">
        <v>11</v>
      </c>
      <c r="F29" s="49">
        <v>38233.26</v>
      </c>
      <c r="G29" s="51">
        <f t="shared" si="0"/>
        <v>0</v>
      </c>
    </row>
    <row r="30" ht="14.25" spans="1:7">
      <c r="A30" s="47" t="s">
        <v>56</v>
      </c>
      <c r="B30" s="55" t="s">
        <v>61</v>
      </c>
      <c r="C30" s="55" t="s">
        <v>62</v>
      </c>
      <c r="D30" s="56">
        <v>-257.21</v>
      </c>
      <c r="E30" s="70" t="s">
        <v>11</v>
      </c>
      <c r="F30" s="49">
        <v>37976.05</v>
      </c>
      <c r="G30" s="51">
        <f t="shared" si="0"/>
        <v>0</v>
      </c>
    </row>
    <row r="31" ht="14.25" spans="1:7">
      <c r="A31" s="58" t="s">
        <v>63</v>
      </c>
      <c r="B31" s="55" t="s">
        <v>64</v>
      </c>
      <c r="C31" s="55" t="s">
        <v>41</v>
      </c>
      <c r="D31" s="59">
        <v>574.28</v>
      </c>
      <c r="E31" s="70" t="s">
        <v>11</v>
      </c>
      <c r="F31" s="49">
        <v>38550.33</v>
      </c>
      <c r="G31" s="51">
        <f t="shared" si="0"/>
        <v>0</v>
      </c>
    </row>
    <row r="32" ht="14.25" spans="1:7">
      <c r="A32" s="58" t="s">
        <v>65</v>
      </c>
      <c r="B32" s="55" t="s">
        <v>66</v>
      </c>
      <c r="C32" s="55" t="s">
        <v>66</v>
      </c>
      <c r="D32" s="56">
        <v>-50000</v>
      </c>
      <c r="E32" s="55" t="s">
        <v>29</v>
      </c>
      <c r="F32" s="49">
        <v>-11449.67</v>
      </c>
      <c r="G32" s="51">
        <f t="shared" si="0"/>
        <v>0</v>
      </c>
    </row>
    <row r="33" ht="14.25" spans="1:7">
      <c r="A33" s="58" t="s">
        <v>67</v>
      </c>
      <c r="B33" s="55" t="s">
        <v>68</v>
      </c>
      <c r="C33" s="55" t="s">
        <v>41</v>
      </c>
      <c r="D33" s="59">
        <v>3828</v>
      </c>
      <c r="E33" s="55" t="s">
        <v>29</v>
      </c>
      <c r="F33" s="49">
        <v>-7621.67000000001</v>
      </c>
      <c r="G33" s="51">
        <f t="shared" si="0"/>
        <v>1.00044417195022e-11</v>
      </c>
    </row>
    <row r="34" ht="14.25" spans="1:7">
      <c r="A34" s="58" t="s">
        <v>69</v>
      </c>
      <c r="B34" s="55" t="s">
        <v>70</v>
      </c>
      <c r="C34" s="55" t="s">
        <v>41</v>
      </c>
      <c r="D34" s="59">
        <v>396</v>
      </c>
      <c r="E34" s="55" t="s">
        <v>29</v>
      </c>
      <c r="F34" s="49">
        <v>-7225.67000000001</v>
      </c>
      <c r="G34" s="51">
        <f t="shared" si="0"/>
        <v>0</v>
      </c>
    </row>
    <row r="35" ht="14.25" spans="1:7">
      <c r="A35" s="58" t="s">
        <v>71</v>
      </c>
      <c r="B35" s="55" t="s">
        <v>72</v>
      </c>
      <c r="C35" s="59" t="s">
        <v>41</v>
      </c>
      <c r="D35" s="59">
        <v>2728</v>
      </c>
      <c r="E35" s="55" t="s">
        <v>29</v>
      </c>
      <c r="F35" s="49">
        <v>-4497.67000000001</v>
      </c>
      <c r="G35" s="51">
        <f t="shared" si="0"/>
        <v>0</v>
      </c>
    </row>
    <row r="36" ht="14.25" spans="1:7">
      <c r="A36" s="58" t="s">
        <v>73</v>
      </c>
      <c r="B36" s="55" t="s">
        <v>74</v>
      </c>
      <c r="C36" s="59" t="s">
        <v>75</v>
      </c>
      <c r="D36" s="56">
        <v>-22</v>
      </c>
      <c r="E36" s="55" t="s">
        <v>29</v>
      </c>
      <c r="F36" s="49">
        <v>-4519.67000000001</v>
      </c>
      <c r="G36" s="51">
        <f t="shared" si="0"/>
        <v>0</v>
      </c>
    </row>
    <row r="37" ht="14.25" spans="1:7">
      <c r="A37" s="58" t="s">
        <v>76</v>
      </c>
      <c r="B37" s="55" t="s">
        <v>77</v>
      </c>
      <c r="C37" s="55" t="s">
        <v>41</v>
      </c>
      <c r="D37" s="59">
        <v>4048</v>
      </c>
      <c r="E37" s="55" t="s">
        <v>29</v>
      </c>
      <c r="F37" s="49">
        <v>-471.670000000006</v>
      </c>
      <c r="G37" s="51">
        <f t="shared" si="0"/>
        <v>-4.09272615797818e-12</v>
      </c>
    </row>
    <row r="38" ht="14.25" spans="1:7">
      <c r="A38" s="58" t="s">
        <v>78</v>
      </c>
      <c r="B38" s="55" t="s">
        <v>79</v>
      </c>
      <c r="C38" s="55" t="s">
        <v>41</v>
      </c>
      <c r="D38" s="59">
        <v>2200</v>
      </c>
      <c r="E38" s="55" t="s">
        <v>11</v>
      </c>
      <c r="F38" s="49">
        <v>1728.32999999999</v>
      </c>
      <c r="G38" s="51">
        <f t="shared" si="0"/>
        <v>4.09272615797818e-12</v>
      </c>
    </row>
    <row r="39" ht="14.25" spans="1:7">
      <c r="A39" s="58" t="s">
        <v>80</v>
      </c>
      <c r="B39" s="55" t="s">
        <v>81</v>
      </c>
      <c r="C39" s="55" t="s">
        <v>41</v>
      </c>
      <c r="D39" s="59">
        <v>2385.89</v>
      </c>
      <c r="E39" s="55" t="s">
        <v>11</v>
      </c>
      <c r="F39" s="49">
        <v>4114.21999999999</v>
      </c>
      <c r="G39" s="51">
        <f t="shared" si="0"/>
        <v>0</v>
      </c>
    </row>
    <row r="40" ht="14.25" spans="1:7">
      <c r="A40" s="58" t="s">
        <v>82</v>
      </c>
      <c r="B40" s="55" t="s">
        <v>83</v>
      </c>
      <c r="C40" s="55" t="s">
        <v>84</v>
      </c>
      <c r="D40" s="60">
        <v>-64.99</v>
      </c>
      <c r="E40" s="55" t="s">
        <v>11</v>
      </c>
      <c r="F40" s="49">
        <v>4049.22999999999</v>
      </c>
      <c r="G40" s="51">
        <f t="shared" si="0"/>
        <v>0</v>
      </c>
    </row>
    <row r="41" ht="14.25" spans="1:7">
      <c r="A41" s="58" t="s">
        <v>85</v>
      </c>
      <c r="B41" s="55" t="s">
        <v>86</v>
      </c>
      <c r="C41" s="55" t="s">
        <v>41</v>
      </c>
      <c r="D41" s="59">
        <v>32.98</v>
      </c>
      <c r="E41" s="55" t="s">
        <v>11</v>
      </c>
      <c r="F41" s="49">
        <v>4082.20999999999</v>
      </c>
      <c r="G41" s="51">
        <f t="shared" si="0"/>
        <v>0</v>
      </c>
    </row>
    <row r="42" ht="14.25" spans="1:7">
      <c r="A42" s="58" t="s">
        <v>87</v>
      </c>
      <c r="B42" s="55" t="s">
        <v>88</v>
      </c>
      <c r="C42" s="55" t="s">
        <v>41</v>
      </c>
      <c r="D42" s="59">
        <v>424.06</v>
      </c>
      <c r="E42" s="55" t="s">
        <v>11</v>
      </c>
      <c r="F42" s="49">
        <v>4506.26999999999</v>
      </c>
      <c r="G42" s="51">
        <f t="shared" si="0"/>
        <v>0</v>
      </c>
    </row>
    <row r="43" ht="14.25" spans="1:7">
      <c r="A43" s="58" t="s">
        <v>89</v>
      </c>
      <c r="B43" s="55" t="s">
        <v>90</v>
      </c>
      <c r="C43" s="55" t="s">
        <v>91</v>
      </c>
      <c r="D43" s="60">
        <v>-38.77</v>
      </c>
      <c r="E43" s="55" t="s">
        <v>11</v>
      </c>
      <c r="F43" s="49">
        <v>4467.49999999999</v>
      </c>
      <c r="G43" s="51">
        <f t="shared" si="0"/>
        <v>0</v>
      </c>
    </row>
    <row r="44" ht="14.25" spans="1:7">
      <c r="A44" s="58" t="s">
        <v>89</v>
      </c>
      <c r="B44" s="55" t="s">
        <v>92</v>
      </c>
      <c r="C44" s="55" t="s">
        <v>93</v>
      </c>
      <c r="D44" s="60">
        <v>-30.95</v>
      </c>
      <c r="E44" s="55" t="s">
        <v>11</v>
      </c>
      <c r="F44" s="49">
        <v>4436.54999999999</v>
      </c>
      <c r="G44" s="51">
        <f t="shared" si="0"/>
        <v>0</v>
      </c>
    </row>
    <row r="45" ht="14.25" spans="1:7">
      <c r="A45" s="58" t="s">
        <v>94</v>
      </c>
      <c r="B45" s="55" t="s">
        <v>95</v>
      </c>
      <c r="C45" s="55" t="s">
        <v>41</v>
      </c>
      <c r="D45" s="59">
        <v>542.78</v>
      </c>
      <c r="E45" s="55" t="s">
        <v>11</v>
      </c>
      <c r="F45" s="49">
        <v>4979.32999999999</v>
      </c>
      <c r="G45" s="51">
        <f t="shared" si="0"/>
        <v>0</v>
      </c>
    </row>
    <row r="46" ht="14.25" spans="1:7">
      <c r="A46" s="58" t="s">
        <v>96</v>
      </c>
      <c r="B46" s="55" t="s">
        <v>97</v>
      </c>
      <c r="C46" s="55" t="s">
        <v>41</v>
      </c>
      <c r="D46" s="59">
        <v>2048.1</v>
      </c>
      <c r="E46" s="55" t="s">
        <v>11</v>
      </c>
      <c r="F46" s="49">
        <v>7027.42999999999</v>
      </c>
      <c r="G46" s="51">
        <f t="shared" si="0"/>
        <v>0</v>
      </c>
    </row>
    <row r="47" ht="14.25" spans="1:7">
      <c r="A47" s="58" t="s">
        <v>98</v>
      </c>
      <c r="B47" s="55" t="s">
        <v>99</v>
      </c>
      <c r="C47" s="55" t="s">
        <v>41</v>
      </c>
      <c r="D47" s="59">
        <v>4103.5</v>
      </c>
      <c r="E47" s="55" t="s">
        <v>11</v>
      </c>
      <c r="F47" s="49">
        <v>11130.93</v>
      </c>
      <c r="G47" s="51">
        <f t="shared" si="0"/>
        <v>0</v>
      </c>
    </row>
    <row r="48" ht="14.25" spans="1:7">
      <c r="A48" s="58" t="s">
        <v>100</v>
      </c>
      <c r="B48" s="55" t="s">
        <v>101</v>
      </c>
      <c r="C48" s="55" t="s">
        <v>102</v>
      </c>
      <c r="D48" s="60">
        <v>-274.65</v>
      </c>
      <c r="E48" s="55" t="s">
        <v>11</v>
      </c>
      <c r="F48" s="49">
        <v>10856.28</v>
      </c>
      <c r="G48" s="51">
        <f t="shared" si="0"/>
        <v>0</v>
      </c>
    </row>
    <row r="49" ht="14.25" spans="1:7">
      <c r="A49" s="58" t="s">
        <v>103</v>
      </c>
      <c r="B49" s="55" t="s">
        <v>104</v>
      </c>
      <c r="C49" s="55" t="s">
        <v>105</v>
      </c>
      <c r="D49" s="60">
        <v>-87.16</v>
      </c>
      <c r="E49" s="55" t="s">
        <v>11</v>
      </c>
      <c r="F49" s="49">
        <v>10769.12</v>
      </c>
      <c r="G49" s="51">
        <f t="shared" si="0"/>
        <v>0</v>
      </c>
    </row>
    <row r="50" ht="14.25" spans="1:7">
      <c r="A50" s="58" t="s">
        <v>106</v>
      </c>
      <c r="B50" s="55" t="s">
        <v>107</v>
      </c>
      <c r="C50" s="55" t="s">
        <v>108</v>
      </c>
      <c r="D50" s="59">
        <v>-3.54</v>
      </c>
      <c r="E50" s="55" t="s">
        <v>11</v>
      </c>
      <c r="F50" s="61">
        <v>10765.58</v>
      </c>
      <c r="G50" s="62" t="s">
        <v>109</v>
      </c>
    </row>
    <row r="51" ht="14.25" spans="1:7">
      <c r="A51" s="63"/>
      <c r="B51" s="63"/>
      <c r="C51" s="63" t="s">
        <v>110</v>
      </c>
      <c r="D51" s="63"/>
      <c r="E51" s="63"/>
      <c r="F51" s="18">
        <v>59446.35</v>
      </c>
      <c r="G51" s="62" t="s">
        <v>111</v>
      </c>
    </row>
    <row r="52" ht="14.25" spans="1:7">
      <c r="A52" s="27"/>
      <c r="B52" s="27"/>
      <c r="C52" s="27"/>
      <c r="D52" s="27"/>
      <c r="E52" s="27"/>
      <c r="F52" s="64">
        <f>F50+F51</f>
        <v>70211.93</v>
      </c>
      <c r="G52" s="62" t="s">
        <v>112</v>
      </c>
    </row>
    <row r="56" spans="4:4">
      <c r="D56">
        <v>200</v>
      </c>
    </row>
    <row r="57" spans="4:4">
      <c r="D57">
        <v>1181.81</v>
      </c>
    </row>
    <row r="58" spans="4:4">
      <c r="D58">
        <v>222.11</v>
      </c>
    </row>
    <row r="59" spans="4:4">
      <c r="D59">
        <v>200.02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opLeftCell="A47" workbookViewId="0">
      <selection activeCell="N58" sqref="N58"/>
    </sheetView>
  </sheetViews>
  <sheetFormatPr defaultColWidth="9" defaultRowHeight="14.25"/>
  <cols>
    <col min="1" max="2" width="9" style="27"/>
    <col min="3" max="3" width="15.75" style="27" customWidth="1"/>
    <col min="4" max="16384" width="9" style="27"/>
  </cols>
  <sheetData>
    <row r="1" ht="13.5" spans="1:14">
      <c r="A1" s="28" t="s">
        <v>113</v>
      </c>
      <c r="B1" s="29" t="s">
        <v>114</v>
      </c>
      <c r="C1" s="29" t="s">
        <v>115</v>
      </c>
      <c r="D1" s="30" t="s">
        <v>116</v>
      </c>
      <c r="E1" s="29" t="s">
        <v>117</v>
      </c>
      <c r="F1" s="29" t="s">
        <v>118</v>
      </c>
      <c r="G1" s="29" t="s">
        <v>119</v>
      </c>
      <c r="H1" s="29" t="s">
        <v>120</v>
      </c>
      <c r="I1" s="30" t="s">
        <v>121</v>
      </c>
      <c r="J1" s="30" t="s">
        <v>122</v>
      </c>
      <c r="K1" s="30" t="s">
        <v>123</v>
      </c>
      <c r="L1" s="29" t="s">
        <v>120</v>
      </c>
      <c r="M1" s="30" t="s">
        <v>124</v>
      </c>
      <c r="N1" s="29" t="s">
        <v>3</v>
      </c>
    </row>
    <row r="2" ht="13.5" spans="1:14">
      <c r="A2" s="31">
        <v>1000</v>
      </c>
      <c r="B2" s="32" t="s">
        <v>125</v>
      </c>
      <c r="C2" s="32" t="s">
        <v>126</v>
      </c>
      <c r="D2" s="33">
        <v>42853</v>
      </c>
      <c r="E2" s="32" t="s">
        <v>127</v>
      </c>
      <c r="F2" s="32" t="s">
        <v>128</v>
      </c>
      <c r="G2" s="32" t="s">
        <v>129</v>
      </c>
      <c r="H2" s="32" t="s">
        <v>8</v>
      </c>
      <c r="I2" s="36">
        <v>0</v>
      </c>
      <c r="J2" s="36">
        <v>0</v>
      </c>
      <c r="K2" s="36">
        <v>100222</v>
      </c>
      <c r="L2" s="32" t="s">
        <v>29</v>
      </c>
      <c r="M2" s="36">
        <v>100222</v>
      </c>
      <c r="N2" s="32" t="s">
        <v>130</v>
      </c>
    </row>
    <row r="3" ht="13.5" spans="1:14">
      <c r="A3" s="31">
        <v>1000</v>
      </c>
      <c r="B3" s="34" t="s">
        <v>125</v>
      </c>
      <c r="C3" s="34" t="s">
        <v>126</v>
      </c>
      <c r="D3" s="35">
        <v>42908</v>
      </c>
      <c r="E3" s="34" t="s">
        <v>131</v>
      </c>
      <c r="F3" s="34" t="s">
        <v>128</v>
      </c>
      <c r="G3" s="34" t="s">
        <v>132</v>
      </c>
      <c r="H3" s="34" t="s">
        <v>29</v>
      </c>
      <c r="I3" s="37">
        <v>100222</v>
      </c>
      <c r="J3" s="37">
        <v>0</v>
      </c>
      <c r="K3" s="37">
        <v>0</v>
      </c>
      <c r="L3" s="34" t="s">
        <v>29</v>
      </c>
      <c r="M3" s="37">
        <v>100222</v>
      </c>
      <c r="N3" s="34" t="s">
        <v>133</v>
      </c>
    </row>
    <row r="4" ht="13.5" spans="1:14">
      <c r="A4" s="31">
        <v>1000</v>
      </c>
      <c r="B4" s="32" t="s">
        <v>125</v>
      </c>
      <c r="C4" s="32" t="s">
        <v>126</v>
      </c>
      <c r="D4" s="33">
        <v>42908</v>
      </c>
      <c r="E4" s="32" t="s">
        <v>134</v>
      </c>
      <c r="F4" s="32" t="s">
        <v>128</v>
      </c>
      <c r="G4" s="32" t="s">
        <v>132</v>
      </c>
      <c r="H4" s="32" t="s">
        <v>29</v>
      </c>
      <c r="I4" s="36">
        <v>100222</v>
      </c>
      <c r="J4" s="36">
        <v>0</v>
      </c>
      <c r="K4" s="36">
        <v>0</v>
      </c>
      <c r="L4" s="32" t="s">
        <v>29</v>
      </c>
      <c r="M4" s="36">
        <v>100222</v>
      </c>
      <c r="N4" s="32" t="s">
        <v>135</v>
      </c>
    </row>
    <row r="5" ht="13.5" spans="1:14">
      <c r="A5" s="31">
        <v>1000</v>
      </c>
      <c r="B5" s="34" t="s">
        <v>125</v>
      </c>
      <c r="C5" s="34" t="s">
        <v>126</v>
      </c>
      <c r="D5" s="35">
        <v>42908</v>
      </c>
      <c r="E5" s="34" t="s">
        <v>136</v>
      </c>
      <c r="F5" s="34" t="s">
        <v>128</v>
      </c>
      <c r="G5" s="34" t="s">
        <v>137</v>
      </c>
      <c r="H5" s="34" t="s">
        <v>29</v>
      </c>
      <c r="I5" s="37">
        <v>100222</v>
      </c>
      <c r="J5" s="37">
        <v>57986</v>
      </c>
      <c r="K5" s="37">
        <v>0</v>
      </c>
      <c r="L5" s="34" t="s">
        <v>29</v>
      </c>
      <c r="M5" s="37">
        <v>42236</v>
      </c>
      <c r="N5" s="34" t="s">
        <v>138</v>
      </c>
    </row>
    <row r="6" ht="13.5" spans="1:14">
      <c r="A6" s="31">
        <v>1000</v>
      </c>
      <c r="B6" s="32" t="s">
        <v>125</v>
      </c>
      <c r="C6" s="32" t="s">
        <v>126</v>
      </c>
      <c r="D6" s="33">
        <v>42908</v>
      </c>
      <c r="E6" s="32" t="s">
        <v>139</v>
      </c>
      <c r="F6" s="32" t="s">
        <v>128</v>
      </c>
      <c r="G6" s="32" t="s">
        <v>137</v>
      </c>
      <c r="H6" s="32" t="s">
        <v>29</v>
      </c>
      <c r="I6" s="36">
        <v>42236</v>
      </c>
      <c r="J6" s="36">
        <v>35810</v>
      </c>
      <c r="K6" s="36">
        <v>0</v>
      </c>
      <c r="L6" s="32" t="s">
        <v>29</v>
      </c>
      <c r="M6" s="36">
        <v>6426</v>
      </c>
      <c r="N6" s="32" t="s">
        <v>138</v>
      </c>
    </row>
    <row r="7" ht="13.5" spans="1:14">
      <c r="A7" s="31">
        <v>1000</v>
      </c>
      <c r="B7" s="34" t="s">
        <v>125</v>
      </c>
      <c r="C7" s="34" t="s">
        <v>126</v>
      </c>
      <c r="D7" s="35">
        <v>42910</v>
      </c>
      <c r="E7" s="34" t="s">
        <v>140</v>
      </c>
      <c r="F7" s="34" t="s">
        <v>128</v>
      </c>
      <c r="G7" s="34" t="s">
        <v>137</v>
      </c>
      <c r="H7" s="34" t="s">
        <v>29</v>
      </c>
      <c r="I7" s="37">
        <v>6426</v>
      </c>
      <c r="J7" s="37">
        <v>6831</v>
      </c>
      <c r="K7" s="37">
        <v>0</v>
      </c>
      <c r="L7" s="34" t="s">
        <v>11</v>
      </c>
      <c r="M7" s="37">
        <v>405</v>
      </c>
      <c r="N7" s="34" t="s">
        <v>138</v>
      </c>
    </row>
    <row r="8" ht="13.5" spans="1:14">
      <c r="A8" s="31">
        <v>1000</v>
      </c>
      <c r="B8" s="32" t="s">
        <v>125</v>
      </c>
      <c r="C8" s="32" t="s">
        <v>126</v>
      </c>
      <c r="D8" s="33">
        <v>42913</v>
      </c>
      <c r="E8" s="32" t="s">
        <v>141</v>
      </c>
      <c r="F8" s="32" t="s">
        <v>128</v>
      </c>
      <c r="G8" s="32" t="s">
        <v>129</v>
      </c>
      <c r="H8" s="32" t="s">
        <v>11</v>
      </c>
      <c r="I8" s="36">
        <v>405</v>
      </c>
      <c r="J8" s="36">
        <v>0</v>
      </c>
      <c r="K8" s="36">
        <v>57120</v>
      </c>
      <c r="L8" s="32" t="s">
        <v>29</v>
      </c>
      <c r="M8" s="36">
        <v>56715</v>
      </c>
      <c r="N8" s="32" t="s">
        <v>142</v>
      </c>
    </row>
    <row r="9" ht="13.5" spans="1:14">
      <c r="A9" s="31">
        <v>1000</v>
      </c>
      <c r="B9" s="34" t="s">
        <v>125</v>
      </c>
      <c r="C9" s="34" t="s">
        <v>126</v>
      </c>
      <c r="D9" s="35">
        <v>43003</v>
      </c>
      <c r="E9" s="34" t="s">
        <v>143</v>
      </c>
      <c r="F9" s="34" t="s">
        <v>128</v>
      </c>
      <c r="G9" s="34" t="s">
        <v>137</v>
      </c>
      <c r="H9" s="34" t="s">
        <v>29</v>
      </c>
      <c r="I9" s="37">
        <v>56715</v>
      </c>
      <c r="J9" s="37">
        <v>11735.2</v>
      </c>
      <c r="K9" s="37">
        <v>0</v>
      </c>
      <c r="L9" s="34" t="s">
        <v>29</v>
      </c>
      <c r="M9" s="37">
        <v>44979.8</v>
      </c>
      <c r="N9" s="34" t="s">
        <v>138</v>
      </c>
    </row>
    <row r="10" ht="13.5" spans="1:14">
      <c r="A10" s="31">
        <v>1000</v>
      </c>
      <c r="B10" s="32" t="s">
        <v>125</v>
      </c>
      <c r="C10" s="32" t="s">
        <v>126</v>
      </c>
      <c r="D10" s="33">
        <v>43003</v>
      </c>
      <c r="E10" s="32" t="s">
        <v>144</v>
      </c>
      <c r="F10" s="32" t="s">
        <v>128</v>
      </c>
      <c r="G10" s="32" t="s">
        <v>137</v>
      </c>
      <c r="H10" s="32" t="s">
        <v>29</v>
      </c>
      <c r="I10" s="36">
        <v>44979.8</v>
      </c>
      <c r="J10" s="36">
        <v>40248</v>
      </c>
      <c r="K10" s="36">
        <v>0</v>
      </c>
      <c r="L10" s="32" t="s">
        <v>29</v>
      </c>
      <c r="M10" s="36">
        <v>4731.8</v>
      </c>
      <c r="N10" s="32" t="s">
        <v>138</v>
      </c>
    </row>
    <row r="11" ht="13.5" spans="1:14">
      <c r="A11" s="31">
        <v>1000</v>
      </c>
      <c r="B11" s="34" t="s">
        <v>125</v>
      </c>
      <c r="C11" s="34" t="s">
        <v>126</v>
      </c>
      <c r="D11" s="35">
        <v>43003</v>
      </c>
      <c r="E11" s="34" t="s">
        <v>145</v>
      </c>
      <c r="F11" s="34" t="s">
        <v>128</v>
      </c>
      <c r="G11" s="34" t="s">
        <v>132</v>
      </c>
      <c r="H11" s="34" t="s">
        <v>29</v>
      </c>
      <c r="I11" s="37">
        <v>4731.8</v>
      </c>
      <c r="J11" s="37">
        <v>0</v>
      </c>
      <c r="K11" s="37">
        <v>0</v>
      </c>
      <c r="L11" s="34" t="s">
        <v>29</v>
      </c>
      <c r="M11" s="37">
        <v>4731.8</v>
      </c>
      <c r="N11" s="34" t="s">
        <v>146</v>
      </c>
    </row>
    <row r="12" ht="13.5" spans="1:14">
      <c r="A12" s="31">
        <v>1000</v>
      </c>
      <c r="B12" s="32" t="s">
        <v>125</v>
      </c>
      <c r="C12" s="32" t="s">
        <v>126</v>
      </c>
      <c r="D12" s="33">
        <v>43008</v>
      </c>
      <c r="E12" s="32" t="s">
        <v>147</v>
      </c>
      <c r="F12" s="32" t="s">
        <v>128</v>
      </c>
      <c r="G12" s="32" t="s">
        <v>132</v>
      </c>
      <c r="H12" s="32" t="s">
        <v>29</v>
      </c>
      <c r="I12" s="36">
        <v>4731.8</v>
      </c>
      <c r="J12" s="36">
        <v>0</v>
      </c>
      <c r="K12" s="36">
        <v>0</v>
      </c>
      <c r="L12" s="32" t="s">
        <v>29</v>
      </c>
      <c r="M12" s="36">
        <v>4731.8</v>
      </c>
      <c r="N12" s="32" t="s">
        <v>148</v>
      </c>
    </row>
    <row r="13" ht="13.5" spans="1:14">
      <c r="A13" s="31">
        <v>1000</v>
      </c>
      <c r="B13" s="34" t="s">
        <v>125</v>
      </c>
      <c r="C13" s="34" t="s">
        <v>126</v>
      </c>
      <c r="D13" s="35">
        <v>43019</v>
      </c>
      <c r="E13" s="34" t="s">
        <v>149</v>
      </c>
      <c r="F13" s="34" t="s">
        <v>128</v>
      </c>
      <c r="G13" s="34" t="s">
        <v>129</v>
      </c>
      <c r="H13" s="34" t="s">
        <v>29</v>
      </c>
      <c r="I13" s="37">
        <v>4731.8</v>
      </c>
      <c r="J13" s="37">
        <v>0</v>
      </c>
      <c r="K13" s="37">
        <v>74328.24</v>
      </c>
      <c r="L13" s="34" t="s">
        <v>29</v>
      </c>
      <c r="M13" s="37">
        <v>79060.04</v>
      </c>
      <c r="N13" s="34" t="s">
        <v>150</v>
      </c>
    </row>
    <row r="14" ht="13.5" spans="1:14">
      <c r="A14" s="31">
        <v>1000</v>
      </c>
      <c r="B14" s="32" t="s">
        <v>125</v>
      </c>
      <c r="C14" s="32" t="s">
        <v>126</v>
      </c>
      <c r="D14" s="33">
        <v>43021</v>
      </c>
      <c r="E14" s="32" t="s">
        <v>151</v>
      </c>
      <c r="F14" s="32" t="s">
        <v>128</v>
      </c>
      <c r="G14" s="32" t="s">
        <v>137</v>
      </c>
      <c r="H14" s="32" t="s">
        <v>29</v>
      </c>
      <c r="I14" s="36">
        <v>79060.04</v>
      </c>
      <c r="J14" s="36">
        <v>16872</v>
      </c>
      <c r="K14" s="36">
        <v>0</v>
      </c>
      <c r="L14" s="32" t="s">
        <v>29</v>
      </c>
      <c r="M14" s="36">
        <v>62188.04</v>
      </c>
      <c r="N14" s="32" t="s">
        <v>138</v>
      </c>
    </row>
    <row r="15" ht="13.5" spans="1:14">
      <c r="A15" s="31">
        <v>1000</v>
      </c>
      <c r="B15" s="34" t="s">
        <v>125</v>
      </c>
      <c r="C15" s="34" t="s">
        <v>126</v>
      </c>
      <c r="D15" s="35">
        <v>43066</v>
      </c>
      <c r="E15" s="34" t="s">
        <v>152</v>
      </c>
      <c r="F15" s="34" t="s">
        <v>128</v>
      </c>
      <c r="G15" s="34" t="s">
        <v>137</v>
      </c>
      <c r="H15" s="34" t="s">
        <v>29</v>
      </c>
      <c r="I15" s="37">
        <v>62188.04</v>
      </c>
      <c r="J15" s="37">
        <v>29000</v>
      </c>
      <c r="K15" s="37">
        <v>0</v>
      </c>
      <c r="L15" s="34" t="s">
        <v>29</v>
      </c>
      <c r="M15" s="37">
        <v>33188.04</v>
      </c>
      <c r="N15" s="34" t="s">
        <v>138</v>
      </c>
    </row>
    <row r="16" ht="13.5" spans="1:14">
      <c r="A16" s="31">
        <v>1000</v>
      </c>
      <c r="B16" s="32" t="s">
        <v>125</v>
      </c>
      <c r="C16" s="32" t="s">
        <v>126</v>
      </c>
      <c r="D16" s="33">
        <v>43100</v>
      </c>
      <c r="E16" s="32" t="s">
        <v>153</v>
      </c>
      <c r="F16" s="32" t="s">
        <v>128</v>
      </c>
      <c r="G16" s="32" t="s">
        <v>132</v>
      </c>
      <c r="H16" s="32" t="s">
        <v>29</v>
      </c>
      <c r="I16" s="36">
        <v>33188.04</v>
      </c>
      <c r="J16" s="36">
        <v>-757.96</v>
      </c>
      <c r="K16" s="36">
        <v>0</v>
      </c>
      <c r="L16" s="32" t="s">
        <v>29</v>
      </c>
      <c r="M16" s="36">
        <v>33946</v>
      </c>
      <c r="N16" s="32" t="s">
        <v>154</v>
      </c>
    </row>
    <row r="17" ht="13.5" spans="1:14">
      <c r="A17" s="31">
        <v>1400</v>
      </c>
      <c r="B17" s="32" t="s">
        <v>125</v>
      </c>
      <c r="C17" s="32" t="s">
        <v>126</v>
      </c>
      <c r="D17" s="33">
        <v>43179</v>
      </c>
      <c r="E17" s="32" t="s">
        <v>155</v>
      </c>
      <c r="F17" s="32" t="s">
        <v>128</v>
      </c>
      <c r="G17" s="32" t="s">
        <v>137</v>
      </c>
      <c r="H17" s="32" t="s">
        <v>11</v>
      </c>
      <c r="I17" s="36">
        <v>61050.27</v>
      </c>
      <c r="J17" s="36">
        <v>29123</v>
      </c>
      <c r="K17" s="36">
        <v>0</v>
      </c>
      <c r="L17" s="32" t="s">
        <v>11</v>
      </c>
      <c r="M17" s="36">
        <v>90173.27</v>
      </c>
      <c r="N17" s="32" t="s">
        <v>138</v>
      </c>
    </row>
    <row r="18" ht="13.5" spans="1:14">
      <c r="A18" s="31">
        <v>1400</v>
      </c>
      <c r="B18" s="34" t="s">
        <v>125</v>
      </c>
      <c r="C18" s="34" t="s">
        <v>126</v>
      </c>
      <c r="D18" s="35">
        <v>43179</v>
      </c>
      <c r="E18" s="34" t="s">
        <v>156</v>
      </c>
      <c r="F18" s="34" t="s">
        <v>128</v>
      </c>
      <c r="G18" s="34" t="s">
        <v>132</v>
      </c>
      <c r="H18" s="34" t="s">
        <v>11</v>
      </c>
      <c r="I18" s="37">
        <v>90173.27</v>
      </c>
      <c r="J18" s="37">
        <v>0</v>
      </c>
      <c r="K18" s="37">
        <v>0</v>
      </c>
      <c r="L18" s="34" t="s">
        <v>11</v>
      </c>
      <c r="M18" s="37">
        <v>90173.27</v>
      </c>
      <c r="N18" s="34" t="s">
        <v>157</v>
      </c>
    </row>
    <row r="19" ht="13.5" spans="1:14">
      <c r="A19" s="31">
        <v>1000</v>
      </c>
      <c r="B19" s="34" t="s">
        <v>125</v>
      </c>
      <c r="C19" s="34" t="s">
        <v>126</v>
      </c>
      <c r="D19" s="35">
        <v>43190</v>
      </c>
      <c r="E19" s="34" t="s">
        <v>158</v>
      </c>
      <c r="F19" s="34" t="s">
        <v>128</v>
      </c>
      <c r="G19" s="34" t="s">
        <v>129</v>
      </c>
      <c r="H19" s="34" t="s">
        <v>29</v>
      </c>
      <c r="I19" s="37">
        <v>33946</v>
      </c>
      <c r="J19" s="37">
        <v>0</v>
      </c>
      <c r="K19" s="37">
        <v>0</v>
      </c>
      <c r="L19" s="34" t="s">
        <v>29</v>
      </c>
      <c r="M19" s="37">
        <v>33946</v>
      </c>
      <c r="N19" s="34" t="s">
        <v>159</v>
      </c>
    </row>
    <row r="20" ht="13.5" spans="1:14">
      <c r="A20" s="31">
        <v>1400</v>
      </c>
      <c r="B20" s="32" t="s">
        <v>125</v>
      </c>
      <c r="C20" s="32" t="s">
        <v>126</v>
      </c>
      <c r="D20" s="33">
        <v>43251</v>
      </c>
      <c r="E20" s="32" t="s">
        <v>160</v>
      </c>
      <c r="F20" s="32" t="s">
        <v>128</v>
      </c>
      <c r="G20" s="32" t="s">
        <v>132</v>
      </c>
      <c r="H20" s="32" t="s">
        <v>11</v>
      </c>
      <c r="I20" s="36">
        <v>90173.27</v>
      </c>
      <c r="J20" s="36">
        <v>-367.8</v>
      </c>
      <c r="K20" s="36">
        <v>0</v>
      </c>
      <c r="L20" s="32" t="s">
        <v>11</v>
      </c>
      <c r="M20" s="36">
        <v>89805.47</v>
      </c>
      <c r="N20" s="32" t="s">
        <v>161</v>
      </c>
    </row>
    <row r="21" ht="13.5" spans="1:14">
      <c r="A21" s="31">
        <v>1400</v>
      </c>
      <c r="B21" s="34" t="s">
        <v>125</v>
      </c>
      <c r="C21" s="34" t="s">
        <v>126</v>
      </c>
      <c r="D21" s="35">
        <v>43266</v>
      </c>
      <c r="E21" s="34" t="s">
        <v>162</v>
      </c>
      <c r="F21" s="34" t="s">
        <v>128</v>
      </c>
      <c r="G21" s="34" t="s">
        <v>137</v>
      </c>
      <c r="H21" s="34" t="s">
        <v>11</v>
      </c>
      <c r="I21" s="37">
        <v>89805.47</v>
      </c>
      <c r="J21" s="37">
        <v>7014</v>
      </c>
      <c r="K21" s="37">
        <v>0</v>
      </c>
      <c r="L21" s="34" t="s">
        <v>11</v>
      </c>
      <c r="M21" s="37">
        <v>96819.47</v>
      </c>
      <c r="N21" s="34" t="s">
        <v>138</v>
      </c>
    </row>
    <row r="22" ht="13.5" spans="1:14">
      <c r="A22" s="31">
        <v>1000</v>
      </c>
      <c r="B22" s="32" t="s">
        <v>125</v>
      </c>
      <c r="C22" s="32" t="s">
        <v>126</v>
      </c>
      <c r="D22" s="33">
        <v>43333</v>
      </c>
      <c r="E22" s="32" t="s">
        <v>163</v>
      </c>
      <c r="F22" s="32" t="s">
        <v>128</v>
      </c>
      <c r="G22" s="32" t="s">
        <v>132</v>
      </c>
      <c r="H22" s="32" t="s">
        <v>29</v>
      </c>
      <c r="I22" s="36">
        <v>33946</v>
      </c>
      <c r="J22" s="36">
        <v>0</v>
      </c>
      <c r="K22" s="36">
        <v>0</v>
      </c>
      <c r="L22" s="32" t="s">
        <v>29</v>
      </c>
      <c r="M22" s="36">
        <v>33946</v>
      </c>
      <c r="N22" s="32" t="s">
        <v>164</v>
      </c>
    </row>
    <row r="23" ht="13.5" spans="1:14">
      <c r="A23" s="31">
        <v>1400</v>
      </c>
      <c r="B23" s="32" t="s">
        <v>125</v>
      </c>
      <c r="C23" s="32" t="s">
        <v>126</v>
      </c>
      <c r="D23" s="33">
        <v>43335</v>
      </c>
      <c r="E23" s="32" t="s">
        <v>165</v>
      </c>
      <c r="F23" s="32" t="s">
        <v>128</v>
      </c>
      <c r="G23" s="32" t="s">
        <v>129</v>
      </c>
      <c r="H23" s="32" t="s">
        <v>11</v>
      </c>
      <c r="I23" s="36">
        <v>96819.47</v>
      </c>
      <c r="J23" s="36">
        <v>0</v>
      </c>
      <c r="K23" s="36">
        <v>0</v>
      </c>
      <c r="L23" s="32" t="s">
        <v>11</v>
      </c>
      <c r="M23" s="36">
        <v>96819.47</v>
      </c>
      <c r="N23" s="32" t="s">
        <v>159</v>
      </c>
    </row>
    <row r="24" ht="13.5" spans="1:14">
      <c r="A24" s="31">
        <v>1000</v>
      </c>
      <c r="B24" s="34" t="s">
        <v>125</v>
      </c>
      <c r="C24" s="34" t="s">
        <v>126</v>
      </c>
      <c r="D24" s="35">
        <v>43341</v>
      </c>
      <c r="E24" s="34" t="s">
        <v>166</v>
      </c>
      <c r="F24" s="34" t="s">
        <v>128</v>
      </c>
      <c r="G24" s="34" t="s">
        <v>132</v>
      </c>
      <c r="H24" s="34" t="s">
        <v>29</v>
      </c>
      <c r="I24" s="37">
        <v>33946</v>
      </c>
      <c r="J24" s="37">
        <v>35769.2</v>
      </c>
      <c r="K24" s="37">
        <v>0</v>
      </c>
      <c r="L24" s="34" t="s">
        <v>11</v>
      </c>
      <c r="M24" s="37">
        <v>1823.2</v>
      </c>
      <c r="N24" s="34" t="s">
        <v>167</v>
      </c>
    </row>
    <row r="25" ht="13.5" spans="1:14">
      <c r="A25" s="31">
        <v>1400</v>
      </c>
      <c r="B25" s="34" t="s">
        <v>125</v>
      </c>
      <c r="C25" s="34" t="s">
        <v>126</v>
      </c>
      <c r="D25" s="35">
        <v>43341</v>
      </c>
      <c r="E25" s="34" t="s">
        <v>168</v>
      </c>
      <c r="F25" s="34" t="s">
        <v>128</v>
      </c>
      <c r="G25" s="34" t="s">
        <v>132</v>
      </c>
      <c r="H25" s="34" t="s">
        <v>11</v>
      </c>
      <c r="I25" s="37">
        <v>96819.47</v>
      </c>
      <c r="J25" s="37">
        <v>-35769.2</v>
      </c>
      <c r="K25" s="37">
        <v>0</v>
      </c>
      <c r="L25" s="34" t="s">
        <v>11</v>
      </c>
      <c r="M25" s="37">
        <v>61050.27</v>
      </c>
      <c r="N25" s="34" t="s">
        <v>167</v>
      </c>
    </row>
    <row r="26" ht="13.5" spans="1:14">
      <c r="A26" s="31">
        <v>1400</v>
      </c>
      <c r="B26" s="32" t="s">
        <v>125</v>
      </c>
      <c r="C26" s="32" t="s">
        <v>126</v>
      </c>
      <c r="D26" s="33">
        <v>43341</v>
      </c>
      <c r="E26" s="32" t="s">
        <v>169</v>
      </c>
      <c r="F26" s="32" t="s">
        <v>128</v>
      </c>
      <c r="G26" s="32" t="s">
        <v>129</v>
      </c>
      <c r="H26" s="32" t="s">
        <v>11</v>
      </c>
      <c r="I26" s="36">
        <v>61050.27</v>
      </c>
      <c r="J26" s="36">
        <v>0</v>
      </c>
      <c r="K26" s="36">
        <v>0</v>
      </c>
      <c r="L26" s="32" t="s">
        <v>11</v>
      </c>
      <c r="M26" s="36">
        <v>61050.27</v>
      </c>
      <c r="N26" s="32" t="s">
        <v>159</v>
      </c>
    </row>
    <row r="27" ht="13.5" spans="1:14">
      <c r="A27" s="31">
        <v>1000</v>
      </c>
      <c r="B27" s="32" t="s">
        <v>125</v>
      </c>
      <c r="C27" s="32" t="s">
        <v>126</v>
      </c>
      <c r="D27" s="33">
        <v>43363</v>
      </c>
      <c r="E27" s="32" t="s">
        <v>170</v>
      </c>
      <c r="F27" s="32" t="s">
        <v>128</v>
      </c>
      <c r="G27" s="32" t="s">
        <v>129</v>
      </c>
      <c r="H27" s="32" t="s">
        <v>11</v>
      </c>
      <c r="I27" s="36">
        <v>1823.2</v>
      </c>
      <c r="J27" s="36">
        <v>0</v>
      </c>
      <c r="K27" s="36">
        <v>5564</v>
      </c>
      <c r="L27" s="32" t="s">
        <v>29</v>
      </c>
      <c r="M27" s="36">
        <v>3740.8</v>
      </c>
      <c r="N27" s="32" t="s">
        <v>171</v>
      </c>
    </row>
    <row r="28" ht="13.5" spans="1:14">
      <c r="A28" s="31">
        <v>1000</v>
      </c>
      <c r="B28" s="34" t="s">
        <v>125</v>
      </c>
      <c r="C28" s="34" t="s">
        <v>126</v>
      </c>
      <c r="D28" s="35">
        <v>43419</v>
      </c>
      <c r="E28" s="34" t="s">
        <v>172</v>
      </c>
      <c r="F28" s="34" t="s">
        <v>128</v>
      </c>
      <c r="G28" s="34" t="s">
        <v>137</v>
      </c>
      <c r="H28" s="34" t="s">
        <v>29</v>
      </c>
      <c r="I28" s="37">
        <v>3740.8</v>
      </c>
      <c r="J28" s="37">
        <v>5381</v>
      </c>
      <c r="K28" s="37">
        <v>0</v>
      </c>
      <c r="L28" s="34" t="s">
        <v>11</v>
      </c>
      <c r="M28" s="37">
        <v>1640.2</v>
      </c>
      <c r="N28" s="34" t="s">
        <v>138</v>
      </c>
    </row>
    <row r="29" ht="13.5" spans="1:14">
      <c r="A29" s="31">
        <v>1000</v>
      </c>
      <c r="B29" s="32" t="s">
        <v>125</v>
      </c>
      <c r="C29" s="32" t="s">
        <v>126</v>
      </c>
      <c r="D29" s="33">
        <v>43445</v>
      </c>
      <c r="E29" s="32" t="s">
        <v>173</v>
      </c>
      <c r="F29" s="32" t="s">
        <v>128</v>
      </c>
      <c r="G29" s="32" t="s">
        <v>129</v>
      </c>
      <c r="H29" s="32" t="s">
        <v>11</v>
      </c>
      <c r="I29" s="36">
        <v>1640.2</v>
      </c>
      <c r="J29" s="36">
        <v>0</v>
      </c>
      <c r="K29" s="36">
        <v>4856.5</v>
      </c>
      <c r="L29" s="32" t="s">
        <v>29</v>
      </c>
      <c r="M29" s="36">
        <v>3216.3</v>
      </c>
      <c r="N29" s="32" t="s">
        <v>174</v>
      </c>
    </row>
    <row r="30" ht="13.5" spans="1:14">
      <c r="A30" s="31">
        <v>1000</v>
      </c>
      <c r="B30" s="34" t="s">
        <v>125</v>
      </c>
      <c r="C30" s="34" t="s">
        <v>126</v>
      </c>
      <c r="D30" s="35">
        <v>43451</v>
      </c>
      <c r="E30" s="34" t="s">
        <v>175</v>
      </c>
      <c r="F30" s="34" t="s">
        <v>128</v>
      </c>
      <c r="G30" s="34" t="s">
        <v>137</v>
      </c>
      <c r="H30" s="34" t="s">
        <v>29</v>
      </c>
      <c r="I30" s="37">
        <v>3216.3</v>
      </c>
      <c r="J30" s="37">
        <v>-636.08</v>
      </c>
      <c r="K30" s="37">
        <v>0</v>
      </c>
      <c r="L30" s="34" t="s">
        <v>29</v>
      </c>
      <c r="M30" s="37">
        <v>3852.38</v>
      </c>
      <c r="N30" s="34" t="s">
        <v>138</v>
      </c>
    </row>
    <row r="31" ht="13.5" spans="1:14">
      <c r="A31" s="31">
        <v>1000</v>
      </c>
      <c r="B31" s="32" t="s">
        <v>125</v>
      </c>
      <c r="C31" s="32" t="s">
        <v>126</v>
      </c>
      <c r="D31" s="33">
        <v>43451</v>
      </c>
      <c r="E31" s="32" t="s">
        <v>176</v>
      </c>
      <c r="F31" s="32" t="s">
        <v>128</v>
      </c>
      <c r="G31" s="32" t="s">
        <v>132</v>
      </c>
      <c r="H31" s="32" t="s">
        <v>29</v>
      </c>
      <c r="I31" s="36">
        <v>3852.38</v>
      </c>
      <c r="J31" s="36">
        <v>0.78</v>
      </c>
      <c r="K31" s="36">
        <v>0</v>
      </c>
      <c r="L31" s="32" t="s">
        <v>29</v>
      </c>
      <c r="M31" s="36">
        <v>3851.6</v>
      </c>
      <c r="N31" s="32" t="s">
        <v>177</v>
      </c>
    </row>
    <row r="32" ht="13.5" spans="1:14">
      <c r="A32" s="31">
        <v>1000</v>
      </c>
      <c r="B32" s="34" t="s">
        <v>125</v>
      </c>
      <c r="C32" s="34" t="s">
        <v>126</v>
      </c>
      <c r="D32" s="35">
        <v>43460</v>
      </c>
      <c r="E32" s="34" t="s">
        <v>178</v>
      </c>
      <c r="F32" s="34" t="s">
        <v>128</v>
      </c>
      <c r="G32" s="34" t="s">
        <v>137</v>
      </c>
      <c r="H32" s="34" t="s">
        <v>29</v>
      </c>
      <c r="I32" s="37">
        <v>3851.6</v>
      </c>
      <c r="J32" s="37">
        <v>1324.5</v>
      </c>
      <c r="K32" s="37">
        <v>0</v>
      </c>
      <c r="L32" s="34" t="s">
        <v>29</v>
      </c>
      <c r="M32" s="37">
        <v>2527.1</v>
      </c>
      <c r="N32" s="34" t="s">
        <v>138</v>
      </c>
    </row>
    <row r="33" ht="13.5" spans="1:14">
      <c r="A33" s="31">
        <v>1000</v>
      </c>
      <c r="B33" s="32" t="s">
        <v>125</v>
      </c>
      <c r="C33" s="32" t="s">
        <v>126</v>
      </c>
      <c r="D33" s="33">
        <v>43522</v>
      </c>
      <c r="E33" s="32" t="s">
        <v>179</v>
      </c>
      <c r="F33" s="32" t="s">
        <v>128</v>
      </c>
      <c r="G33" s="32" t="s">
        <v>137</v>
      </c>
      <c r="H33" s="32" t="s">
        <v>29</v>
      </c>
      <c r="I33" s="36">
        <v>2527.1</v>
      </c>
      <c r="J33" s="36">
        <v>16460</v>
      </c>
      <c r="K33" s="36">
        <v>0</v>
      </c>
      <c r="L33" s="32" t="s">
        <v>11</v>
      </c>
      <c r="M33" s="36">
        <v>13932.9</v>
      </c>
      <c r="N33" s="32" t="s">
        <v>138</v>
      </c>
    </row>
    <row r="34" ht="13.5" spans="1:14">
      <c r="A34" s="31">
        <v>1000</v>
      </c>
      <c r="B34" s="34" t="s">
        <v>125</v>
      </c>
      <c r="C34" s="34" t="s">
        <v>126</v>
      </c>
      <c r="D34" s="35">
        <v>43701</v>
      </c>
      <c r="E34" s="34" t="s">
        <v>180</v>
      </c>
      <c r="F34" s="34" t="s">
        <v>128</v>
      </c>
      <c r="G34" s="34" t="s">
        <v>137</v>
      </c>
      <c r="H34" s="34" t="s">
        <v>11</v>
      </c>
      <c r="I34" s="37">
        <v>13932.9</v>
      </c>
      <c r="J34" s="37">
        <v>10260.91</v>
      </c>
      <c r="K34" s="37">
        <v>0</v>
      </c>
      <c r="L34" s="34" t="s">
        <v>11</v>
      </c>
      <c r="M34" s="37">
        <v>24193.81</v>
      </c>
      <c r="N34" s="34" t="s">
        <v>138</v>
      </c>
    </row>
    <row r="35" ht="13.5" spans="1:14">
      <c r="A35" s="31">
        <v>1000</v>
      </c>
      <c r="B35" s="32" t="s">
        <v>125</v>
      </c>
      <c r="C35" s="32" t="s">
        <v>126</v>
      </c>
      <c r="D35" s="33">
        <v>43701</v>
      </c>
      <c r="E35" s="32" t="s">
        <v>181</v>
      </c>
      <c r="F35" s="32" t="s">
        <v>128</v>
      </c>
      <c r="G35" s="32" t="s">
        <v>132</v>
      </c>
      <c r="H35" s="32" t="s">
        <v>11</v>
      </c>
      <c r="I35" s="36">
        <v>24193.81</v>
      </c>
      <c r="J35" s="36">
        <v>-2013.19</v>
      </c>
      <c r="K35" s="36">
        <v>0</v>
      </c>
      <c r="L35" s="32" t="s">
        <v>11</v>
      </c>
      <c r="M35" s="36">
        <v>22180.62</v>
      </c>
      <c r="N35" s="32" t="s">
        <v>182</v>
      </c>
    </row>
    <row r="36" ht="13.5" spans="1:14">
      <c r="A36" s="31">
        <v>1000</v>
      </c>
      <c r="B36" s="34" t="s">
        <v>125</v>
      </c>
      <c r="C36" s="34" t="s">
        <v>126</v>
      </c>
      <c r="D36" s="35">
        <v>43732</v>
      </c>
      <c r="E36" s="34" t="s">
        <v>183</v>
      </c>
      <c r="F36" s="34" t="s">
        <v>128</v>
      </c>
      <c r="G36" s="34" t="s">
        <v>129</v>
      </c>
      <c r="H36" s="34" t="s">
        <v>11</v>
      </c>
      <c r="I36" s="37">
        <v>22180.62</v>
      </c>
      <c r="J36" s="37">
        <v>0</v>
      </c>
      <c r="K36" s="37">
        <v>12500</v>
      </c>
      <c r="L36" s="34" t="s">
        <v>11</v>
      </c>
      <c r="M36" s="37">
        <v>9680.62</v>
      </c>
      <c r="N36" s="34" t="s">
        <v>184</v>
      </c>
    </row>
    <row r="37" ht="13.5" spans="1:14">
      <c r="A37" s="31">
        <v>1000</v>
      </c>
      <c r="B37" s="32" t="s">
        <v>125</v>
      </c>
      <c r="C37" s="32" t="s">
        <v>126</v>
      </c>
      <c r="D37" s="33">
        <v>43733</v>
      </c>
      <c r="E37" s="32" t="s">
        <v>185</v>
      </c>
      <c r="F37" s="32" t="s">
        <v>128</v>
      </c>
      <c r="G37" s="32" t="s">
        <v>137</v>
      </c>
      <c r="H37" s="32" t="s">
        <v>11</v>
      </c>
      <c r="I37" s="36">
        <v>9680.62</v>
      </c>
      <c r="J37" s="36">
        <v>16751</v>
      </c>
      <c r="K37" s="36">
        <v>0</v>
      </c>
      <c r="L37" s="32" t="s">
        <v>11</v>
      </c>
      <c r="M37" s="36">
        <v>26431.62</v>
      </c>
      <c r="N37" s="32" t="s">
        <v>138</v>
      </c>
    </row>
    <row r="38" ht="13.5" spans="1:14">
      <c r="A38" s="31">
        <v>1000</v>
      </c>
      <c r="B38" s="34" t="s">
        <v>125</v>
      </c>
      <c r="C38" s="34" t="s">
        <v>126</v>
      </c>
      <c r="D38" s="35">
        <v>43733</v>
      </c>
      <c r="E38" s="34" t="s">
        <v>186</v>
      </c>
      <c r="F38" s="34" t="s">
        <v>128</v>
      </c>
      <c r="G38" s="34" t="s">
        <v>132</v>
      </c>
      <c r="H38" s="34" t="s">
        <v>11</v>
      </c>
      <c r="I38" s="37">
        <v>26431.62</v>
      </c>
      <c r="J38" s="37">
        <v>15</v>
      </c>
      <c r="K38" s="37">
        <v>0</v>
      </c>
      <c r="L38" s="34" t="s">
        <v>11</v>
      </c>
      <c r="M38" s="37">
        <v>26446.62</v>
      </c>
      <c r="N38" s="34" t="s">
        <v>187</v>
      </c>
    </row>
    <row r="39" ht="13.5" spans="1:14">
      <c r="A39" s="31">
        <v>1000</v>
      </c>
      <c r="B39" s="32" t="s">
        <v>125</v>
      </c>
      <c r="C39" s="32" t="s">
        <v>126</v>
      </c>
      <c r="D39" s="33">
        <v>43830</v>
      </c>
      <c r="E39" s="32" t="s">
        <v>188</v>
      </c>
      <c r="F39" s="32" t="s">
        <v>128</v>
      </c>
      <c r="G39" s="32" t="s">
        <v>137</v>
      </c>
      <c r="H39" s="32" t="s">
        <v>11</v>
      </c>
      <c r="I39" s="36">
        <v>26446.62</v>
      </c>
      <c r="J39" s="36">
        <v>32198.74</v>
      </c>
      <c r="K39" s="36">
        <v>0</v>
      </c>
      <c r="L39" s="32" t="s">
        <v>11</v>
      </c>
      <c r="M39" s="36">
        <v>58645.36</v>
      </c>
      <c r="N39" s="32" t="s">
        <v>138</v>
      </c>
    </row>
    <row r="40" ht="13.5" spans="1:14">
      <c r="A40" s="31">
        <v>1000</v>
      </c>
      <c r="B40" s="34" t="s">
        <v>125</v>
      </c>
      <c r="C40" s="34" t="s">
        <v>126</v>
      </c>
      <c r="D40" s="35">
        <v>43830</v>
      </c>
      <c r="E40" s="34" t="s">
        <v>189</v>
      </c>
      <c r="F40" s="34" t="s">
        <v>128</v>
      </c>
      <c r="G40" s="34" t="s">
        <v>132</v>
      </c>
      <c r="H40" s="34" t="s">
        <v>11</v>
      </c>
      <c r="I40" s="37">
        <v>58645.36</v>
      </c>
      <c r="J40" s="37">
        <v>-2156.28</v>
      </c>
      <c r="K40" s="37">
        <v>0</v>
      </c>
      <c r="L40" s="34" t="s">
        <v>11</v>
      </c>
      <c r="M40" s="37">
        <v>56489.08</v>
      </c>
      <c r="N40" s="34" t="s">
        <v>190</v>
      </c>
    </row>
    <row r="41" ht="13.5" spans="1:14">
      <c r="A41" s="31">
        <v>1000</v>
      </c>
      <c r="B41" s="32" t="s">
        <v>125</v>
      </c>
      <c r="C41" s="32" t="s">
        <v>126</v>
      </c>
      <c r="D41" s="33">
        <v>43845</v>
      </c>
      <c r="E41" s="32" t="s">
        <v>191</v>
      </c>
      <c r="F41" s="32" t="s">
        <v>128</v>
      </c>
      <c r="G41" s="32" t="s">
        <v>129</v>
      </c>
      <c r="H41" s="32" t="s">
        <v>11</v>
      </c>
      <c r="I41" s="36">
        <v>56489.08</v>
      </c>
      <c r="J41" s="36">
        <v>0</v>
      </c>
      <c r="K41" s="36">
        <v>20000</v>
      </c>
      <c r="L41" s="32" t="s">
        <v>11</v>
      </c>
      <c r="M41" s="36">
        <v>36489.08</v>
      </c>
      <c r="N41" s="32" t="s">
        <v>192</v>
      </c>
    </row>
    <row r="42" ht="13.5" spans="1:14">
      <c r="A42" s="31">
        <v>1000</v>
      </c>
      <c r="B42" s="34" t="s">
        <v>125</v>
      </c>
      <c r="C42" s="34" t="s">
        <v>126</v>
      </c>
      <c r="D42" s="35">
        <v>43903</v>
      </c>
      <c r="E42" s="34" t="s">
        <v>193</v>
      </c>
      <c r="F42" s="34" t="s">
        <v>128</v>
      </c>
      <c r="G42" s="34" t="s">
        <v>129</v>
      </c>
      <c r="H42" s="34" t="s">
        <v>11</v>
      </c>
      <c r="I42" s="37">
        <v>36489.08</v>
      </c>
      <c r="J42" s="37">
        <v>0</v>
      </c>
      <c r="K42" s="37">
        <v>30000</v>
      </c>
      <c r="L42" s="34" t="s">
        <v>11</v>
      </c>
      <c r="M42" s="37">
        <v>6489.08</v>
      </c>
      <c r="N42" s="34" t="s">
        <v>194</v>
      </c>
    </row>
    <row r="43" ht="13.5" spans="1:14">
      <c r="A43" s="31">
        <v>1000</v>
      </c>
      <c r="B43" s="32" t="s">
        <v>125</v>
      </c>
      <c r="C43" s="32" t="s">
        <v>126</v>
      </c>
      <c r="D43" s="33">
        <v>43980</v>
      </c>
      <c r="E43" s="32" t="s">
        <v>195</v>
      </c>
      <c r="F43" s="32" t="s">
        <v>128</v>
      </c>
      <c r="G43" s="32" t="s">
        <v>132</v>
      </c>
      <c r="H43" s="32" t="s">
        <v>11</v>
      </c>
      <c r="I43" s="36">
        <v>6489.08</v>
      </c>
      <c r="J43" s="36">
        <v>-95.22</v>
      </c>
      <c r="K43" s="36">
        <v>0</v>
      </c>
      <c r="L43" s="32" t="s">
        <v>11</v>
      </c>
      <c r="M43" s="36">
        <v>6393.86</v>
      </c>
      <c r="N43" s="32" t="s">
        <v>196</v>
      </c>
    </row>
    <row r="44" ht="13.5" spans="1:14">
      <c r="A44" s="31">
        <v>1000</v>
      </c>
      <c r="B44" s="34" t="s">
        <v>125</v>
      </c>
      <c r="C44" s="34" t="s">
        <v>126</v>
      </c>
      <c r="D44" s="35">
        <v>44012</v>
      </c>
      <c r="E44" s="34" t="s">
        <v>197</v>
      </c>
      <c r="F44" s="34" t="s">
        <v>128</v>
      </c>
      <c r="G44" s="34" t="s">
        <v>132</v>
      </c>
      <c r="H44" s="34" t="s">
        <v>11</v>
      </c>
      <c r="I44" s="37">
        <v>6393.86</v>
      </c>
      <c r="J44" s="37">
        <v>-397.74</v>
      </c>
      <c r="K44" s="37">
        <v>0</v>
      </c>
      <c r="L44" s="34" t="s">
        <v>11</v>
      </c>
      <c r="M44" s="37">
        <v>5996.12</v>
      </c>
      <c r="N44" s="34" t="s">
        <v>198</v>
      </c>
    </row>
    <row r="45" ht="13.5" spans="1:14">
      <c r="A45" s="31">
        <v>1000</v>
      </c>
      <c r="B45" s="32" t="s">
        <v>125</v>
      </c>
      <c r="C45" s="32" t="s">
        <v>126</v>
      </c>
      <c r="D45" s="33">
        <v>44042</v>
      </c>
      <c r="E45" s="32" t="s">
        <v>199</v>
      </c>
      <c r="F45" s="32" t="s">
        <v>128</v>
      </c>
      <c r="G45" s="32" t="s">
        <v>132</v>
      </c>
      <c r="H45" s="32" t="s">
        <v>11</v>
      </c>
      <c r="I45" s="36">
        <v>5996.12</v>
      </c>
      <c r="J45" s="36">
        <v>-5493.59</v>
      </c>
      <c r="K45" s="36">
        <v>0</v>
      </c>
      <c r="L45" s="32" t="s">
        <v>11</v>
      </c>
      <c r="M45" s="36">
        <v>502.53</v>
      </c>
      <c r="N45" s="32" t="s">
        <v>200</v>
      </c>
    </row>
    <row r="46" ht="13.5" spans="1:14">
      <c r="A46" s="31">
        <v>1000</v>
      </c>
      <c r="B46" s="34" t="s">
        <v>125</v>
      </c>
      <c r="C46" s="34" t="s">
        <v>126</v>
      </c>
      <c r="D46" s="35">
        <v>44042</v>
      </c>
      <c r="E46" s="34" t="s">
        <v>201</v>
      </c>
      <c r="F46" s="34" t="s">
        <v>128</v>
      </c>
      <c r="G46" s="34" t="s">
        <v>137</v>
      </c>
      <c r="H46" s="34" t="s">
        <v>11</v>
      </c>
      <c r="I46" s="37">
        <v>502.53</v>
      </c>
      <c r="J46" s="37">
        <v>34267.18</v>
      </c>
      <c r="K46" s="37">
        <v>0</v>
      </c>
      <c r="L46" s="34" t="s">
        <v>11</v>
      </c>
      <c r="M46" s="37">
        <v>34769.71</v>
      </c>
      <c r="N46" s="34" t="s">
        <v>138</v>
      </c>
    </row>
    <row r="47" ht="13.5" spans="1:14">
      <c r="A47" s="31">
        <v>1000</v>
      </c>
      <c r="B47" s="32" t="s">
        <v>125</v>
      </c>
      <c r="C47" s="32" t="s">
        <v>126</v>
      </c>
      <c r="D47" s="33">
        <v>44067</v>
      </c>
      <c r="E47" s="32" t="s">
        <v>202</v>
      </c>
      <c r="F47" s="32" t="s">
        <v>128</v>
      </c>
      <c r="G47" s="32" t="s">
        <v>129</v>
      </c>
      <c r="H47" s="32" t="s">
        <v>11</v>
      </c>
      <c r="I47" s="36">
        <v>34769.71</v>
      </c>
      <c r="J47" s="36">
        <v>0</v>
      </c>
      <c r="K47" s="36">
        <v>0</v>
      </c>
      <c r="L47" s="32" t="s">
        <v>11</v>
      </c>
      <c r="M47" s="36">
        <v>34769.71</v>
      </c>
      <c r="N47" s="32" t="s">
        <v>203</v>
      </c>
    </row>
    <row r="48" ht="13.5" spans="1:14">
      <c r="A48" s="31">
        <v>1000</v>
      </c>
      <c r="B48" s="34" t="s">
        <v>125</v>
      </c>
      <c r="C48" s="34" t="s">
        <v>126</v>
      </c>
      <c r="D48" s="35">
        <v>44165</v>
      </c>
      <c r="E48" s="34" t="s">
        <v>204</v>
      </c>
      <c r="F48" s="34" t="s">
        <v>128</v>
      </c>
      <c r="G48" s="34" t="s">
        <v>137</v>
      </c>
      <c r="H48" s="34" t="s">
        <v>11</v>
      </c>
      <c r="I48" s="37">
        <v>34769.71</v>
      </c>
      <c r="J48" s="37">
        <v>6664</v>
      </c>
      <c r="K48" s="37">
        <v>0</v>
      </c>
      <c r="L48" s="34" t="s">
        <v>11</v>
      </c>
      <c r="M48" s="37">
        <v>41433.71</v>
      </c>
      <c r="N48" s="34" t="s">
        <v>138</v>
      </c>
    </row>
    <row r="49" ht="13.5" spans="1:14">
      <c r="A49" s="31">
        <v>1000</v>
      </c>
      <c r="B49" s="32" t="s">
        <v>125</v>
      </c>
      <c r="C49" s="32" t="s">
        <v>126</v>
      </c>
      <c r="D49" s="33">
        <v>44165</v>
      </c>
      <c r="E49" s="32" t="s">
        <v>205</v>
      </c>
      <c r="F49" s="32" t="s">
        <v>128</v>
      </c>
      <c r="G49" s="32" t="s">
        <v>132</v>
      </c>
      <c r="H49" s="32" t="s">
        <v>11</v>
      </c>
      <c r="I49" s="36">
        <v>41433.71</v>
      </c>
      <c r="J49" s="36">
        <v>-1301.97</v>
      </c>
      <c r="K49" s="36">
        <v>0</v>
      </c>
      <c r="L49" s="32" t="s">
        <v>11</v>
      </c>
      <c r="M49" s="36">
        <v>40131.74</v>
      </c>
      <c r="N49" s="32" t="s">
        <v>206</v>
      </c>
    </row>
    <row r="50" ht="13.5" spans="1:14">
      <c r="A50" s="31">
        <v>1000</v>
      </c>
      <c r="B50" s="34" t="s">
        <v>125</v>
      </c>
      <c r="C50" s="34" t="s">
        <v>126</v>
      </c>
      <c r="D50" s="35">
        <v>44165</v>
      </c>
      <c r="E50" s="34" t="s">
        <v>207</v>
      </c>
      <c r="F50" s="34" t="s">
        <v>128</v>
      </c>
      <c r="G50" s="34" t="s">
        <v>132</v>
      </c>
      <c r="H50" s="34" t="s">
        <v>11</v>
      </c>
      <c r="I50" s="37">
        <v>40131.74</v>
      </c>
      <c r="J50" s="37">
        <v>-3740.8</v>
      </c>
      <c r="K50" s="37">
        <v>0</v>
      </c>
      <c r="L50" s="34" t="s">
        <v>11</v>
      </c>
      <c r="M50" s="37">
        <v>36390.94</v>
      </c>
      <c r="N50" s="34" t="s">
        <v>208</v>
      </c>
    </row>
    <row r="51" ht="13.5" spans="1:14">
      <c r="A51" s="31">
        <v>1000</v>
      </c>
      <c r="B51" s="32" t="s">
        <v>125</v>
      </c>
      <c r="C51" s="32" t="s">
        <v>126</v>
      </c>
      <c r="D51" s="33">
        <v>44165</v>
      </c>
      <c r="E51" s="32" t="s">
        <v>209</v>
      </c>
      <c r="F51" s="32" t="s">
        <v>128</v>
      </c>
      <c r="G51" s="32" t="s">
        <v>132</v>
      </c>
      <c r="H51" s="32" t="s">
        <v>11</v>
      </c>
      <c r="I51" s="36">
        <v>36390.94</v>
      </c>
      <c r="J51" s="36">
        <v>3740.8</v>
      </c>
      <c r="K51" s="36">
        <v>0</v>
      </c>
      <c r="L51" s="32" t="s">
        <v>11</v>
      </c>
      <c r="M51" s="36">
        <v>40131.74</v>
      </c>
      <c r="N51" s="32" t="s">
        <v>208</v>
      </c>
    </row>
    <row r="52" ht="13.5" spans="1:14">
      <c r="A52" s="31">
        <v>1000</v>
      </c>
      <c r="B52" s="34" t="s">
        <v>125</v>
      </c>
      <c r="C52" s="34" t="s">
        <v>126</v>
      </c>
      <c r="D52" s="35">
        <v>44165</v>
      </c>
      <c r="E52" s="34" t="s">
        <v>210</v>
      </c>
      <c r="F52" s="34" t="s">
        <v>128</v>
      </c>
      <c r="G52" s="34" t="s">
        <v>129</v>
      </c>
      <c r="H52" s="34" t="s">
        <v>11</v>
      </c>
      <c r="I52" s="37">
        <v>40131.74</v>
      </c>
      <c r="J52" s="37">
        <v>0</v>
      </c>
      <c r="K52" s="37">
        <v>0</v>
      </c>
      <c r="L52" s="34" t="s">
        <v>11</v>
      </c>
      <c r="M52" s="37">
        <v>40131.74</v>
      </c>
      <c r="N52" s="34" t="s">
        <v>203</v>
      </c>
    </row>
    <row r="53" ht="13.5" spans="1:14">
      <c r="A53" s="31">
        <v>1000</v>
      </c>
      <c r="B53" s="32" t="s">
        <v>125</v>
      </c>
      <c r="C53" s="32" t="s">
        <v>126</v>
      </c>
      <c r="D53" s="33">
        <v>44196</v>
      </c>
      <c r="E53" s="32" t="s">
        <v>211</v>
      </c>
      <c r="F53" s="32" t="s">
        <v>128</v>
      </c>
      <c r="G53" s="32" t="s">
        <v>137</v>
      </c>
      <c r="H53" s="32" t="s">
        <v>11</v>
      </c>
      <c r="I53" s="36">
        <v>40131.74</v>
      </c>
      <c r="J53" s="36">
        <v>12128</v>
      </c>
      <c r="K53" s="36">
        <v>0</v>
      </c>
      <c r="L53" s="32" t="s">
        <v>11</v>
      </c>
      <c r="M53" s="36">
        <v>52259.74</v>
      </c>
      <c r="N53" s="32" t="s">
        <v>138</v>
      </c>
    </row>
    <row r="54" ht="13.5" spans="1:14">
      <c r="A54" s="31">
        <v>1000</v>
      </c>
      <c r="B54" s="34" t="s">
        <v>125</v>
      </c>
      <c r="C54" s="34" t="s">
        <v>126</v>
      </c>
      <c r="D54" s="35">
        <v>44196</v>
      </c>
      <c r="E54" s="34" t="s">
        <v>212</v>
      </c>
      <c r="F54" s="34" t="s">
        <v>128</v>
      </c>
      <c r="G54" s="34" t="s">
        <v>132</v>
      </c>
      <c r="H54" s="34" t="s">
        <v>11</v>
      </c>
      <c r="I54" s="37">
        <v>52259.74</v>
      </c>
      <c r="J54" s="37">
        <v>-2240.47</v>
      </c>
      <c r="K54" s="37">
        <v>0</v>
      </c>
      <c r="L54" s="34" t="s">
        <v>11</v>
      </c>
      <c r="M54" s="37">
        <v>50019.27</v>
      </c>
      <c r="N54" s="34" t="s">
        <v>213</v>
      </c>
    </row>
    <row r="55" ht="13.5" spans="1:14">
      <c r="A55" s="31">
        <v>1000</v>
      </c>
      <c r="B55" s="32" t="s">
        <v>125</v>
      </c>
      <c r="C55" s="32" t="s">
        <v>126</v>
      </c>
      <c r="D55" s="33">
        <v>44227</v>
      </c>
      <c r="E55" s="32" t="s">
        <v>214</v>
      </c>
      <c r="F55" s="32" t="s">
        <v>128</v>
      </c>
      <c r="G55" s="32" t="s">
        <v>137</v>
      </c>
      <c r="H55" s="32" t="s">
        <v>11</v>
      </c>
      <c r="I55" s="36">
        <v>50019.27</v>
      </c>
      <c r="J55" s="36">
        <v>12936</v>
      </c>
      <c r="K55" s="36">
        <v>0</v>
      </c>
      <c r="L55" s="32" t="s">
        <v>11</v>
      </c>
      <c r="M55" s="36">
        <v>62955.27</v>
      </c>
      <c r="N55" s="32" t="s">
        <v>138</v>
      </c>
    </row>
    <row r="56" ht="13.5" spans="1:14">
      <c r="A56" s="31">
        <v>1000</v>
      </c>
      <c r="B56" s="34" t="s">
        <v>125</v>
      </c>
      <c r="C56" s="34" t="s">
        <v>126</v>
      </c>
      <c r="D56" s="35">
        <v>44227</v>
      </c>
      <c r="E56" s="34" t="s">
        <v>215</v>
      </c>
      <c r="F56" s="34" t="s">
        <v>128</v>
      </c>
      <c r="G56" s="34" t="s">
        <v>132</v>
      </c>
      <c r="H56" s="34" t="s">
        <v>11</v>
      </c>
      <c r="I56" s="37">
        <v>62955.27</v>
      </c>
      <c r="J56" s="37">
        <v>-1905</v>
      </c>
      <c r="K56" s="37">
        <v>0</v>
      </c>
      <c r="L56" s="34" t="s">
        <v>11</v>
      </c>
      <c r="M56" s="38">
        <v>61050.27</v>
      </c>
      <c r="N56" s="39" t="s">
        <v>216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4" workbookViewId="0">
      <selection activeCell="I17" sqref="I17"/>
    </sheetView>
  </sheetViews>
  <sheetFormatPr defaultColWidth="9" defaultRowHeight="13.5" outlineLevelCol="6"/>
  <cols>
    <col min="1" max="1" width="7.125" customWidth="1"/>
    <col min="2" max="2" width="29.375" customWidth="1"/>
    <col min="3" max="3" width="28.125" customWidth="1"/>
    <col min="4" max="4" width="20.125" customWidth="1"/>
    <col min="5" max="5" width="32.125" customWidth="1"/>
    <col min="6" max="6" width="5" customWidth="1"/>
  </cols>
  <sheetData>
    <row r="1" ht="18.75" spans="1:5">
      <c r="A1" s="1" t="s">
        <v>217</v>
      </c>
      <c r="B1" s="1"/>
      <c r="C1" s="1"/>
      <c r="D1" s="1"/>
      <c r="E1" s="1"/>
    </row>
    <row r="2" ht="18.75" spans="1:5">
      <c r="A2" s="1" t="s">
        <v>218</v>
      </c>
      <c r="B2" s="1"/>
      <c r="C2" s="1"/>
      <c r="D2" s="1"/>
      <c r="E2" s="1"/>
    </row>
    <row r="3" ht="31.5" spans="1:5">
      <c r="A3" s="2" t="s">
        <v>219</v>
      </c>
      <c r="B3" s="2"/>
      <c r="C3" s="2"/>
      <c r="D3" s="2"/>
      <c r="E3" s="2"/>
    </row>
    <row r="4" ht="18.75" spans="1:5">
      <c r="A4" s="3" t="s">
        <v>220</v>
      </c>
      <c r="B4" s="3"/>
      <c r="C4" s="3"/>
      <c r="D4" s="3"/>
      <c r="E4" s="3"/>
    </row>
    <row r="5" ht="37.5" spans="1:5">
      <c r="A5" s="4" t="s">
        <v>221</v>
      </c>
      <c r="B5" s="5"/>
      <c r="C5" s="6" t="s">
        <v>222</v>
      </c>
      <c r="D5" s="6" t="s">
        <v>223</v>
      </c>
      <c r="E5" s="6" t="s">
        <v>224</v>
      </c>
    </row>
    <row r="6" ht="18.75" spans="1:5">
      <c r="A6" s="7" t="s">
        <v>225</v>
      </c>
      <c r="B6" s="8"/>
      <c r="C6" s="9" t="s">
        <v>226</v>
      </c>
      <c r="D6" s="9" t="s">
        <v>227</v>
      </c>
      <c r="E6" s="9" t="s">
        <v>228</v>
      </c>
    </row>
    <row r="7" ht="18.75" spans="1:5">
      <c r="A7" s="7" t="s">
        <v>229</v>
      </c>
      <c r="B7" s="8"/>
      <c r="C7" s="10">
        <v>70211.93</v>
      </c>
      <c r="D7" s="9" t="s">
        <v>230</v>
      </c>
      <c r="E7" s="11">
        <v>70159.72</v>
      </c>
    </row>
    <row r="8" ht="18.75" spans="1:5">
      <c r="A8" s="12" t="s">
        <v>231</v>
      </c>
      <c r="B8" s="9" t="s">
        <v>232</v>
      </c>
      <c r="C8" s="9" t="s">
        <v>233</v>
      </c>
      <c r="D8" s="9" t="s">
        <v>232</v>
      </c>
      <c r="E8" s="9" t="s">
        <v>233</v>
      </c>
    </row>
    <row r="9" ht="18.75" spans="1:5">
      <c r="A9" s="13"/>
      <c r="B9" s="14" t="s">
        <v>234</v>
      </c>
      <c r="C9" s="15">
        <v>-200.02</v>
      </c>
      <c r="D9" s="16"/>
      <c r="E9" s="9"/>
    </row>
    <row r="10" ht="24" spans="1:5">
      <c r="A10" s="13"/>
      <c r="B10" s="14" t="s">
        <v>235</v>
      </c>
      <c r="C10" s="9">
        <v>299.33</v>
      </c>
      <c r="D10" s="9"/>
      <c r="E10" s="9"/>
    </row>
    <row r="11" ht="24" spans="1:5">
      <c r="A11" s="13"/>
      <c r="B11" s="17" t="s">
        <v>236</v>
      </c>
      <c r="C11" s="15">
        <v>314.1</v>
      </c>
      <c r="D11" s="9"/>
      <c r="E11" s="9"/>
    </row>
    <row r="12" ht="18.75" spans="1:5">
      <c r="A12" s="13"/>
      <c r="B12" s="14" t="s">
        <v>237</v>
      </c>
      <c r="C12" s="15">
        <v>-108.17</v>
      </c>
      <c r="D12" s="9"/>
      <c r="E12" s="9"/>
    </row>
    <row r="13" ht="18.75" spans="1:5">
      <c r="A13" s="13"/>
      <c r="B13" s="18" t="s">
        <v>238</v>
      </c>
      <c r="C13" s="19">
        <v>-109.76</v>
      </c>
      <c r="D13" s="9"/>
      <c r="E13" s="9"/>
    </row>
    <row r="14" ht="18.75" spans="1:5">
      <c r="A14" s="13"/>
      <c r="B14" s="18" t="s">
        <v>239</v>
      </c>
      <c r="C14" s="19">
        <v>-0.31</v>
      </c>
      <c r="D14" s="9"/>
      <c r="E14" s="9"/>
    </row>
    <row r="15" ht="18.75" spans="1:5">
      <c r="A15" s="13"/>
      <c r="B15" s="18" t="s">
        <v>240</v>
      </c>
      <c r="C15" s="19">
        <v>-77.7</v>
      </c>
      <c r="D15" s="9"/>
      <c r="E15" s="9"/>
    </row>
    <row r="16" ht="18.75" spans="1:5">
      <c r="A16" s="13"/>
      <c r="B16" s="18" t="s">
        <v>241</v>
      </c>
      <c r="C16" s="19">
        <v>-61.6</v>
      </c>
      <c r="D16" s="9"/>
      <c r="E16" s="9"/>
    </row>
    <row r="17" ht="24" spans="1:5">
      <c r="A17" s="13"/>
      <c r="B17" s="14" t="s">
        <v>242</v>
      </c>
      <c r="C17" s="15">
        <v>-33.78</v>
      </c>
      <c r="D17" s="9"/>
      <c r="E17" s="9"/>
    </row>
    <row r="18" ht="18.75" spans="1:5">
      <c r="A18" s="13"/>
      <c r="B18" s="14" t="s">
        <v>243</v>
      </c>
      <c r="C18" s="15">
        <v>-2.07</v>
      </c>
      <c r="D18" s="9"/>
      <c r="E18" s="9"/>
    </row>
    <row r="19" ht="18.75" spans="1:5">
      <c r="A19" s="13"/>
      <c r="B19" s="14" t="s">
        <v>244</v>
      </c>
      <c r="C19" s="15">
        <v>-72.23</v>
      </c>
      <c r="D19" s="9"/>
      <c r="E19" s="9"/>
    </row>
    <row r="20" ht="18.75" spans="1:5">
      <c r="A20" s="13"/>
      <c r="B20" s="20"/>
      <c r="C20" s="9"/>
      <c r="D20" s="9"/>
      <c r="E20" s="9"/>
    </row>
    <row r="21" ht="18.75" spans="1:7">
      <c r="A21" s="7" t="s">
        <v>245</v>
      </c>
      <c r="B21" s="8"/>
      <c r="C21" s="10">
        <f>C7+SUM(C9:C20)</f>
        <v>70159.72</v>
      </c>
      <c r="D21" s="9" t="s">
        <v>245</v>
      </c>
      <c r="E21" s="10">
        <f>E7+SUM(E9:E20)</f>
        <v>70159.72</v>
      </c>
      <c r="G21" s="21">
        <f>C21-E21</f>
        <v>0</v>
      </c>
    </row>
    <row r="22" ht="18.75" spans="1:5">
      <c r="A22" s="1"/>
      <c r="B22" s="1" t="s">
        <v>246</v>
      </c>
      <c r="C22" s="1"/>
      <c r="D22" s="1" t="s">
        <v>247</v>
      </c>
      <c r="E22" s="1"/>
    </row>
    <row r="23" ht="18.75" spans="1:5">
      <c r="A23" s="1"/>
      <c r="B23" s="1" t="str">
        <f>"供应商名称："&amp;C5</f>
        <v>供应商名称：河北光华荣昌汽车部件有限公司</v>
      </c>
      <c r="C23" s="1"/>
      <c r="D23" s="1" t="s">
        <v>248</v>
      </c>
      <c r="E23" s="1"/>
    </row>
    <row r="24" ht="18.75" spans="1:5">
      <c r="A24" s="1"/>
      <c r="B24" s="1" t="s">
        <v>249</v>
      </c>
      <c r="C24" s="1"/>
      <c r="D24" s="1" t="s">
        <v>249</v>
      </c>
      <c r="E24" s="1"/>
    </row>
    <row r="25" ht="18.75" spans="1:5">
      <c r="A25" s="1"/>
      <c r="B25" s="1"/>
      <c r="C25" s="1"/>
      <c r="D25" s="1" t="s">
        <v>250</v>
      </c>
      <c r="E25" s="1"/>
    </row>
    <row r="26" ht="72" hidden="1" spans="1:5">
      <c r="A26" s="22" t="s">
        <v>251</v>
      </c>
      <c r="B26" s="23" t="s">
        <v>252</v>
      </c>
      <c r="C26" s="24" t="s">
        <v>253</v>
      </c>
      <c r="D26" s="25" t="s">
        <v>254</v>
      </c>
      <c r="E26" s="26"/>
    </row>
  </sheetData>
  <mergeCells count="15">
    <mergeCell ref="A1:E1"/>
    <mergeCell ref="A2:E2"/>
    <mergeCell ref="A3:E3"/>
    <mergeCell ref="A4:E4"/>
    <mergeCell ref="A5:B5"/>
    <mergeCell ref="A6:B6"/>
    <mergeCell ref="A7:B7"/>
    <mergeCell ref="A21:B21"/>
    <mergeCell ref="B22:C22"/>
    <mergeCell ref="D22:E22"/>
    <mergeCell ref="B23:C23"/>
    <mergeCell ref="D23:E23"/>
    <mergeCell ref="B24:C24"/>
    <mergeCell ref="D24:E24"/>
    <mergeCell ref="A8:A20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河北</vt:lpstr>
      <vt:lpstr>北京</vt:lpstr>
      <vt:lpstr>调节表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 ①  呀  ① </cp:lastModifiedBy>
  <dcterms:created xsi:type="dcterms:W3CDTF">2024-09-12T07:59:00Z</dcterms:created>
  <dcterms:modified xsi:type="dcterms:W3CDTF">2024-11-27T08:18:23Z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