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650" activeTab="1"/>
  </bookViews>
  <sheets>
    <sheet name="Sheet1" sheetId="1" r:id="rId1"/>
    <sheet name="Sheet2" sheetId="2" r:id="rId2"/>
    <sheet name="Sheet3" sheetId="3" r:id="rId3"/>
  </sheets>
  <definedNames>
    <definedName name="_xlnm.Print_Area" localSheetId="1">Sheet2!$B$2:$I$8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<sst xmlns="http://schemas.openxmlformats.org/spreadsheetml/2006/main" count="58" uniqueCount="41">
  <si>
    <t>侧翼无纺布目标价格测算</t>
  </si>
  <si>
    <t>图号</t>
  </si>
  <si>
    <t>名称</t>
  </si>
  <si>
    <t>主料</t>
  </si>
  <si>
    <t>钉子含订书机损耗</t>
  </si>
  <si>
    <t>人工裁剪钉钉子</t>
  </si>
  <si>
    <t>利润运费</t>
  </si>
  <si>
    <t>未税合计</t>
  </si>
  <si>
    <t>SHT0015069</t>
  </si>
  <si>
    <t>侧翼无纺布</t>
  </si>
  <si>
    <t>120G无纺布3.5元/平</t>
  </si>
  <si>
    <t>100层，2人，100件，0.5分钟/件。裁剪的件数越多工时越省</t>
  </si>
  <si>
    <t>无纺布目标价格测算</t>
  </si>
  <si>
    <t>项目</t>
  </si>
  <si>
    <t>SLT0010965</t>
  </si>
  <si>
    <t>主驾靠背泡沫无纺布LH</t>
  </si>
  <si>
    <t>欧马可</t>
  </si>
  <si>
    <t>SLT0011214</t>
  </si>
  <si>
    <t>主驾靠背泡沫无纺布RH</t>
  </si>
  <si>
    <t>SLT0011001</t>
  </si>
  <si>
    <t>主驾坐垫泡沫无纺布</t>
  </si>
  <si>
    <t>SHT0015074</t>
  </si>
  <si>
    <t>M3000坐垫无纺布</t>
  </si>
  <si>
    <t>J6L/大黄峰</t>
  </si>
  <si>
    <t>120G针刺2.3元/平米未税</t>
  </si>
  <si>
    <t>A6项目无纺布目标价格测算</t>
  </si>
  <si>
    <t>目标价未税合计</t>
  </si>
  <si>
    <t>供应商报价</t>
  </si>
  <si>
    <t>SHT0017197</t>
  </si>
  <si>
    <t>靠背左侧无纺布</t>
  </si>
  <si>
    <t>294*276</t>
  </si>
  <si>
    <t>SHT0017198</t>
  </si>
  <si>
    <t>靠背右侧无纺布</t>
  </si>
  <si>
    <t>278*290</t>
  </si>
  <si>
    <t>SHT0017215</t>
  </si>
  <si>
    <t>靠背下侧无纺布</t>
  </si>
  <si>
    <t>313*71</t>
  </si>
  <si>
    <t>SHT0017249</t>
  </si>
  <si>
    <t>座垫无纺布</t>
  </si>
  <si>
    <t>606*543</t>
  </si>
  <si>
    <t>100G针刺2元/平米未税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</si>
</sst>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.75"/>
      <color rgb="FF333333"/>
      <name val="Helvetic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3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43" fontId="2" fillId="0" borderId="1" xfId="0" applyNumberFormat="1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88900</xdr:colOff>
      <xdr:row>17</xdr:row>
      <xdr:rowOff>19050</xdr:rowOff>
    </xdr:from>
    <xdr:to>
      <xdr:col>10</xdr:col>
      <xdr:colOff>498475</xdr:colOff>
      <xdr:row>17</xdr:row>
      <xdr:rowOff>287020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154795" y="1873250"/>
          <a:ext cx="409575" cy="267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88900</xdr:colOff>
      <xdr:row>18</xdr:row>
      <xdr:rowOff>50800</xdr:rowOff>
    </xdr:from>
    <xdr:to>
      <xdr:col>10</xdr:col>
      <xdr:colOff>536575</xdr:colOff>
      <xdr:row>18</xdr:row>
      <xdr:rowOff>293370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54795" y="2222500"/>
          <a:ext cx="447675" cy="242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50800</xdr:colOff>
      <xdr:row>16</xdr:row>
      <xdr:rowOff>31750</xdr:rowOff>
    </xdr:from>
    <xdr:to>
      <xdr:col>10</xdr:col>
      <xdr:colOff>527685</xdr:colOff>
      <xdr:row>16</xdr:row>
      <xdr:rowOff>265430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16695" y="1568450"/>
          <a:ext cx="476885" cy="233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95250</xdr:colOff>
      <xdr:row>19</xdr:row>
      <xdr:rowOff>60960</xdr:rowOff>
    </xdr:from>
    <xdr:to>
      <xdr:col>10</xdr:col>
      <xdr:colOff>563880</xdr:colOff>
      <xdr:row>19</xdr:row>
      <xdr:rowOff>280035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61145" y="2550160"/>
          <a:ext cx="468630" cy="219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2:H8"/>
  <sheetViews>
    <sheetView workbookViewId="0">
      <selection activeCell="F4" sqref="F4"/>
    </sheetView>
  </sheetViews>
  <sheetFormatPr defaultColWidth="9" defaultRowHeight="14" outlineLevelRow="7" outlineLevelCol="7"/>
  <cols>
    <col min="2" max="2" width="22.2545454545455" style="4" customWidth="1"/>
    <col min="3" max="8" width="18.3727272727273" style="4" customWidth="1"/>
  </cols>
  <sheetData>
    <row r="2" ht="27" customHeight="1" spans="2:8">
      <c r="B2" s="1" t="s">
        <v>0</v>
      </c>
      <c r="C2" s="1"/>
      <c r="D2" s="1"/>
      <c r="E2" s="1"/>
      <c r="F2" s="1"/>
      <c r="G2" s="1"/>
      <c r="H2" s="1"/>
    </row>
    <row r="3" ht="29" customHeight="1" spans="2:8"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</row>
    <row r="4" ht="29" customHeight="1" spans="2:8">
      <c r="B4" s="2" t="s">
        <v>8</v>
      </c>
      <c r="C4" s="2" t="s">
        <v>9</v>
      </c>
      <c r="D4" s="3">
        <f>0.21*0.25*3.5</f>
        <v>0.18375</v>
      </c>
      <c r="E4" s="2">
        <v>0.05</v>
      </c>
      <c r="F4" s="2">
        <f>15*2/60/2</f>
        <v>0.25</v>
      </c>
      <c r="G4" s="2">
        <v>0.07</v>
      </c>
      <c r="H4" s="3">
        <f>SUM(D4:G4)</f>
        <v>0.55375</v>
      </c>
    </row>
    <row r="6" hidden="1" spans="2:2">
      <c r="B6" s="4" t="s">
        <v>10</v>
      </c>
    </row>
    <row r="8" spans="2:2">
      <c r="B8" t="s">
        <v>11</v>
      </c>
    </row>
  </sheetData>
  <mergeCells count="1">
    <mergeCell ref="B2:H2"/>
  </mergeCells>
  <pageMargins left="0.700694444444445" right="0.700694444444445" top="0.751388888888889" bottom="0.751388888888889" header="0.298611111111111" footer="0.298611111111111"/>
  <pageSetup paperSize="9" scale="9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J24"/>
  <sheetViews>
    <sheetView tabSelected="1" topLeftCell="A11" workbookViewId="0">
      <selection activeCell="O20" sqref="O20"/>
    </sheetView>
  </sheetViews>
  <sheetFormatPr defaultColWidth="9" defaultRowHeight="14"/>
  <cols>
    <col min="2" max="2" width="12.7545454545455" customWidth="1"/>
    <col min="3" max="3" width="21.3727272727273" customWidth="1"/>
    <col min="4" max="4" width="12.7545454545455" customWidth="1"/>
    <col min="5" max="5" width="17.1272727272727" customWidth="1"/>
    <col min="6" max="6" width="15" customWidth="1"/>
    <col min="7" max="7" width="12.7545454545455" customWidth="1"/>
    <col min="8" max="8" width="16.2727272727273" customWidth="1"/>
    <col min="9" max="9" width="12.7545454545455" customWidth="1"/>
    <col min="10" max="10" width="9" hidden="1" customWidth="1"/>
  </cols>
  <sheetData>
    <row r="2" ht="27" hidden="1" customHeight="1" spans="2:9">
      <c r="B2" s="1" t="s">
        <v>12</v>
      </c>
      <c r="C2" s="1"/>
      <c r="D2" s="1"/>
      <c r="E2" s="1"/>
      <c r="F2" s="1"/>
      <c r="G2" s="1"/>
      <c r="H2" s="1"/>
      <c r="I2" s="1"/>
    </row>
    <row r="3" ht="29" hidden="1" customHeight="1" spans="2:9"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13</v>
      </c>
    </row>
    <row r="4" ht="29" hidden="1" customHeight="1" spans="2:9">
      <c r="B4" s="2" t="s">
        <v>14</v>
      </c>
      <c r="C4" s="2" t="s">
        <v>15</v>
      </c>
      <c r="D4" s="3">
        <f>0.22*0.3*2.3</f>
        <v>0.1518</v>
      </c>
      <c r="E4" s="2">
        <v>0.05</v>
      </c>
      <c r="F4" s="3">
        <v>0.2</v>
      </c>
      <c r="G4" s="2">
        <v>0.07</v>
      </c>
      <c r="H4" s="3">
        <f>SUM(D4:G4)</f>
        <v>0.4718</v>
      </c>
      <c r="I4" s="2" t="s">
        <v>16</v>
      </c>
    </row>
    <row r="5" ht="29" hidden="1" customHeight="1" spans="2:9">
      <c r="B5" s="2" t="s">
        <v>17</v>
      </c>
      <c r="C5" s="2" t="s">
        <v>18</v>
      </c>
      <c r="D5" s="3">
        <f>0.22*0.3*2.3</f>
        <v>0.1518</v>
      </c>
      <c r="E5" s="2">
        <v>0.05</v>
      </c>
      <c r="F5" s="3">
        <v>0.2</v>
      </c>
      <c r="G5" s="2">
        <v>0.07</v>
      </c>
      <c r="H5" s="3">
        <f>SUM(D5:G5)</f>
        <v>0.4718</v>
      </c>
      <c r="I5" s="2" t="s">
        <v>16</v>
      </c>
    </row>
    <row r="6" ht="29" hidden="1" customHeight="1" spans="2:9">
      <c r="B6" s="2" t="s">
        <v>19</v>
      </c>
      <c r="C6" s="2" t="s">
        <v>20</v>
      </c>
      <c r="D6" s="3">
        <f>0.55*0.6*2.3</f>
        <v>0.759</v>
      </c>
      <c r="E6" s="2">
        <v>0.15</v>
      </c>
      <c r="F6" s="3">
        <v>0.4</v>
      </c>
      <c r="G6" s="2">
        <v>0.1</v>
      </c>
      <c r="H6" s="3">
        <f>SUM(D6:G6)</f>
        <v>1.409</v>
      </c>
      <c r="I6" s="2" t="s">
        <v>16</v>
      </c>
    </row>
    <row r="7" ht="29" hidden="1" customHeight="1" spans="2:9">
      <c r="B7" s="2" t="s">
        <v>21</v>
      </c>
      <c r="C7" s="2" t="s">
        <v>22</v>
      </c>
      <c r="D7" s="3">
        <f>0.5*0.7*2.3</f>
        <v>0.805</v>
      </c>
      <c r="E7" s="2">
        <v>0.15</v>
      </c>
      <c r="F7" s="3">
        <v>0.4</v>
      </c>
      <c r="G7" s="2">
        <v>0.1</v>
      </c>
      <c r="H7" s="3">
        <f>SUM(D7:G7)+0.2</f>
        <v>1.655</v>
      </c>
      <c r="I7" s="2" t="s">
        <v>23</v>
      </c>
    </row>
    <row r="8" ht="29" hidden="1" customHeight="1" spans="2:9">
      <c r="B8" s="4"/>
      <c r="C8" s="4"/>
      <c r="D8" s="5"/>
      <c r="E8" s="4"/>
      <c r="F8" s="4"/>
      <c r="G8" s="4"/>
      <c r="H8" s="5"/>
      <c r="I8" s="4"/>
    </row>
    <row r="9" ht="29" hidden="1" customHeight="1" spans="2:9">
      <c r="B9" s="4"/>
      <c r="C9" s="4"/>
      <c r="D9" s="5"/>
      <c r="E9" s="4"/>
      <c r="F9" s="4"/>
      <c r="G9" s="4"/>
      <c r="H9" s="5"/>
      <c r="I9" s="4"/>
    </row>
    <row r="10" ht="29" hidden="1" customHeight="1" spans="2:9">
      <c r="B10" s="4"/>
      <c r="C10" s="4"/>
      <c r="D10" s="5"/>
      <c r="E10" s="4"/>
      <c r="F10" s="4"/>
      <c r="G10" s="4"/>
      <c r="H10" s="5"/>
      <c r="I10" s="4"/>
    </row>
    <row r="12" spans="2:2">
      <c r="B12" t="s">
        <v>24</v>
      </c>
    </row>
    <row r="13" spans="2:2">
      <c r="B13" t="s">
        <v>11</v>
      </c>
    </row>
    <row r="15" ht="26" customHeight="1" spans="2:9">
      <c r="B15" s="1" t="s">
        <v>25</v>
      </c>
      <c r="C15" s="1"/>
      <c r="D15" s="1"/>
      <c r="E15" s="1"/>
      <c r="F15" s="1"/>
      <c r="G15" s="1"/>
      <c r="H15" s="1"/>
      <c r="I15" s="1"/>
    </row>
    <row r="16" ht="25" customHeight="1" spans="2:9">
      <c r="B16" s="2" t="s">
        <v>1</v>
      </c>
      <c r="C16" s="2" t="s">
        <v>2</v>
      </c>
      <c r="D16" s="2" t="s">
        <v>3</v>
      </c>
      <c r="E16" s="2" t="s">
        <v>4</v>
      </c>
      <c r="F16" s="2" t="s">
        <v>5</v>
      </c>
      <c r="G16" s="2" t="s">
        <v>6</v>
      </c>
      <c r="H16" s="2" t="s">
        <v>26</v>
      </c>
      <c r="I16" s="2" t="s">
        <v>27</v>
      </c>
    </row>
    <row r="17" ht="25" customHeight="1" spans="2:10">
      <c r="B17" s="6" t="s">
        <v>28</v>
      </c>
      <c r="C17" s="6" t="s">
        <v>29</v>
      </c>
      <c r="D17" s="7">
        <f>2*0.294*0.276</f>
        <v>0.162288</v>
      </c>
      <c r="E17" s="2">
        <v>0.05</v>
      </c>
      <c r="F17" s="8">
        <v>0.31</v>
      </c>
      <c r="G17" s="8">
        <v>0.08</v>
      </c>
      <c r="H17" s="3">
        <f t="shared" ref="H17:H20" si="0">SUM(D17:G17)</f>
        <v>0.602288</v>
      </c>
      <c r="I17" s="9">
        <v>0.65</v>
      </c>
      <c r="J17" t="s">
        <v>30</v>
      </c>
    </row>
    <row r="18" ht="25" customHeight="1" spans="2:10">
      <c r="B18" s="6" t="s">
        <v>31</v>
      </c>
      <c r="C18" s="6" t="s">
        <v>32</v>
      </c>
      <c r="D18" s="7">
        <f>2*0.278*0.29</f>
        <v>0.16124</v>
      </c>
      <c r="E18" s="2">
        <v>0.05</v>
      </c>
      <c r="F18" s="8">
        <v>0.31</v>
      </c>
      <c r="G18" s="8">
        <v>0.08</v>
      </c>
      <c r="H18" s="3">
        <f t="shared" si="0"/>
        <v>0.60124</v>
      </c>
      <c r="I18" s="9">
        <v>0.65</v>
      </c>
      <c r="J18" t="s">
        <v>33</v>
      </c>
    </row>
    <row r="19" ht="25" customHeight="1" spans="2:10">
      <c r="B19" s="6" t="s">
        <v>34</v>
      </c>
      <c r="C19" s="6" t="s">
        <v>35</v>
      </c>
      <c r="D19" s="7">
        <f>2*0.313*0.071</f>
        <v>0.044446</v>
      </c>
      <c r="E19" s="2">
        <v>0.03</v>
      </c>
      <c r="F19" s="8">
        <v>0.18</v>
      </c>
      <c r="G19" s="8">
        <v>0.05</v>
      </c>
      <c r="H19" s="3">
        <f t="shared" si="0"/>
        <v>0.304446</v>
      </c>
      <c r="I19" s="9">
        <v>0.33</v>
      </c>
      <c r="J19" t="s">
        <v>36</v>
      </c>
    </row>
    <row r="20" ht="25" customHeight="1" spans="2:10">
      <c r="B20" s="6" t="s">
        <v>37</v>
      </c>
      <c r="C20" s="6" t="s">
        <v>38</v>
      </c>
      <c r="D20" s="7">
        <f>2*0.606*0.543</f>
        <v>0.658116</v>
      </c>
      <c r="E20" s="2">
        <v>0.15</v>
      </c>
      <c r="F20" s="8">
        <v>0.6</v>
      </c>
      <c r="G20" s="8">
        <v>0.1</v>
      </c>
      <c r="H20" s="3">
        <f t="shared" si="0"/>
        <v>1.508116</v>
      </c>
      <c r="I20" s="9">
        <v>1.66</v>
      </c>
      <c r="J20" t="s">
        <v>39</v>
      </c>
    </row>
    <row r="23" spans="2:2">
      <c r="B23" t="s">
        <v>40</v>
      </c>
    </row>
    <row r="24" spans="2:2">
      <c r="B24" t="s">
        <v>11</v>
      </c>
    </row>
  </sheetData>
  <mergeCells count="2">
    <mergeCell ref="B2:I2"/>
    <mergeCell ref="B15:I15"/>
  </mergeCells>
  <pageMargins left="0.7" right="0.7" top="0.75" bottom="0.75" header="0.3" footer="0.3"/>
  <pageSetup paperSize="9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哿 偉</cp:lastModifiedBy>
  <dcterms:created xsi:type="dcterms:W3CDTF">2023-03-31T07:37:00Z</dcterms:created>
  <dcterms:modified xsi:type="dcterms:W3CDTF">2024-12-16T07:03:38Z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CD25D87A59824F1B92772BE04FC33FA8</vt:lpwstr>
  </property>
  <property fmtid="{D5CDD505-2E9C-101B-9397-08002B2CF9AE}" pid="3" name="KSOProductBuildVer">
    <vt:lpwstr>2052-12.1.0.19302</vt:lpwstr>
  </property>
</Properties>
</file>