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/>
  </bookViews>
  <sheets>
    <sheet name="BEC00102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<sst xmlns="http://schemas.openxmlformats.org/spreadsheetml/2006/main" count="119" uniqueCount="97">
  <si>
    <t>零部件报价单</t>
  </si>
  <si>
    <t>供货单位信息</t>
  </si>
  <si>
    <t>单位名称</t>
  </si>
  <si>
    <t>吉林省德邦汽车电子有限公司</t>
  </si>
  <si>
    <t>地    址</t>
  </si>
  <si>
    <t>长春市经开区中山大街6299号</t>
  </si>
  <si>
    <t>联 系 人</t>
  </si>
  <si>
    <t>联系电话</t>
  </si>
  <si>
    <t>日    期</t>
  </si>
  <si>
    <t>计量单位</t>
  </si>
  <si>
    <t>件</t>
  </si>
  <si>
    <t>产品名称</t>
  </si>
  <si>
    <t>气袋</t>
  </si>
  <si>
    <t>产品毛重</t>
  </si>
  <si>
    <t>图    号</t>
  </si>
  <si>
    <t>SHT0011609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</si>
  <si>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</si>
  <si>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</si>
  <si>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</si>
  <si>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</si>
  <si>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</si>
  <si>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</si>
  <si>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</si>
  <si>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</si>
  <si>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</si>
  <si>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</si>
  <si>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</si>
  <si>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</si>
  <si>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</si>
  <si>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</si>
  <si>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</si>
  <si>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</si>
  <si>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</si>
  <si>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</si>
  <si>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</si>
  <si>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</si>
  <si>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TPU管（黑）</t>
  </si>
  <si>
    <t>m</t>
  </si>
  <si>
    <t>670mm</t>
  </si>
  <si>
    <t>电  机</t>
  </si>
  <si>
    <t>外购外协</t>
  </si>
  <si>
    <t>TPU管（白）</t>
  </si>
  <si>
    <t>590mm</t>
  </si>
  <si>
    <t>2</t>
  </si>
  <si>
    <t>电  热</t>
  </si>
  <si>
    <t>动力燃料</t>
  </si>
  <si>
    <t>TPU+尼龙布</t>
  </si>
  <si>
    <t>mm²</t>
  </si>
  <si>
    <t>160*270</t>
  </si>
  <si>
    <t>辅助动力</t>
  </si>
  <si>
    <t>工    资</t>
  </si>
  <si>
    <t>辅料</t>
  </si>
  <si>
    <t>套</t>
  </si>
  <si>
    <t>水</t>
  </si>
  <si>
    <t>制造费用</t>
  </si>
  <si>
    <t>蒸  汽</t>
  </si>
  <si>
    <t>专用费用</t>
  </si>
  <si>
    <t>外购外协分析</t>
  </si>
  <si>
    <t>合    计</t>
  </si>
  <si>
    <t>卡扣</t>
  </si>
  <si>
    <t>个</t>
  </si>
  <si>
    <t>包装费</t>
  </si>
  <si>
    <t>硬质毛毡</t>
  </si>
  <si>
    <t>1</t>
  </si>
  <si>
    <t>运输费</t>
  </si>
  <si>
    <t>条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</si>
  <si>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</si>
  <si>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</si>
  <si>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</si>
  <si>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</si>
  <si>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</si>
  <si>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</si>
  <si>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销售费用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</si>
  <si>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</si>
  <si>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</si>
  <si>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</si>
  <si>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</si>
  <si>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</si>
  <si>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</si>
  <si>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</si>
  <si>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</si>
  <si>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</si>
  <si>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</si>
  <si>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</si>
  <si>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</si>
  <si>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下料</t>
  </si>
  <si>
    <t>不含税价格</t>
  </si>
  <si>
    <t>模切</t>
  </si>
  <si>
    <t>税    金</t>
  </si>
  <si>
    <t>焊接</t>
  </si>
  <si>
    <t>组装</t>
  </si>
  <si>
    <t>检测</t>
  </si>
  <si>
    <t>包装</t>
  </si>
  <si>
    <t>账期：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</si>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</sst>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00_ "/>
    <numFmt numFmtId="179" formatCode="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shrinkToFit="1"/>
    </xf>
    <xf numFmtId="0" fontId="4" fillId="0" borderId="3" xfId="49" applyFont="1" applyFill="1" applyBorder="1" applyAlignment="1">
      <alignment horizontal="center" vertical="center" shrinkToFit="1"/>
    </xf>
    <xf numFmtId="0" fontId="4" fillId="0" borderId="4" xfId="49" applyFont="1" applyFill="1" applyBorder="1" applyAlignment="1">
      <alignment horizontal="center" vertical="center" shrinkToFit="1"/>
    </xf>
    <xf numFmtId="0" fontId="4" fillId="0" borderId="0" xfId="49" applyFont="1" applyFill="1" applyBorder="1" applyAlignment="1">
      <alignment horizontal="center" vertical="center" shrinkToFit="1"/>
    </xf>
    <xf numFmtId="0" fontId="4" fillId="0" borderId="5" xfId="49" applyFont="1" applyFill="1" applyBorder="1" applyAlignment="1">
      <alignment horizontal="center" vertical="center" shrinkToFit="1"/>
    </xf>
    <xf numFmtId="0" fontId="4" fillId="0" borderId="6" xfId="49" applyFont="1" applyFill="1" applyBorder="1" applyAlignment="1">
      <alignment horizontal="center" vertical="center" shrinkToFit="1"/>
    </xf>
    <xf numFmtId="0" fontId="4" fillId="0" borderId="7" xfId="49" applyFont="1" applyFill="1" applyBorder="1" applyAlignment="1">
      <alignment horizontal="center" vertical="center" shrinkToFit="1"/>
    </xf>
    <xf numFmtId="0" fontId="4" fillId="0" borderId="8" xfId="49" applyFont="1" applyFill="1" applyBorder="1" applyAlignment="1">
      <alignment horizontal="center" vertical="center" shrinkToFit="1"/>
    </xf>
    <xf numFmtId="0" fontId="5" fillId="0" borderId="9" xfId="51" applyFill="1" applyBorder="1" applyAlignment="1">
      <alignment horizontal="center" vertical="center"/>
    </xf>
    <xf numFmtId="0" fontId="5" fillId="0" borderId="10" xfId="51" applyFill="1" applyBorder="1" applyAlignment="1">
      <alignment horizontal="center" vertical="center"/>
    </xf>
    <xf numFmtId="0" fontId="5" fillId="0" borderId="11" xfId="51" applyFill="1" applyBorder="1" applyAlignment="1">
      <alignment horizontal="center" vertical="center"/>
    </xf>
    <xf numFmtId="0" fontId="5" fillId="0" borderId="12" xfId="51" applyFill="1" applyBorder="1" applyAlignment="1">
      <alignment horizontal="center" vertical="center"/>
    </xf>
    <xf numFmtId="0" fontId="5" fillId="0" borderId="13" xfId="51" applyFill="1" applyBorder="1" applyAlignment="1">
      <alignment horizontal="center" vertical="center"/>
    </xf>
    <xf numFmtId="0" fontId="5" fillId="0" borderId="7" xfId="51" applyFill="1" applyBorder="1" applyAlignment="1">
      <alignment horizontal="center" vertical="center"/>
    </xf>
    <xf numFmtId="0" fontId="5" fillId="0" borderId="14" xfId="51" applyFill="1" applyBorder="1" applyAlignment="1">
      <alignment horizontal="center" vertical="center"/>
    </xf>
    <xf numFmtId="0" fontId="5" fillId="0" borderId="3" xfId="51" applyFill="1" applyBorder="1" applyAlignment="1">
      <alignment horizontal="center" vertical="center"/>
    </xf>
    <xf numFmtId="0" fontId="5" fillId="0" borderId="5" xfId="51" applyFill="1" applyBorder="1" applyAlignment="1">
      <alignment horizontal="center" vertical="center"/>
    </xf>
    <xf numFmtId="0" fontId="5" fillId="0" borderId="10" xfId="51" applyFont="1" applyFill="1" applyBorder="1" applyAlignment="1">
      <alignment horizontal="center" vertical="center"/>
    </xf>
    <xf numFmtId="0" fontId="5" fillId="0" borderId="8" xfId="51" applyFill="1" applyBorder="1" applyAlignment="1">
      <alignment horizontal="center" vertical="center"/>
    </xf>
    <xf numFmtId="0" fontId="5" fillId="0" borderId="9" xfId="51" applyFont="1" applyFill="1" applyBorder="1" applyAlignment="1">
      <alignment horizontal="center" vertical="center"/>
    </xf>
    <xf numFmtId="176" fontId="5" fillId="0" borderId="9" xfId="51" applyNumberForma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5" xfId="51" applyFill="1" applyBorder="1" applyAlignment="1">
      <alignment horizontal="center" vertical="center"/>
    </xf>
    <xf numFmtId="0" fontId="5" fillId="0" borderId="14" xfId="51" applyFont="1" applyFill="1" applyBorder="1" applyAlignment="1">
      <alignment horizontal="center" vertical="center"/>
    </xf>
    <xf numFmtId="176" fontId="5" fillId="0" borderId="10" xfId="51" applyNumberForma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7" fillId="0" borderId="12" xfId="50" applyFont="1" applyFill="1" applyBorder="1" applyAlignment="1">
      <alignment horizontal="center" vertical="center"/>
    </xf>
    <xf numFmtId="177" fontId="7" fillId="0" borderId="9" xfId="50" applyNumberFormat="1" applyFont="1" applyFill="1" applyBorder="1" applyAlignment="1">
      <alignment horizontal="center" vertical="center"/>
    </xf>
    <xf numFmtId="178" fontId="5" fillId="0" borderId="9" xfId="51" applyNumberForma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0" xfId="5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0" fontId="5" fillId="0" borderId="4" xfId="5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9" xfId="49" applyFont="1" applyFill="1" applyBorder="1" applyAlignment="1">
      <alignment horizontal="center" vertical="center" shrinkToFit="1"/>
    </xf>
    <xf numFmtId="0" fontId="7" fillId="0" borderId="10" xfId="49" applyFont="1" applyFill="1" applyBorder="1" applyAlignment="1">
      <alignment horizontal="center" vertical="center" shrinkToFit="1"/>
    </xf>
    <xf numFmtId="0" fontId="7" fillId="0" borderId="11" xfId="49" applyFont="1" applyFill="1" applyBorder="1" applyAlignment="1">
      <alignment horizontal="center" vertical="center" shrinkToFit="1"/>
    </xf>
    <xf numFmtId="0" fontId="7" fillId="0" borderId="12" xfId="49" applyFont="1" applyFill="1" applyBorder="1" applyAlignment="1">
      <alignment horizontal="center" vertical="center" shrinkToFit="1"/>
    </xf>
    <xf numFmtId="0" fontId="9" fillId="0" borderId="9" xfId="6" applyFont="1" applyFill="1" applyBorder="1" applyAlignment="1" applyProtection="1">
      <alignment horizontal="center" vertical="center" shrinkToFit="1"/>
    </xf>
    <xf numFmtId="0" fontId="9" fillId="0" borderId="10" xfId="6" applyFont="1" applyFill="1" applyBorder="1" applyAlignment="1" applyProtection="1">
      <alignment horizontal="center" vertical="center" shrinkToFit="1"/>
    </xf>
    <xf numFmtId="0" fontId="9" fillId="0" borderId="11" xfId="6" applyFont="1" applyFill="1" applyBorder="1" applyAlignment="1" applyProtection="1">
      <alignment horizontal="center" vertical="center" shrinkToFit="1"/>
    </xf>
    <xf numFmtId="0" fontId="9" fillId="0" borderId="12" xfId="6" applyFont="1" applyFill="1" applyBorder="1" applyAlignment="1" applyProtection="1">
      <alignment horizontal="center" vertical="center" shrinkToFit="1"/>
    </xf>
    <xf numFmtId="0" fontId="5" fillId="0" borderId="12" xfId="51" applyFont="1" applyFill="1" applyBorder="1" applyAlignment="1">
      <alignment horizontal="center" vertical="center"/>
    </xf>
    <xf numFmtId="14" fontId="5" fillId="0" borderId="10" xfId="51" applyNumberFormat="1" applyFont="1" applyFill="1" applyBorder="1" applyAlignment="1">
      <alignment horizontal="center" vertical="center"/>
    </xf>
    <xf numFmtId="179" fontId="5" fillId="0" borderId="11" xfId="51" applyNumberFormat="1" applyFont="1" applyFill="1" applyBorder="1" applyAlignment="1">
      <alignment horizontal="center" vertical="center"/>
    </xf>
    <xf numFmtId="179" fontId="5" fillId="0" borderId="12" xfId="51" applyNumberFormat="1" applyFill="1" applyBorder="1" applyAlignment="1">
      <alignment horizontal="center" vertical="center"/>
    </xf>
    <xf numFmtId="176" fontId="5" fillId="0" borderId="12" xfId="51" applyNumberFormat="1" applyFill="1" applyBorder="1" applyAlignment="1">
      <alignment horizontal="center" vertical="center"/>
    </xf>
    <xf numFmtId="0" fontId="5" fillId="0" borderId="9" xfId="51" applyNumberFormat="1" applyFill="1" applyBorder="1" applyAlignment="1">
      <alignment horizontal="center" vertical="center"/>
    </xf>
    <xf numFmtId="176" fontId="5" fillId="0" borderId="0" xfId="51" applyNumberFormat="1" applyFill="1" applyBorder="1" applyAlignment="1">
      <alignment horizontal="center" vertical="center"/>
    </xf>
    <xf numFmtId="0" fontId="5" fillId="0" borderId="0" xfId="51" applyFont="1" applyFill="1" applyAlignment="1">
      <alignment horizontal="center" vertical="center"/>
    </xf>
    <xf numFmtId="176" fontId="5" fillId="0" borderId="0" xfId="51" applyNumberFormat="1" applyFill="1" applyAlignment="1">
      <alignment horizontal="center" vertical="center"/>
    </xf>
    <xf numFmtId="0" fontId="5" fillId="0" borderId="0" xfId="5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&#10;mouse.drv=lm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selection activeCell="K16" sqref="K16"/>
    </sheetView>
  </sheetViews>
  <sheetFormatPr defaultColWidth="9" defaultRowHeight="13.5"/>
  <cols>
    <col min="1" max="1" width="9" style="1"/>
    <col min="2" max="2" width="9.85" style="1" customWidth="1"/>
    <col min="3" max="4" width="9" style="1"/>
    <col min="5" max="5" width="12.525" style="1" customWidth="1"/>
    <col min="6" max="6" width="9" style="1"/>
    <col min="7" max="7" width="12.95" style="1" customWidth="1"/>
    <col min="8" max="8" width="11.6333333333333" style="1" customWidth="1"/>
    <col min="9" max="14" width="9" style="1"/>
    <col min="15" max="15" width="11.775" style="1"/>
    <col min="16" max="16384" width="9" style="1"/>
  </cols>
  <sheetData>
    <row r="1" s="1" customFormat="1" ht="42" customHeight="1" spans="1: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0</v>
      </c>
      <c r="B2" s="5"/>
      <c r="C2" s="5"/>
      <c r="D2" s="5"/>
      <c r="E2" s="5"/>
      <c r="F2" s="5"/>
      <c r="G2" s="5"/>
      <c r="H2" s="6"/>
      <c r="I2" s="46" t="s">
        <v>1</v>
      </c>
      <c r="J2" s="47"/>
      <c r="K2" s="47"/>
      <c r="L2" s="47"/>
      <c r="M2" s="47"/>
      <c r="N2" s="47"/>
      <c r="O2" s="48"/>
    </row>
    <row r="3" s="1" customFormat="1" spans="1:15">
      <c r="A3" s="7"/>
      <c r="B3" s="8"/>
      <c r="C3" s="8"/>
      <c r="D3" s="8"/>
      <c r="E3" s="8"/>
      <c r="F3" s="8"/>
      <c r="G3" s="8"/>
      <c r="H3" s="9"/>
      <c r="I3" s="49" t="s">
        <v>2</v>
      </c>
      <c r="J3" s="50" t="s">
        <v>3</v>
      </c>
      <c r="K3" s="51"/>
      <c r="L3" s="51"/>
      <c r="M3" s="51"/>
      <c r="N3" s="51"/>
      <c r="O3" s="52"/>
    </row>
    <row r="4" s="1" customFormat="1" spans="1:15">
      <c r="A4" s="7"/>
      <c r="B4" s="8"/>
      <c r="C4" s="8"/>
      <c r="D4" s="8"/>
      <c r="E4" s="8"/>
      <c r="F4" s="8"/>
      <c r="G4" s="8"/>
      <c r="H4" s="9"/>
      <c r="I4" s="49" t="s">
        <v>4</v>
      </c>
      <c r="J4" s="50" t="s">
        <v>5</v>
      </c>
      <c r="K4" s="51"/>
      <c r="L4" s="51"/>
      <c r="M4" s="51"/>
      <c r="N4" s="51"/>
      <c r="O4" s="52"/>
    </row>
    <row r="5" s="1" customFormat="1" spans="1:15">
      <c r="A5" s="10"/>
      <c r="B5" s="11"/>
      <c r="C5" s="11"/>
      <c r="D5" s="11"/>
      <c r="E5" s="11"/>
      <c r="F5" s="11"/>
      <c r="G5" s="11"/>
      <c r="H5" s="12"/>
      <c r="I5" s="49" t="s">
        <v>6</v>
      </c>
      <c r="J5" s="53"/>
      <c r="K5" s="53"/>
      <c r="L5" s="49" t="s">
        <v>7</v>
      </c>
      <c r="M5" s="54"/>
      <c r="N5" s="55"/>
      <c r="O5" s="56"/>
    </row>
    <row r="6" s="1" customFormat="1" spans="1:15">
      <c r="A6" s="13"/>
      <c r="B6" s="13"/>
      <c r="C6" s="14"/>
      <c r="D6" s="15"/>
      <c r="E6" s="16"/>
      <c r="F6" s="14"/>
      <c r="G6" s="16"/>
      <c r="H6" s="14"/>
      <c r="I6" s="16"/>
      <c r="J6" s="33"/>
      <c r="K6" s="57" t="s">
        <v>8</v>
      </c>
      <c r="L6" s="58"/>
      <c r="M6" s="16"/>
      <c r="N6" s="13" t="s">
        <v>9</v>
      </c>
      <c r="O6" s="24" t="s">
        <v>10</v>
      </c>
    </row>
    <row r="7" s="1" customFormat="1" spans="1:15">
      <c r="A7" s="13"/>
      <c r="B7" s="13"/>
      <c r="C7" s="14"/>
      <c r="D7" s="15"/>
      <c r="E7" s="16"/>
      <c r="F7" s="14"/>
      <c r="G7" s="16"/>
      <c r="H7" s="14"/>
      <c r="I7" s="16"/>
      <c r="J7" s="33"/>
      <c r="K7" s="16" t="s">
        <v>11</v>
      </c>
      <c r="L7" s="22" t="s">
        <v>12</v>
      </c>
      <c r="M7" s="57"/>
      <c r="N7" s="24" t="s">
        <v>13</v>
      </c>
      <c r="O7" s="13"/>
    </row>
    <row r="8" s="1" customFormat="1" spans="1:15">
      <c r="A8" s="13"/>
      <c r="B8" s="13"/>
      <c r="C8" s="14"/>
      <c r="D8" s="15"/>
      <c r="E8" s="16"/>
      <c r="F8" s="14"/>
      <c r="G8" s="16"/>
      <c r="H8" s="14"/>
      <c r="I8" s="16"/>
      <c r="J8" s="33"/>
      <c r="K8" s="24" t="s">
        <v>14</v>
      </c>
      <c r="L8" s="59" t="s">
        <v>15</v>
      </c>
      <c r="M8" s="60"/>
      <c r="N8" s="24" t="s">
        <v>16</v>
      </c>
      <c r="O8" s="16"/>
    </row>
    <row r="9" s="1" customFormat="1" spans="1:15">
      <c r="A9" s="13" t="s">
        <v>17</v>
      </c>
      <c r="B9" s="13" t="s">
        <v>18</v>
      </c>
      <c r="C9" s="17" t="s">
        <v>19</v>
      </c>
      <c r="D9" s="17"/>
      <c r="E9" s="17"/>
      <c r="F9" s="14" t="s">
        <v>20</v>
      </c>
      <c r="G9" s="16"/>
      <c r="H9" s="18" t="s">
        <v>21</v>
      </c>
      <c r="I9" s="23"/>
      <c r="J9" s="33"/>
      <c r="K9" s="19" t="s">
        <v>22</v>
      </c>
      <c r="L9" s="14"/>
      <c r="M9" s="16"/>
      <c r="N9" s="24" t="s">
        <v>23</v>
      </c>
      <c r="O9" s="61">
        <f>C31</f>
        <v>14.4556154</v>
      </c>
    </row>
    <row r="10" s="1" customFormat="1" spans="1:15">
      <c r="A10" s="15"/>
      <c r="B10" s="15"/>
      <c r="C10" s="15"/>
      <c r="D10" s="15"/>
      <c r="E10" s="15"/>
      <c r="F10" s="18"/>
      <c r="G10" s="18"/>
      <c r="H10" s="18"/>
      <c r="I10" s="15"/>
      <c r="J10" s="18"/>
      <c r="K10" s="15"/>
      <c r="L10" s="15"/>
      <c r="M10" s="15"/>
      <c r="N10" s="15"/>
      <c r="O10" s="15"/>
    </row>
    <row r="11" s="1" customFormat="1" spans="1:15">
      <c r="A11" s="19" t="s">
        <v>17</v>
      </c>
      <c r="B11" s="20" t="s">
        <v>24</v>
      </c>
      <c r="C11" s="21" t="s">
        <v>25</v>
      </c>
      <c r="D11" s="21" t="s">
        <v>17</v>
      </c>
      <c r="E11" s="22" t="s">
        <v>26</v>
      </c>
      <c r="F11" s="15"/>
      <c r="G11" s="15"/>
      <c r="H11" s="15"/>
      <c r="I11" s="16"/>
      <c r="J11" s="21" t="s">
        <v>17</v>
      </c>
      <c r="K11" s="22" t="s">
        <v>27</v>
      </c>
      <c r="L11" s="15"/>
      <c r="M11" s="15"/>
      <c r="N11" s="15"/>
      <c r="O11" s="16"/>
    </row>
    <row r="12" s="1" customFormat="1" spans="1:15">
      <c r="A12" s="17"/>
      <c r="B12" s="23"/>
      <c r="C12" s="23"/>
      <c r="D12" s="23"/>
      <c r="E12" s="13" t="s">
        <v>28</v>
      </c>
      <c r="F12" s="13" t="s">
        <v>29</v>
      </c>
      <c r="G12" s="13" t="s">
        <v>30</v>
      </c>
      <c r="H12" s="13" t="s">
        <v>31</v>
      </c>
      <c r="I12" s="13" t="s">
        <v>25</v>
      </c>
      <c r="J12" s="17"/>
      <c r="K12" s="24" t="s">
        <v>32</v>
      </c>
      <c r="L12" s="24" t="s">
        <v>33</v>
      </c>
      <c r="M12" s="13" t="s">
        <v>29</v>
      </c>
      <c r="N12" s="13" t="s">
        <v>34</v>
      </c>
      <c r="O12" s="13" t="s">
        <v>25</v>
      </c>
    </row>
    <row r="13" s="1" customFormat="1" spans="1:15">
      <c r="A13" s="13">
        <v>1</v>
      </c>
      <c r="B13" s="24" t="s">
        <v>35</v>
      </c>
      <c r="C13" s="25">
        <f>SUM(I13:I17)</f>
        <v>4.476</v>
      </c>
      <c r="D13" s="13">
        <v>1</v>
      </c>
      <c r="E13" s="26" t="s">
        <v>36</v>
      </c>
      <c r="F13" s="27" t="s">
        <v>37</v>
      </c>
      <c r="G13" s="28" t="s">
        <v>38</v>
      </c>
      <c r="H13" s="28">
        <v>2</v>
      </c>
      <c r="I13" s="25">
        <f>0.67*H13</f>
        <v>1.34</v>
      </c>
      <c r="J13" s="13">
        <v>1</v>
      </c>
      <c r="K13" s="24" t="s">
        <v>39</v>
      </c>
      <c r="L13" s="25"/>
      <c r="M13" s="24"/>
      <c r="N13" s="13"/>
      <c r="O13" s="25">
        <v>0.07</v>
      </c>
    </row>
    <row r="14" s="1" customFormat="1" spans="1:15">
      <c r="A14" s="13">
        <v>2</v>
      </c>
      <c r="B14" s="13" t="s">
        <v>40</v>
      </c>
      <c r="C14" s="25">
        <f>I23</f>
        <v>2.8</v>
      </c>
      <c r="D14" s="13">
        <v>2</v>
      </c>
      <c r="E14" s="26" t="s">
        <v>41</v>
      </c>
      <c r="F14" s="27" t="s">
        <v>37</v>
      </c>
      <c r="G14" s="29" t="s">
        <v>42</v>
      </c>
      <c r="H14" s="29" t="s">
        <v>43</v>
      </c>
      <c r="I14" s="25">
        <f>0.67*H14</f>
        <v>1.34</v>
      </c>
      <c r="J14" s="13">
        <v>2</v>
      </c>
      <c r="K14" s="24" t="s">
        <v>44</v>
      </c>
      <c r="L14" s="25"/>
      <c r="M14" s="13"/>
      <c r="N14" s="13"/>
      <c r="O14" s="25"/>
    </row>
    <row r="15" s="1" customFormat="1" spans="1:15">
      <c r="A15" s="13">
        <v>3</v>
      </c>
      <c r="B15" s="13" t="s">
        <v>45</v>
      </c>
      <c r="C15" s="25">
        <f>O23</f>
        <v>0.07</v>
      </c>
      <c r="D15" s="13">
        <v>3</v>
      </c>
      <c r="E15" s="26" t="s">
        <v>46</v>
      </c>
      <c r="F15" s="13" t="s">
        <v>47</v>
      </c>
      <c r="G15" s="13" t="s">
        <v>48</v>
      </c>
      <c r="H15" s="25">
        <v>30</v>
      </c>
      <c r="I15" s="25">
        <f>0.16*0.27*30</f>
        <v>1.296</v>
      </c>
      <c r="J15" s="13">
        <v>3</v>
      </c>
      <c r="K15" s="13" t="s">
        <v>49</v>
      </c>
      <c r="L15" s="25"/>
      <c r="M15" s="13"/>
      <c r="N15" s="13"/>
      <c r="O15" s="25"/>
    </row>
    <row r="16" s="1" customFormat="1" spans="1:15">
      <c r="A16" s="13">
        <v>4</v>
      </c>
      <c r="B16" s="24" t="s">
        <v>50</v>
      </c>
      <c r="C16" s="25">
        <f>I27</f>
        <v>1.385</v>
      </c>
      <c r="D16" s="13">
        <v>4</v>
      </c>
      <c r="E16" s="13" t="s">
        <v>51</v>
      </c>
      <c r="F16" s="13" t="s">
        <v>52</v>
      </c>
      <c r="G16" s="13">
        <v>1</v>
      </c>
      <c r="H16" s="25">
        <v>0.5</v>
      </c>
      <c r="I16" s="25">
        <f t="shared" ref="I15:I17" si="0">G16*H16</f>
        <v>0.5</v>
      </c>
      <c r="J16" s="13">
        <v>4</v>
      </c>
      <c r="K16" s="13" t="s">
        <v>53</v>
      </c>
      <c r="L16" s="25"/>
      <c r="M16" s="13"/>
      <c r="N16" s="13"/>
      <c r="O16" s="25"/>
    </row>
    <row r="17" s="1" customFormat="1" spans="1:15">
      <c r="A17" s="13">
        <v>5</v>
      </c>
      <c r="B17" s="13" t="s">
        <v>54</v>
      </c>
      <c r="C17" s="25">
        <v>1</v>
      </c>
      <c r="D17" s="13">
        <v>5</v>
      </c>
      <c r="E17" s="30"/>
      <c r="F17" s="30"/>
      <c r="G17" s="13"/>
      <c r="H17" s="25"/>
      <c r="I17" s="25">
        <f t="shared" si="0"/>
        <v>0</v>
      </c>
      <c r="J17" s="13">
        <v>5</v>
      </c>
      <c r="K17" s="24" t="s">
        <v>55</v>
      </c>
      <c r="L17" s="25"/>
      <c r="M17" s="13"/>
      <c r="N17" s="13"/>
      <c r="O17" s="25"/>
    </row>
    <row r="18" s="1" customFormat="1" spans="1:15">
      <c r="A18" s="13">
        <v>6</v>
      </c>
      <c r="B18" s="13" t="s">
        <v>56</v>
      </c>
      <c r="C18" s="25"/>
      <c r="D18" s="13"/>
      <c r="E18" s="14" t="s">
        <v>57</v>
      </c>
      <c r="F18" s="15"/>
      <c r="G18" s="15"/>
      <c r="H18" s="15"/>
      <c r="I18" s="16"/>
      <c r="J18" s="13">
        <v>6</v>
      </c>
      <c r="K18" s="13"/>
      <c r="L18" s="25"/>
      <c r="M18" s="13"/>
      <c r="N18" s="13"/>
      <c r="O18" s="25"/>
    </row>
    <row r="19" s="1" customFormat="1" spans="1:15">
      <c r="A19" s="13">
        <v>7</v>
      </c>
      <c r="B19" s="13"/>
      <c r="C19" s="25"/>
      <c r="D19" s="13"/>
      <c r="E19" s="13" t="s">
        <v>28</v>
      </c>
      <c r="F19" s="13" t="s">
        <v>29</v>
      </c>
      <c r="G19" s="13" t="s">
        <v>30</v>
      </c>
      <c r="H19" s="13" t="s">
        <v>31</v>
      </c>
      <c r="I19" s="13" t="s">
        <v>25</v>
      </c>
      <c r="J19" s="13">
        <v>7</v>
      </c>
      <c r="K19" s="13"/>
      <c r="L19" s="25"/>
      <c r="M19" s="13"/>
      <c r="N19" s="13"/>
      <c r="O19" s="25"/>
    </row>
    <row r="20" s="1" customFormat="1" spans="1:15">
      <c r="A20" s="13">
        <v>8</v>
      </c>
      <c r="B20" s="24" t="s">
        <v>58</v>
      </c>
      <c r="C20" s="25">
        <f>SUM(C13:C18)</f>
        <v>9.731</v>
      </c>
      <c r="D20" s="13">
        <v>1</v>
      </c>
      <c r="E20" s="29" t="s">
        <v>59</v>
      </c>
      <c r="F20" s="24" t="s">
        <v>60</v>
      </c>
      <c r="G20" s="13">
        <v>4</v>
      </c>
      <c r="H20" s="25">
        <v>0.2</v>
      </c>
      <c r="I20" s="39">
        <f t="shared" ref="I20:I22" si="1">G20*H20</f>
        <v>0.8</v>
      </c>
      <c r="J20" s="13">
        <v>8</v>
      </c>
      <c r="K20" s="13"/>
      <c r="L20" s="25"/>
      <c r="M20" s="13"/>
      <c r="N20" s="13"/>
      <c r="O20" s="25"/>
    </row>
    <row r="21" s="1" customFormat="1" spans="1:15">
      <c r="A21" s="13">
        <v>9</v>
      </c>
      <c r="B21" s="13" t="s">
        <v>61</v>
      </c>
      <c r="C21" s="25">
        <v>0.75</v>
      </c>
      <c r="D21" s="13">
        <v>2</v>
      </c>
      <c r="E21" s="29" t="s">
        <v>62</v>
      </c>
      <c r="F21" s="24" t="s">
        <v>60</v>
      </c>
      <c r="G21" s="29" t="s">
        <v>63</v>
      </c>
      <c r="H21" s="25">
        <v>2</v>
      </c>
      <c r="I21" s="39">
        <f t="shared" si="1"/>
        <v>2</v>
      </c>
      <c r="J21" s="13">
        <v>9</v>
      </c>
      <c r="K21" s="13"/>
      <c r="L21" s="25"/>
      <c r="M21" s="13"/>
      <c r="N21" s="13"/>
      <c r="O21" s="25"/>
    </row>
    <row r="22" s="1" customFormat="1" spans="1:15">
      <c r="A22" s="13">
        <v>10</v>
      </c>
      <c r="B22" s="13" t="s">
        <v>64</v>
      </c>
      <c r="C22" s="25">
        <v>0.5</v>
      </c>
      <c r="D22" s="13">
        <v>3</v>
      </c>
      <c r="E22" s="13"/>
      <c r="F22" s="13" t="s">
        <v>65</v>
      </c>
      <c r="G22" s="13"/>
      <c r="H22" s="25"/>
      <c r="I22" s="39">
        <f t="shared" si="1"/>
        <v>0</v>
      </c>
      <c r="J22" s="13">
        <v>10</v>
      </c>
      <c r="K22" s="13"/>
      <c r="L22" s="25"/>
      <c r="M22" s="13"/>
      <c r="N22" s="13"/>
      <c r="O22" s="25"/>
    </row>
    <row r="23" s="1" customFormat="1" spans="1:15">
      <c r="A23" s="13">
        <v>11</v>
      </c>
      <c r="B23" s="24" t="s">
        <v>66</v>
      </c>
      <c r="C23" s="25">
        <f>C20*0.03</f>
        <v>0.29193</v>
      </c>
      <c r="D23" s="13"/>
      <c r="E23" s="24" t="s">
        <v>67</v>
      </c>
      <c r="F23" s="13"/>
      <c r="G23" s="13"/>
      <c r="H23" s="25"/>
      <c r="I23" s="25">
        <f>I20+I21+I22</f>
        <v>2.8</v>
      </c>
      <c r="J23" s="13"/>
      <c r="K23" s="13" t="s">
        <v>68</v>
      </c>
      <c r="L23" s="25"/>
      <c r="M23" s="13"/>
      <c r="N23" s="13"/>
      <c r="O23" s="25">
        <f>O13</f>
        <v>0.07</v>
      </c>
    </row>
    <row r="24" s="1" customFormat="1" spans="1:15">
      <c r="A24" s="13">
        <v>12</v>
      </c>
      <c r="B24" s="19" t="s">
        <v>69</v>
      </c>
      <c r="C24" s="25">
        <f>C20*0.1</f>
        <v>0.9731</v>
      </c>
      <c r="D24" s="19" t="s">
        <v>17</v>
      </c>
      <c r="E24" s="31" t="s">
        <v>70</v>
      </c>
      <c r="F24" s="18"/>
      <c r="G24" s="18"/>
      <c r="H24" s="18"/>
      <c r="I24" s="23"/>
      <c r="J24" s="19" t="s">
        <v>17</v>
      </c>
      <c r="K24" s="22" t="s">
        <v>71</v>
      </c>
      <c r="L24" s="15"/>
      <c r="M24" s="15"/>
      <c r="N24" s="15"/>
      <c r="O24" s="16"/>
    </row>
    <row r="25" s="1" customFormat="1" spans="1:15">
      <c r="A25" s="13">
        <v>13</v>
      </c>
      <c r="B25" s="32" t="s">
        <v>72</v>
      </c>
      <c r="C25" s="25">
        <f>C21*0.08</f>
        <v>0.06</v>
      </c>
      <c r="D25" s="33"/>
      <c r="E25" s="34" t="s">
        <v>73</v>
      </c>
      <c r="F25" s="19" t="s">
        <v>74</v>
      </c>
      <c r="G25" s="19" t="s">
        <v>75</v>
      </c>
      <c r="H25" s="19" t="s">
        <v>76</v>
      </c>
      <c r="I25" s="19" t="s">
        <v>25</v>
      </c>
      <c r="J25" s="33"/>
      <c r="K25" s="34" t="s">
        <v>77</v>
      </c>
      <c r="L25" s="19" t="s">
        <v>31</v>
      </c>
      <c r="M25" s="19" t="s">
        <v>78</v>
      </c>
      <c r="N25" s="19" t="s">
        <v>25</v>
      </c>
      <c r="O25" s="19" t="s">
        <v>79</v>
      </c>
    </row>
    <row r="26" s="1" customFormat="1" spans="1:15">
      <c r="A26" s="13">
        <v>14</v>
      </c>
      <c r="B26" s="32"/>
      <c r="C26" s="25"/>
      <c r="D26" s="17"/>
      <c r="E26" s="17"/>
      <c r="F26" s="17" t="s">
        <v>80</v>
      </c>
      <c r="G26" s="17"/>
      <c r="H26" s="17"/>
      <c r="I26" s="17"/>
      <c r="J26" s="17"/>
      <c r="K26" s="17"/>
      <c r="L26" s="17"/>
      <c r="M26" s="17"/>
      <c r="N26" s="17"/>
      <c r="O26" s="17"/>
    </row>
    <row r="27" s="1" customFormat="1" spans="1:15">
      <c r="A27" s="13">
        <v>15</v>
      </c>
      <c r="B27" s="24" t="s">
        <v>81</v>
      </c>
      <c r="C27" s="25">
        <f>SUM(C20:C25)</f>
        <v>12.30603</v>
      </c>
      <c r="D27" s="13">
        <v>1</v>
      </c>
      <c r="E27" s="24" t="s">
        <v>82</v>
      </c>
      <c r="F27" s="13">
        <v>25</v>
      </c>
      <c r="G27" s="13"/>
      <c r="H27" s="13">
        <v>0.0554</v>
      </c>
      <c r="I27" s="25">
        <f>F27*H27</f>
        <v>1.385</v>
      </c>
      <c r="J27" s="13">
        <v>1</v>
      </c>
      <c r="K27" s="24"/>
      <c r="L27" s="25"/>
      <c r="M27" s="13"/>
      <c r="N27" s="25"/>
      <c r="O27" s="13"/>
    </row>
    <row r="28" s="1" customFormat="1" spans="1:15">
      <c r="A28" s="13">
        <v>16</v>
      </c>
      <c r="B28" s="24" t="s">
        <v>83</v>
      </c>
      <c r="C28" s="35">
        <f>C20*0.05</f>
        <v>0.48655</v>
      </c>
      <c r="D28" s="36" t="s">
        <v>84</v>
      </c>
      <c r="E28" s="37" t="s">
        <v>85</v>
      </c>
      <c r="F28" s="38"/>
      <c r="G28" s="39">
        <f>0.00316*2</f>
        <v>0.00632</v>
      </c>
      <c r="H28" s="39"/>
      <c r="I28" s="25">
        <f>H28*F27</f>
        <v>0</v>
      </c>
      <c r="J28" s="13">
        <v>2</v>
      </c>
      <c r="K28" s="24"/>
      <c r="L28" s="62"/>
      <c r="M28" s="13"/>
      <c r="N28" s="25"/>
      <c r="O28" s="13"/>
    </row>
    <row r="29" s="1" customFormat="1" ht="14.25" spans="1:15">
      <c r="A29" s="13">
        <v>17</v>
      </c>
      <c r="B29" s="24" t="s">
        <v>86</v>
      </c>
      <c r="C29" s="35">
        <f>SUM(C27:C28)</f>
        <v>12.79258</v>
      </c>
      <c r="D29" s="40"/>
      <c r="E29" s="41" t="s">
        <v>87</v>
      </c>
      <c r="F29" s="38"/>
      <c r="G29" s="39">
        <f>0.00102*2</f>
        <v>0.00204</v>
      </c>
      <c r="H29" s="39"/>
      <c r="I29" s="25">
        <f>H29*F27</f>
        <v>0</v>
      </c>
      <c r="J29" s="13">
        <v>3</v>
      </c>
      <c r="K29" s="24"/>
      <c r="L29" s="25"/>
      <c r="M29" s="13"/>
      <c r="N29" s="25"/>
      <c r="O29" s="13"/>
    </row>
    <row r="30" s="1" customFormat="1" ht="14.25" spans="1:15">
      <c r="A30" s="13">
        <v>18</v>
      </c>
      <c r="B30" s="24" t="s">
        <v>88</v>
      </c>
      <c r="C30" s="35">
        <f>C29*0.13</f>
        <v>1.6630354</v>
      </c>
      <c r="D30" s="40"/>
      <c r="E30" s="41" t="s">
        <v>89</v>
      </c>
      <c r="F30" s="38"/>
      <c r="G30" s="39">
        <f>0.015*2</f>
        <v>0.03</v>
      </c>
      <c r="H30" s="39"/>
      <c r="I30" s="25">
        <f>H30*F27</f>
        <v>0</v>
      </c>
      <c r="J30" s="13">
        <v>4</v>
      </c>
      <c r="K30" s="24"/>
      <c r="L30" s="25"/>
      <c r="M30" s="13"/>
      <c r="N30" s="25"/>
      <c r="O30" s="13"/>
    </row>
    <row r="31" s="1" customFormat="1" ht="14.25" spans="1:15">
      <c r="A31" s="13">
        <v>19</v>
      </c>
      <c r="B31" s="13" t="s">
        <v>23</v>
      </c>
      <c r="C31" s="35">
        <f>SUM(C29:C30)</f>
        <v>14.4556154</v>
      </c>
      <c r="D31" s="40"/>
      <c r="E31" s="41" t="s">
        <v>90</v>
      </c>
      <c r="F31" s="13"/>
      <c r="G31" s="39">
        <f t="shared" ref="G31:G33" si="2">0.0033*2</f>
        <v>0.0066</v>
      </c>
      <c r="H31" s="39"/>
      <c r="I31" s="25">
        <f>H31*F27</f>
        <v>0</v>
      </c>
      <c r="J31" s="13"/>
      <c r="K31" s="13"/>
      <c r="L31" s="25"/>
      <c r="M31" s="13"/>
      <c r="N31" s="25"/>
      <c r="O31" s="13"/>
    </row>
    <row r="32" s="1" customFormat="1" ht="14.25" spans="1:15">
      <c r="A32" s="32"/>
      <c r="B32" s="32"/>
      <c r="C32" s="35"/>
      <c r="D32" s="40"/>
      <c r="E32" s="41" t="s">
        <v>91</v>
      </c>
      <c r="F32" s="13"/>
      <c r="G32" s="39">
        <f t="shared" si="2"/>
        <v>0.0066</v>
      </c>
      <c r="H32" s="39"/>
      <c r="I32" s="25">
        <f>H32*F27</f>
        <v>0</v>
      </c>
      <c r="J32" s="13"/>
      <c r="K32" s="13"/>
      <c r="L32" s="25"/>
      <c r="M32" s="13"/>
      <c r="N32" s="25"/>
      <c r="O32" s="13"/>
    </row>
    <row r="33" s="1" customFormat="1" ht="14.25" spans="1:15">
      <c r="A33" s="32"/>
      <c r="B33" s="32"/>
      <c r="C33" s="35"/>
      <c r="D33" s="40"/>
      <c r="E33" s="42" t="s">
        <v>92</v>
      </c>
      <c r="F33" s="13"/>
      <c r="G33" s="39">
        <v>0.00384</v>
      </c>
      <c r="H33" s="39"/>
      <c r="I33" s="25">
        <f>H33*F27</f>
        <v>0</v>
      </c>
      <c r="J33" s="13"/>
      <c r="K33" s="13"/>
      <c r="L33" s="25"/>
      <c r="M33" s="13"/>
      <c r="N33" s="25"/>
      <c r="O33" s="13"/>
    </row>
    <row r="34" s="1" customFormat="1" spans="1:15">
      <c r="A34" s="32"/>
      <c r="B34" s="32"/>
      <c r="C34" s="35"/>
      <c r="D34" s="40"/>
      <c r="E34" s="16"/>
      <c r="F34" s="13"/>
      <c r="G34" s="13"/>
      <c r="H34" s="39"/>
      <c r="I34" s="25">
        <f>H34*F27</f>
        <v>0</v>
      </c>
      <c r="J34" s="13"/>
      <c r="K34" s="13"/>
      <c r="L34" s="25"/>
      <c r="M34" s="13"/>
      <c r="N34" s="25"/>
      <c r="O34" s="13"/>
    </row>
    <row r="35" s="1" customFormat="1" spans="1:15">
      <c r="A35" s="32"/>
      <c r="B35" s="32"/>
      <c r="C35" s="35"/>
      <c r="D35" s="40"/>
      <c r="E35" s="16"/>
      <c r="F35" s="13"/>
      <c r="G35" s="13"/>
      <c r="H35" s="39"/>
      <c r="I35" s="25">
        <f>H35*F27</f>
        <v>0</v>
      </c>
      <c r="J35" s="13"/>
      <c r="K35" s="13"/>
      <c r="L35" s="25"/>
      <c r="M35" s="13"/>
      <c r="N35" s="25"/>
      <c r="O35" s="13"/>
    </row>
    <row r="36" s="1" customFormat="1" spans="1:15">
      <c r="A36" s="32"/>
      <c r="B36" s="32"/>
      <c r="C36" s="35"/>
      <c r="D36" s="40"/>
      <c r="E36" s="16"/>
      <c r="F36" s="13"/>
      <c r="G36" s="13"/>
      <c r="H36" s="39"/>
      <c r="I36" s="25">
        <f>H36*F27</f>
        <v>0</v>
      </c>
      <c r="J36" s="13"/>
      <c r="K36" s="13"/>
      <c r="L36" s="25"/>
      <c r="M36" s="13"/>
      <c r="N36" s="25"/>
      <c r="O36" s="13"/>
    </row>
    <row r="37" s="1" customFormat="1" spans="1:15">
      <c r="A37" s="32"/>
      <c r="B37" s="32"/>
      <c r="C37" s="35"/>
      <c r="D37" s="40"/>
      <c r="E37" s="16"/>
      <c r="F37" s="13"/>
      <c r="G37" s="13"/>
      <c r="H37" s="39"/>
      <c r="I37" s="25">
        <f>H37*F27</f>
        <v>0</v>
      </c>
      <c r="J37" s="13"/>
      <c r="K37" s="13"/>
      <c r="L37" s="25"/>
      <c r="M37" s="13"/>
      <c r="N37" s="25"/>
      <c r="O37" s="13"/>
    </row>
    <row r="38" s="1" customFormat="1" spans="1:15">
      <c r="A38" s="32"/>
      <c r="B38" s="32"/>
      <c r="C38" s="35"/>
      <c r="D38" s="40"/>
      <c r="E38" s="16"/>
      <c r="F38" s="13"/>
      <c r="G38" s="13"/>
      <c r="H38" s="39"/>
      <c r="I38" s="25">
        <f>H38*F27</f>
        <v>0</v>
      </c>
      <c r="J38" s="13"/>
      <c r="K38" s="13"/>
      <c r="L38" s="25"/>
      <c r="M38" s="13"/>
      <c r="N38" s="25"/>
      <c r="O38" s="13"/>
    </row>
    <row r="39" s="1" customFormat="1" spans="1:15">
      <c r="A39" s="32"/>
      <c r="B39" s="32"/>
      <c r="C39" s="35"/>
      <c r="D39" s="40"/>
      <c r="E39" s="16"/>
      <c r="F39" s="13"/>
      <c r="G39" s="13"/>
      <c r="H39" s="39"/>
      <c r="I39" s="25">
        <f>H39*F27</f>
        <v>0</v>
      </c>
      <c r="J39" s="13"/>
      <c r="K39" s="13"/>
      <c r="L39" s="25"/>
      <c r="M39" s="13"/>
      <c r="N39" s="25"/>
      <c r="O39" s="13"/>
    </row>
    <row r="40" s="1" customFormat="1" spans="1:15">
      <c r="A40" s="32"/>
      <c r="B40" s="32"/>
      <c r="C40" s="35"/>
      <c r="D40" s="40"/>
      <c r="E40" s="16"/>
      <c r="F40" s="13"/>
      <c r="G40" s="13"/>
      <c r="H40" s="39"/>
      <c r="I40" s="25">
        <f>H40*F27</f>
        <v>0</v>
      </c>
      <c r="J40" s="13"/>
      <c r="K40" s="13"/>
      <c r="L40" s="25"/>
      <c r="M40" s="13"/>
      <c r="N40" s="25"/>
      <c r="O40" s="13"/>
    </row>
    <row r="41" s="1" customFormat="1" spans="1:15">
      <c r="A41" s="32"/>
      <c r="B41" s="32"/>
      <c r="C41" s="25"/>
      <c r="D41" s="13">
        <v>2</v>
      </c>
      <c r="E41" s="13" t="s">
        <v>54</v>
      </c>
      <c r="F41" s="13"/>
      <c r="G41" s="13"/>
      <c r="H41" s="13"/>
      <c r="I41" s="25">
        <v>1</v>
      </c>
      <c r="J41" s="13"/>
      <c r="K41" s="13"/>
      <c r="L41" s="25"/>
      <c r="M41" s="13"/>
      <c r="N41" s="25"/>
      <c r="O41" s="13"/>
    </row>
    <row r="42" s="1" customFormat="1" spans="1:15">
      <c r="A42" s="32"/>
      <c r="B42" s="32"/>
      <c r="C42" s="25"/>
      <c r="D42" s="13">
        <v>3</v>
      </c>
      <c r="E42" s="13"/>
      <c r="F42" s="13"/>
      <c r="G42" s="13"/>
      <c r="H42" s="13"/>
      <c r="I42" s="25"/>
      <c r="J42" s="13"/>
      <c r="K42" s="13"/>
      <c r="L42" s="25"/>
      <c r="M42" s="13"/>
      <c r="N42" s="25"/>
      <c r="O42" s="13"/>
    </row>
    <row r="43" s="1" customFormat="1" spans="1:15">
      <c r="A43" s="13"/>
      <c r="B43" s="13"/>
      <c r="C43" s="13"/>
      <c r="D43" s="13"/>
      <c r="E43" s="24" t="s">
        <v>67</v>
      </c>
      <c r="F43" s="13"/>
      <c r="G43" s="13"/>
      <c r="H43" s="13"/>
      <c r="I43" s="25">
        <f>I27+I41</f>
        <v>2.385</v>
      </c>
      <c r="J43" s="13"/>
      <c r="K43" s="24" t="s">
        <v>67</v>
      </c>
      <c r="L43" s="25"/>
      <c r="M43" s="13"/>
      <c r="N43" s="25">
        <f>N27+N28+N29</f>
        <v>0</v>
      </c>
      <c r="O43" s="13"/>
    </row>
    <row r="44" s="1" customFormat="1" spans="1:15">
      <c r="A44" s="43" t="s">
        <v>93</v>
      </c>
      <c r="B44" s="43"/>
      <c r="C44" s="43"/>
      <c r="D44" s="43"/>
      <c r="E44" s="44"/>
      <c r="F44" s="43"/>
      <c r="G44" s="43"/>
      <c r="H44" s="43"/>
      <c r="I44" s="63"/>
      <c r="J44" s="43"/>
      <c r="K44" s="64"/>
      <c r="L44" s="65"/>
      <c r="M44" s="66"/>
      <c r="N44" s="65"/>
      <c r="O44" s="66"/>
    </row>
    <row r="45" s="1" customFormat="1" spans="1:15">
      <c r="A45" s="43" t="s">
        <v>94</v>
      </c>
      <c r="B45" s="43"/>
      <c r="C45" s="43"/>
      <c r="D45" s="43"/>
      <c r="E45" s="43"/>
      <c r="F45" s="43"/>
      <c r="G45" s="43"/>
      <c r="H45" s="43"/>
      <c r="I45" s="43"/>
      <c r="J45" s="43"/>
      <c r="K45" s="66"/>
      <c r="L45" s="66"/>
      <c r="M45" s="66"/>
      <c r="N45" s="66"/>
      <c r="O45" s="66"/>
    </row>
    <row r="46" s="1" customFormat="1" spans="1:15">
      <c r="A46" s="44" t="s">
        <v>95</v>
      </c>
      <c r="B46" s="43"/>
      <c r="C46" s="43"/>
      <c r="D46" s="43"/>
      <c r="E46" s="43"/>
      <c r="F46" s="43"/>
      <c r="G46" s="43"/>
      <c r="H46" s="45"/>
      <c r="I46" s="43"/>
      <c r="J46" s="43"/>
      <c r="K46" s="66"/>
      <c r="L46" s="66"/>
      <c r="M46" s="66"/>
      <c r="N46" s="66"/>
      <c r="O46" s="66"/>
    </row>
    <row r="47" s="1" customFormat="1" spans="1:15">
      <c r="A47" s="44" t="s">
        <v>96</v>
      </c>
      <c r="B47" s="43"/>
      <c r="C47" s="43"/>
      <c r="D47" s="43"/>
      <c r="E47" s="43"/>
      <c r="F47" s="43"/>
      <c r="G47" s="43"/>
      <c r="H47" s="43"/>
      <c r="I47" s="43"/>
      <c r="J47" s="43"/>
      <c r="K47" s="66"/>
      <c r="L47" s="66"/>
      <c r="M47" s="66"/>
      <c r="N47" s="66"/>
      <c r="O47" s="66"/>
    </row>
  </sheetData>
  <mergeCells count="45">
    <mergeCell ref="A1:O1"/>
    <mergeCell ref="I2:O2"/>
    <mergeCell ref="J3:O3"/>
    <mergeCell ref="J4:O4"/>
    <mergeCell ref="J5:K5"/>
    <mergeCell ref="M5:O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C9:E9"/>
    <mergeCell ref="F9:G9"/>
    <mergeCell ref="H9:I9"/>
    <mergeCell ref="L9:M9"/>
    <mergeCell ref="E11:I11"/>
    <mergeCell ref="K11:O11"/>
    <mergeCell ref="E18:I18"/>
    <mergeCell ref="E24:I24"/>
    <mergeCell ref="K24:O24"/>
    <mergeCell ref="A11:A12"/>
    <mergeCell ref="B11:B12"/>
    <mergeCell ref="C11:C12"/>
    <mergeCell ref="D11:D12"/>
    <mergeCell ref="D24:D26"/>
    <mergeCell ref="D28:D40"/>
    <mergeCell ref="E25:E26"/>
    <mergeCell ref="G25:G26"/>
    <mergeCell ref="H25:H26"/>
    <mergeCell ref="I25:I26"/>
    <mergeCell ref="J11:J12"/>
    <mergeCell ref="J24:J26"/>
    <mergeCell ref="K25:K26"/>
    <mergeCell ref="L25:L26"/>
    <mergeCell ref="M25:M26"/>
    <mergeCell ref="N25:N26"/>
    <mergeCell ref="O25:O26"/>
    <mergeCell ref="A2:H5"/>
  </mergeCells>
  <pageMargins left="0.432638888888889" right="0.196527777777778" top="0.196527777777778" bottom="0.156944444444444" header="0.236111111111111" footer="0.156944444444444"/>
  <pageSetup paperSize="9" scale="95" orientation="landscape"/>
  <headerFooter/>
  <ignoredErrors>
    <ignoredError sqref="C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BEC0010221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慕缇</cp:lastModifiedBy>
  <dcterms:created xsi:type="dcterms:W3CDTF">2020-04-03T05:31:00Z</dcterms:created>
  <dcterms:modified xsi:type="dcterms:W3CDTF">2024-12-20T09:03:21Z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6A861735F18A47DD95437CB95FF121EB_13</vt:lpwstr>
  </property>
</Properties>
</file>