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供应商进销存" sheetId="68" r:id="rId1"/>
  </sheets>
  <definedNames>
    <definedName name="_xlnm._FilterDatabase" localSheetId="0" hidden="1">供应商进销存!$B$2:$X$2</definedName>
    <definedName name="_xlnm.Print_Area" localSheetId="0">供应商进销存!$B$1:$L$8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<sst xmlns="http://schemas.openxmlformats.org/spreadsheetml/2006/main" count="30" uniqueCount="28">
  <si>
    <t>背骨架属地化价格对比明细模型</t>
  </si>
  <si>
    <t>序号</t>
  </si>
  <si>
    <t>车型</t>
  </si>
  <si>
    <t>QAD编码</t>
  </si>
  <si>
    <t>产品名称</t>
  </si>
  <si>
    <t>新强力骨架单价（未税）</t>
  </si>
  <si>
    <t>属地化供应商二次报价
（未税）</t>
  </si>
  <si>
    <t>降本金额/元</t>
  </si>
  <si>
    <t>降本
比例</t>
  </si>
  <si>
    <t>2025年预算需求数量</t>
  </si>
  <si>
    <t>属地化供应商按50%供货全年可降本金额/元</t>
  </si>
  <si>
    <t>最终商谈
单价/元</t>
  </si>
  <si>
    <t>备注</t>
  </si>
  <si>
    <t>M3000</t>
  </si>
  <si>
    <t>SHT0000160</t>
  </si>
  <si>
    <t>副司机背骨架</t>
  </si>
  <si>
    <t>SHT0000412</t>
  </si>
  <si>
    <t>正背骨架总成</t>
  </si>
  <si>
    <t>M3000S</t>
  </si>
  <si>
    <t>SHT0013710</t>
  </si>
  <si>
    <t>靠背骨架焊接总成</t>
  </si>
  <si>
    <t>SHT0014940</t>
  </si>
  <si>
    <t>副背骨架焊接总成</t>
  </si>
  <si>
    <t>L5000</t>
  </si>
  <si>
    <t>SHT0012990</t>
  </si>
  <si>
    <t>驾驶员靠背焊接总成</t>
  </si>
  <si>
    <t>合计</t>
  </si>
  <si>
    <r>
      <t>注：</t>
    </r>
    <r>
      <rPr>
        <sz val="10"/>
        <color rgb="FF0070C0"/>
        <rFont val="微软雅黑 Light"/>
        <charset val="134"/>
      </rPr>
      <t xml:space="preserve">
   </t>
    </r>
    <r>
      <rPr>
        <b/>
        <sz val="10"/>
        <color rgb="FF0070C0"/>
        <rFont val="微软雅黑 Light"/>
        <charset val="134"/>
      </rPr>
      <t xml:space="preserve"> 1、账期3个月，发票次月挂账。
    2、每月付款同意到期货款的80%金额，卡信、承兑、现金均可接收（付现金同意扣3%贴息费）。
    3、该供应商暂未申请质量16949体系，25年有申请16949质量体系计划并完成。
    4、如与该供应商进行合作暂时只能按照体系外供应商进行管理；等通过质量体系审核后可纳入公司体系内供应商进行管理。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</si>
</sst>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theme="1"/>
      <name val="宋体"/>
      <charset val="134"/>
      <scheme val="minor"/>
    </font>
    <font>
      <b/>
      <sz val="10"/>
      <name val="微软雅黑 Light"/>
      <charset val="134"/>
    </font>
    <font>
      <sz val="10"/>
      <name val="微软雅黑 Light"/>
      <charset val="134"/>
    </font>
    <font>
      <b/>
      <sz val="16"/>
      <name val="微软雅黑 Light"/>
      <charset val="134"/>
    </font>
    <font>
      <b/>
      <sz val="10"/>
      <color theme="0"/>
      <name val="微软雅黑 Light"/>
      <charset val="134"/>
    </font>
    <font>
      <b/>
      <sz val="10"/>
      <color theme="1"/>
      <name val="微软雅黑 Light"/>
      <charset val="134"/>
    </font>
    <font>
      <sz val="10"/>
      <color theme="1"/>
      <name val="微软雅黑 Light"/>
      <charset val="134"/>
    </font>
    <font>
      <b/>
      <sz val="10"/>
      <color rgb="FF0070C0"/>
      <name val="微软雅黑 Light"/>
      <charset val="134"/>
    </font>
    <font>
      <b/>
      <sz val="10"/>
      <color rgb="FF00B050"/>
      <name val="微软雅黑 Light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  <font>
      <sz val="12"/>
      <name val="宋体"/>
      <charset val="134"/>
    </font>
    <font>
      <sz val="10"/>
      <color rgb="FF0070C0"/>
      <name val="微软雅黑 Light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5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5" applyNumberFormat="0" applyAlignment="0" applyProtection="0">
      <alignment vertical="center"/>
    </xf>
    <xf numFmtId="0" fontId="18" fillId="8" borderId="6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20" fillId="9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8" fillId="0" borderId="10" applyNumberFormat="0" applyFill="0" applyBorder="0" applyAlignment="0" applyProtection="0">
      <alignment vertical="center"/>
    </xf>
    <xf numFmtId="0" fontId="29" fillId="0" borderId="0"/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3" fillId="2" borderId="0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1" fillId="4" borderId="1" xfId="0" applyNumberFormat="1" applyFont="1" applyFill="1" applyBorder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 wrapText="1"/>
    </xf>
    <xf numFmtId="0" fontId="1" fillId="4" borderId="1" xfId="0" applyNumberFormat="1" applyFont="1" applyFill="1" applyBorder="1" applyAlignment="1">
      <alignment horizontal="center" vertical="center" wrapText="1"/>
    </xf>
    <xf numFmtId="9" fontId="1" fillId="4" borderId="1" xfId="3" applyFont="1" applyFill="1" applyBorder="1" applyAlignment="1">
      <alignment horizontal="center" vertical="center" wrapText="1"/>
    </xf>
    <xf numFmtId="0" fontId="5" fillId="4" borderId="1" xfId="0" applyNumberFormat="1" applyFont="1" applyFill="1" applyBorder="1" applyAlignment="1">
      <alignment horizontal="center" vertical="center"/>
    </xf>
    <xf numFmtId="0" fontId="6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horizontal="left" vertical="top"/>
    </xf>
    <xf numFmtId="0" fontId="8" fillId="3" borderId="1" xfId="0" applyFont="1" applyFill="1" applyBorder="1" applyAlignment="1">
      <alignment horizontal="center" vertical="center" wrapText="1"/>
    </xf>
    <xf numFmtId="176" fontId="2" fillId="4" borderId="1" xfId="0" applyNumberFormat="1" applyFont="1" applyFill="1" applyBorder="1" applyAlignment="1">
      <alignment horizontal="center" vertical="center"/>
    </xf>
    <xf numFmtId="176" fontId="1" fillId="5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vertical="center"/>
    </xf>
    <xf numFmtId="176" fontId="1" fillId="4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  <cellStyle name="样式 1 5" xfId="50"/>
    <cellStyle name="常规 2" xfId="51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"/>
  <sheetViews>
    <sheetView tabSelected="1" zoomScale="120" zoomScaleNormal="120" workbookViewId="0">
      <selection activeCell="A9" sqref="A9:L9"/>
    </sheetView>
  </sheetViews>
  <sheetFormatPr defaultColWidth="9" defaultRowHeight="12"/>
  <cols>
    <col min="1" max="1" width="4.90833333333333" style="2" customWidth="1"/>
    <col min="2" max="2" width="10.1333333333333" style="2" customWidth="1"/>
    <col min="3" max="3" width="13.1333333333333" style="2" customWidth="1"/>
    <col min="4" max="4" width="16.6333333333333" style="2" customWidth="1"/>
    <col min="5" max="6" width="12.8833333333333" style="2" customWidth="1"/>
    <col min="7" max="7" width="8.33333333333333" style="2" customWidth="1"/>
    <col min="8" max="8" width="7.63333333333333" style="2" customWidth="1"/>
    <col min="9" max="9" width="11" style="2" customWidth="1"/>
    <col min="10" max="10" width="15.3333333333333" style="2" customWidth="1"/>
    <col min="11" max="11" width="14.25" style="2" customWidth="1"/>
    <col min="12" max="12" width="18.1083333333333" style="2" customWidth="1"/>
    <col min="13" max="13" width="7.5" style="2" customWidth="1"/>
    <col min="14" max="14" width="9" style="2" customWidth="1"/>
    <col min="15" max="15" width="8.25" style="2" customWidth="1"/>
    <col min="16" max="19" width="9" style="2" customWidth="1"/>
    <col min="20" max="16384" width="9" style="2"/>
  </cols>
  <sheetData>
    <row r="1" ht="33" customHeight="1" spans="2:12">
      <c r="B1" s="3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51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15" t="s">
        <v>11</v>
      </c>
      <c r="L2" s="4" t="s">
        <v>12</v>
      </c>
    </row>
    <row r="3" s="1" customFormat="1" ht="26" customHeight="1" spans="1:12">
      <c r="A3" s="6">
        <v>1</v>
      </c>
      <c r="B3" s="6" t="s">
        <v>13</v>
      </c>
      <c r="C3" s="6" t="s">
        <v>14</v>
      </c>
      <c r="D3" s="6" t="s">
        <v>15</v>
      </c>
      <c r="E3" s="7">
        <v>28.58</v>
      </c>
      <c r="F3" s="7">
        <v>26</v>
      </c>
      <c r="G3" s="8">
        <f>E3-F3</f>
        <v>2.58</v>
      </c>
      <c r="H3" s="9">
        <f>G3/E3</f>
        <v>0.0902729181245626</v>
      </c>
      <c r="I3" s="16">
        <v>15765</v>
      </c>
      <c r="J3" s="16">
        <f>(I3/2)*G3</f>
        <v>20336.85</v>
      </c>
      <c r="K3" s="17">
        <v>26</v>
      </c>
      <c r="L3" s="18"/>
    </row>
    <row r="4" s="1" customFormat="1" ht="26" customHeight="1" spans="1:12">
      <c r="A4" s="6">
        <v>2</v>
      </c>
      <c r="B4" s="6" t="s">
        <v>13</v>
      </c>
      <c r="C4" s="6" t="s">
        <v>16</v>
      </c>
      <c r="D4" s="6" t="s">
        <v>17</v>
      </c>
      <c r="E4" s="7">
        <v>29.5</v>
      </c>
      <c r="F4" s="7">
        <v>26</v>
      </c>
      <c r="G4" s="8">
        <f>E4-F4</f>
        <v>3.5</v>
      </c>
      <c r="H4" s="9">
        <f>G4/E4</f>
        <v>0.11864406779661</v>
      </c>
      <c r="I4" s="16">
        <v>9779</v>
      </c>
      <c r="J4" s="16">
        <f>(I4/2)*G4</f>
        <v>17113.25</v>
      </c>
      <c r="K4" s="17">
        <v>26</v>
      </c>
      <c r="L4" s="18"/>
    </row>
    <row r="5" s="1" customFormat="1" ht="26" customHeight="1" spans="1:12">
      <c r="A5" s="6">
        <v>3</v>
      </c>
      <c r="B5" s="6" t="s">
        <v>18</v>
      </c>
      <c r="C5" s="6" t="s">
        <v>19</v>
      </c>
      <c r="D5" s="6" t="s">
        <v>20</v>
      </c>
      <c r="E5" s="7">
        <v>41.9</v>
      </c>
      <c r="F5" s="7">
        <v>33</v>
      </c>
      <c r="G5" s="8">
        <f>E5-F5</f>
        <v>8.9</v>
      </c>
      <c r="H5" s="9">
        <f>G5/E5</f>
        <v>0.212410501193317</v>
      </c>
      <c r="I5" s="16">
        <v>10554</v>
      </c>
      <c r="J5" s="16">
        <f>(I5/2)*G5</f>
        <v>46965.3</v>
      </c>
      <c r="K5" s="17">
        <v>33</v>
      </c>
      <c r="L5" s="18"/>
    </row>
    <row r="6" s="1" customFormat="1" ht="26" customHeight="1" spans="1:12">
      <c r="A6" s="6">
        <v>4</v>
      </c>
      <c r="B6" s="6" t="s">
        <v>18</v>
      </c>
      <c r="C6" s="6" t="s">
        <v>21</v>
      </c>
      <c r="D6" s="6" t="s">
        <v>22</v>
      </c>
      <c r="E6" s="7">
        <v>39.07</v>
      </c>
      <c r="F6" s="7">
        <v>33</v>
      </c>
      <c r="G6" s="8">
        <f>E6-F6</f>
        <v>6.07</v>
      </c>
      <c r="H6" s="9">
        <f>G6/E6</f>
        <v>0.155362170463271</v>
      </c>
      <c r="I6" s="16">
        <v>20749</v>
      </c>
      <c r="J6" s="16">
        <f>(I6/2)*G6</f>
        <v>62973.215</v>
      </c>
      <c r="K6" s="17">
        <v>33</v>
      </c>
      <c r="L6" s="18"/>
    </row>
    <row r="7" s="1" customFormat="1" ht="26" customHeight="1" spans="1:12">
      <c r="A7" s="6">
        <v>5</v>
      </c>
      <c r="B7" s="10" t="s">
        <v>23</v>
      </c>
      <c r="C7" s="10" t="s">
        <v>24</v>
      </c>
      <c r="D7" s="10" t="s">
        <v>25</v>
      </c>
      <c r="E7" s="11">
        <v>48.3</v>
      </c>
      <c r="F7" s="7">
        <v>33</v>
      </c>
      <c r="G7" s="8">
        <f>E7-F7</f>
        <v>15.3</v>
      </c>
      <c r="H7" s="9">
        <f>G7/E7</f>
        <v>0.316770186335404</v>
      </c>
      <c r="I7" s="16">
        <v>10195</v>
      </c>
      <c r="J7" s="16">
        <f>(I7/2)*G7</f>
        <v>77991.75</v>
      </c>
      <c r="K7" s="17">
        <v>33</v>
      </c>
      <c r="L7" s="18"/>
    </row>
    <row r="8" s="1" customFormat="1" ht="26" customHeight="1" spans="1:12">
      <c r="A8" s="6"/>
      <c r="B8" s="12"/>
      <c r="C8" s="12"/>
      <c r="D8" s="12" t="s">
        <v>26</v>
      </c>
      <c r="E8" s="12"/>
      <c r="F8" s="12"/>
      <c r="G8" s="12"/>
      <c r="H8" s="12"/>
      <c r="I8" s="12"/>
      <c r="J8" s="19">
        <f>SUM(J3:J7)</f>
        <v>225380.365</v>
      </c>
      <c r="K8" s="19"/>
      <c r="L8" s="12"/>
    </row>
    <row r="9" ht="110" customHeight="1" spans="1:12">
      <c r="A9" s="13" t="s">
        <v>27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</row>
  </sheetData>
  <mergeCells count="2">
    <mergeCell ref="B1:L1"/>
    <mergeCell ref="A9:L9"/>
  </mergeCells>
  <printOptions horizontalCentered="1"/>
  <pageMargins left="0.314583333333333" right="0.236111111111111" top="0.747916666666667" bottom="0.747916666666667" header="0.314583333333333" footer="0.314583333333333"/>
  <pageSetup paperSize="9" scale="76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供应商进销存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2006-09-13T11:21:00Z</dcterms:created>
  <dcterms:modified xsi:type="dcterms:W3CDTF">2025-01-09T08:14:54Z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D736B99926184B16AFB48F2EAAF2B406</vt:lpwstr>
  </property>
</Properties>
</file>