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/>
  </bookViews>
  <sheets>
    <sheet name="12" sheetId="1" r:id="rId1"/>
    <sheet name="1月" sheetId="2" r:id="rId2"/>
    <sheet name="Sheet3" sheetId="3" r:id="rId3"/>
    <sheet name="SHT0017643" sheetId="4" r:id="rId4"/>
    <sheet name="SHT001768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<sst xmlns="http://schemas.openxmlformats.org/spreadsheetml/2006/main" count="476" uniqueCount="131">
  <si>
    <t>QAD代码</t>
  </si>
  <si>
    <t>产品名称</t>
  </si>
  <si>
    <t>客户</t>
  </si>
  <si>
    <t>材料成本</t>
  </si>
  <si>
    <t>销北京价格</t>
  </si>
  <si>
    <t>销河北</t>
  </si>
  <si>
    <t>SHT0017643</t>
  </si>
  <si>
    <t>VDC阀气路总成J6L自卸车</t>
  </si>
  <si>
    <t>河北</t>
  </si>
  <si>
    <t>SHT0017687</t>
  </si>
  <si>
    <t>VDC阀气路总成3.1自适应</t>
  </si>
  <si>
    <t>销售价格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</si>
  <si>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</si>
  <si>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</si>
  <si>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</si>
  <si>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</si>
  <si>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</si>
  <si>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</si>
  <si>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</si>
  <si>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</si>
  <si>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</si>
  <si>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</si>
  <si>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</si>
  <si>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BFA0000004</t>
  </si>
  <si>
    <t>重卡扎带</t>
  </si>
  <si>
    <t>4*200</t>
  </si>
  <si>
    <t>BPC0000019</t>
  </si>
  <si>
    <t>黑色防护胶管φ12mm</t>
  </si>
  <si>
    <t/>
  </si>
  <si>
    <t>BPC0000020</t>
  </si>
  <si>
    <t>气路防护波纹管</t>
  </si>
  <si>
    <t>BPC0010011</t>
  </si>
  <si>
    <t>三通接头</t>
  </si>
  <si>
    <t>4-4-4 国产</t>
  </si>
  <si>
    <t>BPC0010012</t>
  </si>
  <si>
    <t>4mm卡箍</t>
  </si>
  <si>
    <t>国产</t>
  </si>
  <si>
    <t>BPC0010024</t>
  </si>
  <si>
    <t>气管固定板</t>
  </si>
  <si>
    <t>BPC0010077</t>
  </si>
  <si>
    <t>VDC气阀分总成</t>
  </si>
  <si>
    <t>BPC0010089</t>
  </si>
  <si>
    <t>消音器</t>
  </si>
  <si>
    <t>BPC0010098</t>
  </si>
  <si>
    <t>4-6变径接头</t>
  </si>
  <si>
    <t>BPC0010099</t>
  </si>
  <si>
    <t>4-4变径接头</t>
  </si>
  <si>
    <t>BPC0010100</t>
  </si>
  <si>
    <t>6mm卡箍</t>
  </si>
  <si>
    <t>BPC0010108</t>
  </si>
  <si>
    <t>气管BU蓝色</t>
  </si>
  <si>
    <t>PAφ4*2.5</t>
  </si>
  <si>
    <t>BPC0010118</t>
  </si>
  <si>
    <t>气管BK黑色</t>
  </si>
  <si>
    <t>PAΦ4*2.5</t>
  </si>
  <si>
    <t>BPC0010178</t>
  </si>
  <si>
    <t>气管盖板</t>
  </si>
  <si>
    <t>BPC0010325</t>
  </si>
  <si>
    <t>导向杆</t>
  </si>
  <si>
    <t>BSP0000030</t>
  </si>
  <si>
    <t>气管防护弹簧</t>
  </si>
  <si>
    <t>φ4.8*45</t>
  </si>
  <si>
    <t>BSP0010056</t>
  </si>
  <si>
    <t>防护弹簧</t>
  </si>
  <si>
    <t>150mm长</t>
  </si>
  <si>
    <t>SHT0002238</t>
  </si>
  <si>
    <t>无字五层纸箱</t>
  </si>
  <si>
    <t>520*340*325</t>
  </si>
  <si>
    <t>SHT0002241</t>
  </si>
  <si>
    <t>三层纸垫板</t>
  </si>
  <si>
    <t>490*310</t>
  </si>
  <si>
    <t>SHT0017669</t>
  </si>
  <si>
    <t>装管螺母接头总成</t>
  </si>
  <si>
    <t>SHT0017689</t>
  </si>
  <si>
    <t>红色限位套</t>
  </si>
  <si>
    <t>16*18</t>
  </si>
  <si>
    <t>BPC0010026</t>
  </si>
  <si>
    <t>O形圈φ16*φ1.8</t>
  </si>
  <si>
    <t>BPC0010028</t>
  </si>
  <si>
    <t>活塞密封圈（MYA-7）</t>
  </si>
  <si>
    <t>φ7*φ10*2.1</t>
  </si>
  <si>
    <t>BPC0010078</t>
  </si>
  <si>
    <t>阀体外壳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</si>
  <si>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</si>
  <si>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</si>
  <si>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</si>
  <si>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</si>
  <si>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</si>
  <si>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</si>
  <si>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</si>
  <si>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</si>
  <si>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</si>
  <si>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</si>
  <si>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阀杆</t>
  </si>
  <si>
    <t>BPC0010084</t>
  </si>
  <si>
    <t>行程补偿气缸缸体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</si>
  <si>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</si>
  <si>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</si>
  <si>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</si>
  <si>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</si>
  <si>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</si>
  <si>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</si>
  <si>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</si>
  <si>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</si>
  <si>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</si>
  <si>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</si>
  <si>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</si>
  <si>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</si>
  <si>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</si>
  <si>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</si>
  <si>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BFA0000285</t>
  </si>
  <si>
    <t>开口挡圈</t>
  </si>
  <si>
    <t>Φ4镀黑锌</t>
  </si>
  <si>
    <t>BPC0010119</t>
  </si>
  <si>
    <t>气管GE橙色</t>
  </si>
  <si>
    <t>BPC0010238</t>
  </si>
  <si>
    <t>自适应</t>
  </si>
  <si>
    <t>BPC0010305</t>
  </si>
  <si>
    <t>Y型4mm三通快插接头</t>
  </si>
  <si>
    <t>BPC0010312</t>
  </si>
  <si>
    <t>节流头</t>
  </si>
  <si>
    <t>φ2.6*10</t>
  </si>
  <si>
    <t>BSP0010042</t>
  </si>
  <si>
    <t>180mm防护弹簧</t>
  </si>
  <si>
    <t>SHT0017839</t>
  </si>
  <si>
    <t>黑色限位套</t>
  </si>
  <si>
    <t>16*14</t>
  </si>
  <si>
    <t>BPC0010169</t>
  </si>
  <si>
    <t>阀体外壳（四孔）</t>
  </si>
  <si>
    <t>BPC0010304</t>
  </si>
  <si>
    <t>阪上涂层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</si>
</sst>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27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8.5"/>
      <color rgb="FF0000FF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/>
    <xf numFmtId="0" fontId="0" fillId="2" borderId="0" xfId="0" applyFill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right" vertical="center"/>
    </xf>
    <xf numFmtId="177" fontId="2" fillId="4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D9" sqref="D9"/>
    </sheetView>
  </sheetViews>
  <sheetFormatPr defaultColWidth="9" defaultRowHeight="14" outlineLevelRow="2" outlineLevelCol="5"/>
  <cols>
    <col min="1" max="1" width="13.2545454545455" customWidth="1"/>
    <col min="2" max="2" width="31.6272727272727" customWidth="1"/>
    <col min="4" max="4" width="11.7272727272727"/>
    <col min="5" max="6" width="12.8181818181818"/>
  </cols>
  <sheetData>
    <row r="1" ht="33" customHeight="1" spans="1:6">
      <c r="A1" s="18" t="s">
        <v>0</v>
      </c>
      <c r="B1" s="18" t="s">
        <v>1</v>
      </c>
      <c r="C1" s="19" t="s">
        <v>2</v>
      </c>
      <c r="D1" s="20" t="s">
        <v>3</v>
      </c>
      <c r="E1" s="20" t="s">
        <v>4</v>
      </c>
      <c r="F1" s="20" t="s">
        <v>5</v>
      </c>
    </row>
    <row r="2" ht="30" customHeight="1" spans="1:6">
      <c r="A2" s="21" t="s">
        <v>6</v>
      </c>
      <c r="B2" s="22" t="s">
        <v>7</v>
      </c>
      <c r="C2" s="19" t="s">
        <v>8</v>
      </c>
      <c r="D2" s="23">
        <f>'SHT0017643'!I23</f>
        <v>27.3311832</v>
      </c>
      <c r="E2" s="23">
        <f>D2/0.7</f>
        <v>39.0445474285714</v>
      </c>
      <c r="F2" s="23">
        <f>E2/0.85</f>
        <v>45.9347616806723</v>
      </c>
    </row>
    <row r="3" ht="30" customHeight="1" spans="1:6">
      <c r="A3" s="21" t="s">
        <v>9</v>
      </c>
      <c r="B3" s="22" t="s">
        <v>10</v>
      </c>
      <c r="C3" s="19" t="s">
        <v>8</v>
      </c>
      <c r="D3" s="23">
        <f>'SHT0017687'!I23</f>
        <v>36.01058525</v>
      </c>
      <c r="E3" s="23">
        <f>D3/0.7</f>
        <v>51.4436932142857</v>
      </c>
      <c r="F3" s="23">
        <f>E3/0.85</f>
        <v>60.5219920168067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2" sqref="A2:D2"/>
    </sheetView>
  </sheetViews>
  <sheetFormatPr defaultColWidth="9" defaultRowHeight="14" outlineLevelRow="1" outlineLevelCol="3"/>
  <cols>
    <col min="1" max="1" width="11.6272727272727" customWidth="1"/>
    <col min="2" max="2" width="20.5" customWidth="1"/>
    <col min="3" max="3" width="7.12727272727273" customWidth="1"/>
    <col min="4" max="4" width="11.5" customWidth="1"/>
  </cols>
  <sheetData>
    <row r="1" ht="27.75" customHeight="1" spans="1:4">
      <c r="A1" s="18" t="s">
        <v>0</v>
      </c>
      <c r="B1" s="18" t="s">
        <v>1</v>
      </c>
      <c r="C1" s="19" t="s">
        <v>2</v>
      </c>
      <c r="D1" s="19" t="s">
        <v>11</v>
      </c>
    </row>
    <row r="2" ht="33" customHeight="1"/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4" workbookViewId="0">
      <selection activeCell="H22" sqref="H22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16</v>
      </c>
      <c r="G1" s="4" t="s">
        <v>17</v>
      </c>
      <c r="H1" s="5" t="s">
        <v>18</v>
      </c>
      <c r="I1" s="5" t="s">
        <v>19</v>
      </c>
      <c r="J1" s="4" t="s">
        <v>20</v>
      </c>
    </row>
    <row r="2" s="1" customFormat="1" ht="16.5" customHeight="1" spans="1:10">
      <c r="A2" s="6" t="s">
        <v>6</v>
      </c>
      <c r="B2" s="7" t="s">
        <v>21</v>
      </c>
      <c r="C2" s="7" t="s">
        <v>22</v>
      </c>
      <c r="D2" s="6" t="s">
        <v>23</v>
      </c>
      <c r="E2" s="6" t="s">
        <v>24</v>
      </c>
      <c r="F2" s="7" t="s">
        <v>25</v>
      </c>
      <c r="G2" s="8">
        <v>1</v>
      </c>
      <c r="H2" s="9">
        <v>0.05</v>
      </c>
      <c r="I2" s="14">
        <f>H2*G2</f>
        <v>0.05</v>
      </c>
      <c r="J2" s="15">
        <v>45587</v>
      </c>
    </row>
    <row r="3" s="1" customFormat="1" ht="16.5" customHeight="1" spans="1:10">
      <c r="A3" s="10" t="s">
        <v>6</v>
      </c>
      <c r="B3" s="11" t="s">
        <v>21</v>
      </c>
      <c r="C3" s="11" t="s">
        <v>22</v>
      </c>
      <c r="D3" s="10" t="s">
        <v>26</v>
      </c>
      <c r="E3" s="10" t="s">
        <v>27</v>
      </c>
      <c r="F3" s="11" t="s">
        <v>28</v>
      </c>
      <c r="G3" s="12">
        <v>0.05</v>
      </c>
      <c r="H3" s="13">
        <v>0.589</v>
      </c>
      <c r="I3" s="14">
        <f t="shared" ref="I3:I22" si="0">H3*G3</f>
        <v>0.02945</v>
      </c>
      <c r="J3" s="16">
        <v>45587</v>
      </c>
    </row>
    <row r="4" s="1" customFormat="1" ht="16.5" customHeight="1" spans="1:10">
      <c r="A4" s="6" t="s">
        <v>6</v>
      </c>
      <c r="B4" s="7" t="s">
        <v>21</v>
      </c>
      <c r="C4" s="7" t="s">
        <v>22</v>
      </c>
      <c r="D4" s="6" t="s">
        <v>29</v>
      </c>
      <c r="E4" s="6" t="s">
        <v>30</v>
      </c>
      <c r="F4" s="7" t="s">
        <v>28</v>
      </c>
      <c r="G4" s="8">
        <v>0.12</v>
      </c>
      <c r="H4" s="9">
        <v>0.283185</v>
      </c>
      <c r="I4" s="14">
        <f t="shared" si="0"/>
        <v>0.0339822</v>
      </c>
      <c r="J4" s="15">
        <v>45587</v>
      </c>
    </row>
    <row r="5" s="1" customFormat="1" ht="16.5" customHeight="1" spans="1:10">
      <c r="A5" s="10" t="s">
        <v>6</v>
      </c>
      <c r="B5" s="11" t="s">
        <v>21</v>
      </c>
      <c r="C5" s="11" t="s">
        <v>22</v>
      </c>
      <c r="D5" s="10" t="s">
        <v>31</v>
      </c>
      <c r="E5" s="10" t="s">
        <v>32</v>
      </c>
      <c r="F5" s="11" t="s">
        <v>33</v>
      </c>
      <c r="G5" s="12">
        <v>1</v>
      </c>
      <c r="H5" s="13">
        <v>0.2655</v>
      </c>
      <c r="I5" s="14">
        <f t="shared" si="0"/>
        <v>0.2655</v>
      </c>
      <c r="J5" s="16">
        <v>45587</v>
      </c>
    </row>
    <row r="6" s="1" customFormat="1" ht="16.5" customHeight="1" spans="1:10">
      <c r="A6" s="6" t="s">
        <v>6</v>
      </c>
      <c r="B6" s="7" t="s">
        <v>21</v>
      </c>
      <c r="C6" s="7" t="s">
        <v>22</v>
      </c>
      <c r="D6" s="6" t="s">
        <v>34</v>
      </c>
      <c r="E6" s="6" t="s">
        <v>35</v>
      </c>
      <c r="F6" s="7" t="s">
        <v>36</v>
      </c>
      <c r="G6" s="8">
        <v>5</v>
      </c>
      <c r="H6" s="9">
        <v>0.09</v>
      </c>
      <c r="I6" s="14">
        <f t="shared" si="0"/>
        <v>0.45</v>
      </c>
      <c r="J6" s="15">
        <v>45587</v>
      </c>
    </row>
    <row r="7" s="1" customFormat="1" ht="16.5" customHeight="1" spans="1:10">
      <c r="A7" s="10" t="s">
        <v>6</v>
      </c>
      <c r="B7" s="11" t="s">
        <v>21</v>
      </c>
      <c r="C7" s="11" t="s">
        <v>22</v>
      </c>
      <c r="D7" s="10" t="s">
        <v>37</v>
      </c>
      <c r="E7" s="10" t="s">
        <v>38</v>
      </c>
      <c r="F7" s="11" t="s">
        <v>28</v>
      </c>
      <c r="G7" s="12">
        <v>1</v>
      </c>
      <c r="H7" s="13">
        <v>0.3</v>
      </c>
      <c r="I7" s="14">
        <f t="shared" si="0"/>
        <v>0.3</v>
      </c>
      <c r="J7" s="16">
        <v>45587</v>
      </c>
    </row>
    <row r="8" s="1" customFormat="1" ht="16.5" customHeight="1" spans="1:10">
      <c r="A8" s="6" t="s">
        <v>6</v>
      </c>
      <c r="B8" s="7" t="s">
        <v>21</v>
      </c>
      <c r="C8" s="7" t="s">
        <v>22</v>
      </c>
      <c r="D8" s="6" t="s">
        <v>39</v>
      </c>
      <c r="E8" s="6" t="s">
        <v>40</v>
      </c>
      <c r="F8" s="7" t="s">
        <v>28</v>
      </c>
      <c r="G8" s="8">
        <v>1</v>
      </c>
      <c r="H8" s="9">
        <f>I40</f>
        <v>17.1277</v>
      </c>
      <c r="I8" s="14">
        <f t="shared" si="0"/>
        <v>17.1277</v>
      </c>
      <c r="J8" s="15">
        <v>45587</v>
      </c>
    </row>
    <row r="9" s="1" customFormat="1" ht="16.5" customHeight="1" spans="1:10">
      <c r="A9" s="10" t="s">
        <v>6</v>
      </c>
      <c r="B9" s="11" t="s">
        <v>21</v>
      </c>
      <c r="C9" s="11" t="s">
        <v>22</v>
      </c>
      <c r="D9" s="10" t="s">
        <v>41</v>
      </c>
      <c r="E9" s="10" t="s">
        <v>42</v>
      </c>
      <c r="F9" s="11" t="s">
        <v>28</v>
      </c>
      <c r="G9" s="12">
        <v>1</v>
      </c>
      <c r="H9" s="13">
        <v>0.779</v>
      </c>
      <c r="I9" s="14">
        <f t="shared" si="0"/>
        <v>0.779</v>
      </c>
      <c r="J9" s="16">
        <v>45587</v>
      </c>
    </row>
    <row r="10" s="1" customFormat="1" ht="16.5" customHeight="1" spans="1:10">
      <c r="A10" s="6" t="s">
        <v>6</v>
      </c>
      <c r="B10" s="7" t="s">
        <v>21</v>
      </c>
      <c r="C10" s="7" t="s">
        <v>22</v>
      </c>
      <c r="D10" s="6" t="s">
        <v>43</v>
      </c>
      <c r="E10" s="6" t="s">
        <v>44</v>
      </c>
      <c r="F10" s="7" t="s">
        <v>36</v>
      </c>
      <c r="G10" s="8">
        <v>1</v>
      </c>
      <c r="H10" s="9">
        <v>0.2</v>
      </c>
      <c r="I10" s="14">
        <f t="shared" si="0"/>
        <v>0.2</v>
      </c>
      <c r="J10" s="15">
        <v>45587</v>
      </c>
    </row>
    <row r="11" s="1" customFormat="1" ht="16.5" customHeight="1" spans="1:10">
      <c r="A11" s="10" t="s">
        <v>6</v>
      </c>
      <c r="B11" s="11" t="s">
        <v>21</v>
      </c>
      <c r="C11" s="11" t="s">
        <v>22</v>
      </c>
      <c r="D11" s="10" t="s">
        <v>45</v>
      </c>
      <c r="E11" s="10" t="s">
        <v>46</v>
      </c>
      <c r="F11" s="11" t="s">
        <v>28</v>
      </c>
      <c r="G11" s="12">
        <v>1</v>
      </c>
      <c r="H11" s="13">
        <v>0.2</v>
      </c>
      <c r="I11" s="14">
        <f t="shared" si="0"/>
        <v>0.2</v>
      </c>
      <c r="J11" s="16">
        <v>45587</v>
      </c>
    </row>
    <row r="12" s="1" customFormat="1" ht="16.5" customHeight="1" spans="1:10">
      <c r="A12" s="6" t="s">
        <v>6</v>
      </c>
      <c r="B12" s="7" t="s">
        <v>21</v>
      </c>
      <c r="C12" s="7" t="s">
        <v>22</v>
      </c>
      <c r="D12" s="6" t="s">
        <v>47</v>
      </c>
      <c r="E12" s="6" t="s">
        <v>48</v>
      </c>
      <c r="F12" s="7" t="s">
        <v>36</v>
      </c>
      <c r="G12" s="8">
        <v>1</v>
      </c>
      <c r="H12" s="9">
        <v>0.27</v>
      </c>
      <c r="I12" s="14">
        <f t="shared" si="0"/>
        <v>0.27</v>
      </c>
      <c r="J12" s="15">
        <v>45587</v>
      </c>
    </row>
    <row r="13" s="1" customFormat="1" ht="16.5" customHeight="1" spans="1:10">
      <c r="A13" s="10" t="s">
        <v>6</v>
      </c>
      <c r="B13" s="11" t="s">
        <v>21</v>
      </c>
      <c r="C13" s="11" t="s">
        <v>22</v>
      </c>
      <c r="D13" s="10" t="s">
        <v>49</v>
      </c>
      <c r="E13" s="10" t="s">
        <v>50</v>
      </c>
      <c r="F13" s="11" t="s">
        <v>51</v>
      </c>
      <c r="G13" s="12">
        <v>0.25</v>
      </c>
      <c r="H13" s="13">
        <v>1.7257</v>
      </c>
      <c r="I13" s="14">
        <f t="shared" si="0"/>
        <v>0.431425</v>
      </c>
      <c r="J13" s="16">
        <v>45587</v>
      </c>
    </row>
    <row r="14" s="1" customFormat="1" ht="16.5" customHeight="1" spans="1:10">
      <c r="A14" s="6" t="s">
        <v>6</v>
      </c>
      <c r="B14" s="7" t="s">
        <v>21</v>
      </c>
      <c r="C14" s="7" t="s">
        <v>22</v>
      </c>
      <c r="D14" s="6" t="s">
        <v>52</v>
      </c>
      <c r="E14" s="6" t="s">
        <v>53</v>
      </c>
      <c r="F14" s="7" t="s">
        <v>54</v>
      </c>
      <c r="G14" s="8">
        <v>0.8</v>
      </c>
      <c r="H14" s="9">
        <v>1.6814</v>
      </c>
      <c r="I14" s="14">
        <f t="shared" si="0"/>
        <v>1.34512</v>
      </c>
      <c r="J14" s="15">
        <v>45587</v>
      </c>
    </row>
    <row r="15" s="1" customFormat="1" ht="16.5" customHeight="1" spans="1:10">
      <c r="A15" s="10" t="s">
        <v>6</v>
      </c>
      <c r="B15" s="11" t="s">
        <v>21</v>
      </c>
      <c r="C15" s="11" t="s">
        <v>22</v>
      </c>
      <c r="D15" s="10" t="s">
        <v>55</v>
      </c>
      <c r="E15" s="10" t="s">
        <v>56</v>
      </c>
      <c r="F15" s="11" t="s">
        <v>28</v>
      </c>
      <c r="G15" s="12">
        <v>1</v>
      </c>
      <c r="H15" s="13">
        <v>0.53</v>
      </c>
      <c r="I15" s="14">
        <f t="shared" si="0"/>
        <v>0.53</v>
      </c>
      <c r="J15" s="16">
        <v>45587</v>
      </c>
    </row>
    <row r="16" s="1" customFormat="1" ht="16.5" customHeight="1" spans="1:10">
      <c r="A16" s="6" t="s">
        <v>6</v>
      </c>
      <c r="B16" s="7" t="s">
        <v>21</v>
      </c>
      <c r="C16" s="7" t="s">
        <v>22</v>
      </c>
      <c r="D16" s="6" t="s">
        <v>57</v>
      </c>
      <c r="E16" s="6" t="s">
        <v>58</v>
      </c>
      <c r="F16" s="7" t="s">
        <v>28</v>
      </c>
      <c r="G16" s="8">
        <v>1</v>
      </c>
      <c r="H16" s="9">
        <v>0.79</v>
      </c>
      <c r="I16" s="14">
        <f t="shared" si="0"/>
        <v>0.79</v>
      </c>
      <c r="J16" s="15">
        <v>45587</v>
      </c>
    </row>
    <row r="17" s="1" customFormat="1" ht="16.5" customHeight="1" spans="1:10">
      <c r="A17" s="10" t="s">
        <v>6</v>
      </c>
      <c r="B17" s="11" t="s">
        <v>21</v>
      </c>
      <c r="C17" s="11" t="s">
        <v>22</v>
      </c>
      <c r="D17" s="10" t="s">
        <v>59</v>
      </c>
      <c r="E17" s="10" t="s">
        <v>60</v>
      </c>
      <c r="F17" s="11" t="s">
        <v>61</v>
      </c>
      <c r="G17" s="12">
        <v>2</v>
      </c>
      <c r="H17" s="13">
        <v>0.1422</v>
      </c>
      <c r="I17" s="14">
        <f t="shared" si="0"/>
        <v>0.2844</v>
      </c>
      <c r="J17" s="16">
        <v>45587</v>
      </c>
    </row>
    <row r="18" s="1" customFormat="1" ht="16.5" customHeight="1" spans="1:10">
      <c r="A18" s="6" t="s">
        <v>6</v>
      </c>
      <c r="B18" s="7" t="s">
        <v>21</v>
      </c>
      <c r="C18" s="7" t="s">
        <v>22</v>
      </c>
      <c r="D18" s="6" t="s">
        <v>62</v>
      </c>
      <c r="E18" s="6" t="s">
        <v>63</v>
      </c>
      <c r="F18" s="7" t="s">
        <v>64</v>
      </c>
      <c r="G18" s="8">
        <v>1</v>
      </c>
      <c r="H18" s="9">
        <v>0.33</v>
      </c>
      <c r="I18" s="14">
        <f t="shared" si="0"/>
        <v>0.33</v>
      </c>
      <c r="J18" s="15">
        <v>45587</v>
      </c>
    </row>
    <row r="19" s="1" customFormat="1" ht="16.5" customHeight="1" spans="1:10">
      <c r="A19" s="10" t="s">
        <v>6</v>
      </c>
      <c r="B19" s="11" t="s">
        <v>21</v>
      </c>
      <c r="C19" s="11" t="s">
        <v>22</v>
      </c>
      <c r="D19" s="10" t="s">
        <v>65</v>
      </c>
      <c r="E19" s="10" t="s">
        <v>66</v>
      </c>
      <c r="F19" s="11" t="s">
        <v>67</v>
      </c>
      <c r="G19" s="12">
        <v>0.02</v>
      </c>
      <c r="H19" s="13">
        <v>6.2128</v>
      </c>
      <c r="I19" s="14">
        <f t="shared" si="0"/>
        <v>0.124256</v>
      </c>
      <c r="J19" s="16">
        <v>45587</v>
      </c>
    </row>
    <row r="20" s="1" customFormat="1" ht="16.5" customHeight="1" spans="1:10">
      <c r="A20" s="6" t="s">
        <v>6</v>
      </c>
      <c r="B20" s="7" t="s">
        <v>21</v>
      </c>
      <c r="C20" s="7" t="s">
        <v>22</v>
      </c>
      <c r="D20" s="6" t="s">
        <v>68</v>
      </c>
      <c r="E20" s="6" t="s">
        <v>69</v>
      </c>
      <c r="F20" s="7" t="s">
        <v>70</v>
      </c>
      <c r="G20" s="8">
        <v>0.1</v>
      </c>
      <c r="H20" s="9">
        <v>0.4035</v>
      </c>
      <c r="I20" s="14">
        <f t="shared" si="0"/>
        <v>0.04035</v>
      </c>
      <c r="J20" s="15">
        <v>45587</v>
      </c>
    </row>
    <row r="21" s="1" customFormat="1" ht="16.5" customHeight="1" spans="1:10">
      <c r="A21" s="10" t="s">
        <v>6</v>
      </c>
      <c r="B21" s="11" t="s">
        <v>21</v>
      </c>
      <c r="C21" s="11" t="s">
        <v>22</v>
      </c>
      <c r="D21" s="10" t="s">
        <v>71</v>
      </c>
      <c r="E21" s="10" t="s">
        <v>72</v>
      </c>
      <c r="F21" s="11" t="s">
        <v>28</v>
      </c>
      <c r="G21" s="12">
        <v>1</v>
      </c>
      <c r="H21" s="13">
        <v>3.4</v>
      </c>
      <c r="I21" s="14">
        <f t="shared" si="0"/>
        <v>3.4</v>
      </c>
      <c r="J21" s="16">
        <v>45587</v>
      </c>
    </row>
    <row r="22" s="1" customFormat="1" ht="16.5" customHeight="1" spans="1:10">
      <c r="A22" s="6" t="s">
        <v>6</v>
      </c>
      <c r="B22" s="7" t="s">
        <v>21</v>
      </c>
      <c r="C22" s="7" t="s">
        <v>22</v>
      </c>
      <c r="D22" s="6" t="s">
        <v>73</v>
      </c>
      <c r="E22" s="17" t="s">
        <v>74</v>
      </c>
      <c r="F22" s="7" t="s">
        <v>75</v>
      </c>
      <c r="G22" s="8">
        <v>1</v>
      </c>
      <c r="H22" s="9">
        <v>0.35</v>
      </c>
      <c r="I22" s="14">
        <f t="shared" si="0"/>
        <v>0.35</v>
      </c>
      <c r="J22" s="15">
        <v>45650</v>
      </c>
    </row>
    <row r="23" spans="9:9">
      <c r="I23" s="2">
        <f>SUM(I2:I22)</f>
        <v>27.3311832</v>
      </c>
    </row>
    <row r="25" s="1" customFormat="1" ht="12.5" spans="1:10">
      <c r="A25" s="3" t="s">
        <v>12</v>
      </c>
      <c r="B25" s="3" t="s">
        <v>13</v>
      </c>
      <c r="C25" s="3" t="s">
        <v>14</v>
      </c>
      <c r="D25" s="3" t="s">
        <v>15</v>
      </c>
      <c r="E25" s="3" t="s">
        <v>16</v>
      </c>
      <c r="F25" s="3" t="s">
        <v>16</v>
      </c>
      <c r="G25" s="4" t="s">
        <v>17</v>
      </c>
      <c r="H25" s="5" t="s">
        <v>18</v>
      </c>
      <c r="I25" s="5" t="s">
        <v>19</v>
      </c>
      <c r="J25" s="4" t="s">
        <v>20</v>
      </c>
    </row>
    <row r="26" s="1" customFormat="1" ht="16.5" customHeight="1" spans="1:10">
      <c r="A26" s="6" t="s">
        <v>39</v>
      </c>
      <c r="B26" s="7" t="s">
        <v>21</v>
      </c>
      <c r="C26" s="7" t="s">
        <v>22</v>
      </c>
      <c r="D26" s="6" t="s">
        <v>76</v>
      </c>
      <c r="E26" s="6" t="s">
        <v>77</v>
      </c>
      <c r="F26" s="7" t="s">
        <v>28</v>
      </c>
      <c r="G26" s="8">
        <v>3</v>
      </c>
      <c r="H26" s="9">
        <v>0.1327</v>
      </c>
      <c r="I26" s="14">
        <f t="shared" ref="I26:I39" si="1">H26*G26</f>
        <v>0.3981</v>
      </c>
      <c r="J26" s="15">
        <v>44327</v>
      </c>
    </row>
    <row r="27" s="1" customFormat="1" ht="16.5" customHeight="1" spans="1:10">
      <c r="A27" s="10" t="s">
        <v>39</v>
      </c>
      <c r="B27" s="11" t="s">
        <v>21</v>
      </c>
      <c r="C27" s="11" t="s">
        <v>22</v>
      </c>
      <c r="D27" s="10" t="s">
        <v>78</v>
      </c>
      <c r="E27" s="10" t="s">
        <v>79</v>
      </c>
      <c r="F27" s="11" t="s">
        <v>80</v>
      </c>
      <c r="G27" s="12">
        <v>1</v>
      </c>
      <c r="H27" s="13">
        <v>2.3894</v>
      </c>
      <c r="I27" s="14">
        <f t="shared" si="1"/>
        <v>2.3894</v>
      </c>
      <c r="J27" s="16">
        <v>44328</v>
      </c>
    </row>
    <row r="28" s="1" customFormat="1" ht="16.5" customHeight="1" spans="1:10">
      <c r="A28" s="6" t="s">
        <v>39</v>
      </c>
      <c r="B28" s="7" t="s">
        <v>21</v>
      </c>
      <c r="C28" s="7" t="s">
        <v>22</v>
      </c>
      <c r="D28" s="6" t="s">
        <v>81</v>
      </c>
      <c r="E28" s="6" t="s">
        <v>82</v>
      </c>
      <c r="F28" s="7" t="s">
        <v>28</v>
      </c>
      <c r="G28" s="8">
        <v>1</v>
      </c>
      <c r="H28" s="9">
        <v>1.23</v>
      </c>
      <c r="I28" s="14">
        <f t="shared" si="1"/>
        <v>1.23</v>
      </c>
      <c r="J28" s="15">
        <v>44327</v>
      </c>
    </row>
    <row r="29" s="1" customFormat="1" ht="16.5" customHeight="1" spans="1:10">
      <c r="A29" s="10" t="s">
        <v>39</v>
      </c>
      <c r="B29" s="11" t="s">
        <v>21</v>
      </c>
      <c r="C29" s="11" t="s">
        <v>22</v>
      </c>
      <c r="D29" s="10" t="s">
        <v>83</v>
      </c>
      <c r="E29" s="10" t="s">
        <v>84</v>
      </c>
      <c r="F29" s="11" t="s">
        <v>85</v>
      </c>
      <c r="G29" s="12">
        <v>1</v>
      </c>
      <c r="H29" s="13">
        <v>0.73</v>
      </c>
      <c r="I29" s="14">
        <f t="shared" si="1"/>
        <v>0.73</v>
      </c>
      <c r="J29" s="16">
        <v>44327</v>
      </c>
    </row>
    <row r="30" s="1" customFormat="1" ht="16.5" customHeight="1" spans="1:10">
      <c r="A30" s="6" t="s">
        <v>39</v>
      </c>
      <c r="B30" s="7" t="s">
        <v>21</v>
      </c>
      <c r="C30" s="7" t="s">
        <v>22</v>
      </c>
      <c r="D30" s="6" t="s">
        <v>86</v>
      </c>
      <c r="E30" s="6" t="s">
        <v>87</v>
      </c>
      <c r="F30" s="7" t="s">
        <v>88</v>
      </c>
      <c r="G30" s="8">
        <v>1</v>
      </c>
      <c r="H30" s="9">
        <v>0.73</v>
      </c>
      <c r="I30" s="14">
        <f t="shared" si="1"/>
        <v>0.73</v>
      </c>
      <c r="J30" s="15">
        <v>44327</v>
      </c>
    </row>
    <row r="31" s="1" customFormat="1" ht="16.5" customHeight="1" spans="1:10">
      <c r="A31" s="10" t="s">
        <v>39</v>
      </c>
      <c r="B31" s="11" t="s">
        <v>21</v>
      </c>
      <c r="C31" s="11" t="s">
        <v>22</v>
      </c>
      <c r="D31" s="10" t="s">
        <v>89</v>
      </c>
      <c r="E31" s="10" t="s">
        <v>90</v>
      </c>
      <c r="F31" s="11" t="s">
        <v>91</v>
      </c>
      <c r="G31" s="12">
        <v>1</v>
      </c>
      <c r="H31" s="13">
        <v>0.74</v>
      </c>
      <c r="I31" s="14">
        <f t="shared" si="1"/>
        <v>0.74</v>
      </c>
      <c r="J31" s="16">
        <v>44327</v>
      </c>
    </row>
    <row r="32" s="1" customFormat="1" ht="16.5" customHeight="1" spans="1:10">
      <c r="A32" s="6" t="s">
        <v>39</v>
      </c>
      <c r="B32" s="7" t="s">
        <v>21</v>
      </c>
      <c r="C32" s="7" t="s">
        <v>22</v>
      </c>
      <c r="D32" s="6" t="s">
        <v>92</v>
      </c>
      <c r="E32" s="6" t="s">
        <v>93</v>
      </c>
      <c r="F32" s="7" t="s">
        <v>28</v>
      </c>
      <c r="G32" s="8">
        <v>1</v>
      </c>
      <c r="H32" s="9">
        <v>4.05</v>
      </c>
      <c r="I32" s="14">
        <f t="shared" si="1"/>
        <v>4.05</v>
      </c>
      <c r="J32" s="15">
        <v>44327</v>
      </c>
    </row>
    <row r="33" s="1" customFormat="1" ht="16.5" customHeight="1" spans="1:10">
      <c r="A33" s="10" t="s">
        <v>39</v>
      </c>
      <c r="B33" s="11" t="s">
        <v>21</v>
      </c>
      <c r="C33" s="11" t="s">
        <v>22</v>
      </c>
      <c r="D33" s="10" t="s">
        <v>94</v>
      </c>
      <c r="E33" s="10" t="s">
        <v>95</v>
      </c>
      <c r="F33" s="11" t="s">
        <v>28</v>
      </c>
      <c r="G33" s="12">
        <v>1</v>
      </c>
      <c r="H33" s="13">
        <v>1.14</v>
      </c>
      <c r="I33" s="14">
        <f t="shared" si="1"/>
        <v>1.14</v>
      </c>
      <c r="J33" s="16">
        <v>44327</v>
      </c>
    </row>
    <row r="34" s="1" customFormat="1" ht="16.5" customHeight="1" spans="1:10">
      <c r="A34" s="6" t="s">
        <v>39</v>
      </c>
      <c r="B34" s="7" t="s">
        <v>21</v>
      </c>
      <c r="C34" s="7" t="s">
        <v>22</v>
      </c>
      <c r="D34" s="6" t="s">
        <v>96</v>
      </c>
      <c r="E34" s="6" t="s">
        <v>97</v>
      </c>
      <c r="F34" s="7" t="s">
        <v>98</v>
      </c>
      <c r="G34" s="8">
        <v>1</v>
      </c>
      <c r="H34" s="9">
        <v>0.31</v>
      </c>
      <c r="I34" s="14">
        <f t="shared" si="1"/>
        <v>0.31</v>
      </c>
      <c r="J34" s="15">
        <v>44327</v>
      </c>
    </row>
    <row r="35" s="1" customFormat="1" ht="16.5" customHeight="1" spans="1:10">
      <c r="A35" s="10" t="s">
        <v>39</v>
      </c>
      <c r="B35" s="11" t="s">
        <v>21</v>
      </c>
      <c r="C35" s="11" t="s">
        <v>22</v>
      </c>
      <c r="D35" s="10" t="s">
        <v>99</v>
      </c>
      <c r="E35" s="10" t="s">
        <v>100</v>
      </c>
      <c r="F35" s="11" t="s">
        <v>28</v>
      </c>
      <c r="G35" s="12">
        <v>2</v>
      </c>
      <c r="H35" s="13">
        <v>0.1204</v>
      </c>
      <c r="I35" s="14">
        <f t="shared" si="1"/>
        <v>0.2408</v>
      </c>
      <c r="J35" s="16">
        <v>44327</v>
      </c>
    </row>
    <row r="36" s="1" customFormat="1" ht="16.5" customHeight="1" spans="1:10">
      <c r="A36" s="6" t="s">
        <v>39</v>
      </c>
      <c r="B36" s="7" t="s">
        <v>21</v>
      </c>
      <c r="C36" s="7" t="s">
        <v>22</v>
      </c>
      <c r="D36" s="6" t="s">
        <v>101</v>
      </c>
      <c r="E36" s="6" t="s">
        <v>102</v>
      </c>
      <c r="F36" s="7" t="s">
        <v>28</v>
      </c>
      <c r="G36" s="8">
        <v>1</v>
      </c>
      <c r="H36" s="9">
        <v>0.26</v>
      </c>
      <c r="I36" s="14">
        <f t="shared" si="1"/>
        <v>0.26</v>
      </c>
      <c r="J36" s="15">
        <v>44327</v>
      </c>
    </row>
    <row r="37" s="1" customFormat="1" ht="16.5" customHeight="1" spans="1:10">
      <c r="A37" s="10" t="s">
        <v>39</v>
      </c>
      <c r="B37" s="11" t="s">
        <v>21</v>
      </c>
      <c r="C37" s="11" t="s">
        <v>22</v>
      </c>
      <c r="D37" s="10" t="s">
        <v>103</v>
      </c>
      <c r="E37" s="10" t="s">
        <v>104</v>
      </c>
      <c r="F37" s="11" t="s">
        <v>28</v>
      </c>
      <c r="G37" s="12">
        <v>1</v>
      </c>
      <c r="H37" s="13">
        <v>0.22</v>
      </c>
      <c r="I37" s="14">
        <f t="shared" si="1"/>
        <v>0.22</v>
      </c>
      <c r="J37" s="16">
        <v>44327</v>
      </c>
    </row>
    <row r="38" s="1" customFormat="1" ht="16.5" customHeight="1" spans="1:10">
      <c r="A38" s="6" t="s">
        <v>39</v>
      </c>
      <c r="B38" s="7" t="s">
        <v>21</v>
      </c>
      <c r="C38" s="7" t="s">
        <v>22</v>
      </c>
      <c r="D38" s="6" t="s">
        <v>105</v>
      </c>
      <c r="E38" s="6" t="s">
        <v>106</v>
      </c>
      <c r="F38" s="7" t="s">
        <v>28</v>
      </c>
      <c r="G38" s="8">
        <v>2</v>
      </c>
      <c r="H38" s="9">
        <v>0.15</v>
      </c>
      <c r="I38" s="14">
        <f t="shared" si="1"/>
        <v>0.3</v>
      </c>
      <c r="J38" s="15">
        <v>44327</v>
      </c>
    </row>
    <row r="39" s="1" customFormat="1" ht="16.5" customHeight="1" spans="1:10">
      <c r="A39" s="10" t="s">
        <v>39</v>
      </c>
      <c r="B39" s="11" t="s">
        <v>21</v>
      </c>
      <c r="C39" s="11" t="s">
        <v>22</v>
      </c>
      <c r="D39" s="10" t="s">
        <v>107</v>
      </c>
      <c r="E39" s="10" t="s">
        <v>108</v>
      </c>
      <c r="F39" s="11" t="s">
        <v>109</v>
      </c>
      <c r="G39" s="12">
        <v>2</v>
      </c>
      <c r="H39" s="13">
        <v>2.1947</v>
      </c>
      <c r="I39" s="14">
        <f t="shared" si="1"/>
        <v>4.3894</v>
      </c>
      <c r="J39" s="16">
        <v>44327</v>
      </c>
    </row>
    <row r="40" spans="9:9">
      <c r="I40" s="2">
        <f>SUM(I26:I39)</f>
        <v>17.1277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16" workbookViewId="0">
      <selection activeCell="L27" sqref="L27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7.5454545454545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16</v>
      </c>
      <c r="G1" s="4" t="s">
        <v>17</v>
      </c>
      <c r="H1" s="5" t="s">
        <v>18</v>
      </c>
      <c r="I1" s="5" t="s">
        <v>19</v>
      </c>
      <c r="J1" s="4" t="s">
        <v>20</v>
      </c>
    </row>
    <row r="2" s="1" customFormat="1" ht="16.5" customHeight="1" spans="1:10">
      <c r="A2" s="6" t="s">
        <v>9</v>
      </c>
      <c r="B2" s="7" t="s">
        <v>21</v>
      </c>
      <c r="C2" s="7" t="s">
        <v>22</v>
      </c>
      <c r="D2" s="6" t="s">
        <v>23</v>
      </c>
      <c r="E2" s="6" t="s">
        <v>24</v>
      </c>
      <c r="F2" s="7" t="s">
        <v>25</v>
      </c>
      <c r="G2" s="8">
        <v>3</v>
      </c>
      <c r="H2" s="9">
        <v>0.05</v>
      </c>
      <c r="I2" s="14">
        <f t="shared" ref="I2:I22" si="0">H2*G2</f>
        <v>0.15</v>
      </c>
      <c r="J2" s="15">
        <v>45650</v>
      </c>
    </row>
    <row r="3" s="1" customFormat="1" ht="16.5" customHeight="1" spans="1:10">
      <c r="A3" s="10" t="s">
        <v>9</v>
      </c>
      <c r="B3" s="11" t="s">
        <v>21</v>
      </c>
      <c r="C3" s="11" t="s">
        <v>22</v>
      </c>
      <c r="D3" s="10" t="s">
        <v>110</v>
      </c>
      <c r="E3" s="10" t="s">
        <v>111</v>
      </c>
      <c r="F3" s="11" t="s">
        <v>112</v>
      </c>
      <c r="G3" s="12">
        <v>3</v>
      </c>
      <c r="H3" s="9">
        <v>0.05</v>
      </c>
      <c r="I3" s="14">
        <f t="shared" si="0"/>
        <v>0.15</v>
      </c>
      <c r="J3" s="16">
        <v>45602</v>
      </c>
    </row>
    <row r="4" s="1" customFormat="1" ht="16.5" customHeight="1" spans="1:10">
      <c r="A4" s="6" t="s">
        <v>9</v>
      </c>
      <c r="B4" s="7" t="s">
        <v>21</v>
      </c>
      <c r="C4" s="7" t="s">
        <v>22</v>
      </c>
      <c r="D4" s="6" t="s">
        <v>26</v>
      </c>
      <c r="E4" s="6" t="s">
        <v>27</v>
      </c>
      <c r="F4" s="7" t="s">
        <v>28</v>
      </c>
      <c r="G4" s="8">
        <v>0.37</v>
      </c>
      <c r="H4" s="9">
        <v>0.589</v>
      </c>
      <c r="I4" s="14">
        <f t="shared" si="0"/>
        <v>0.21793</v>
      </c>
      <c r="J4" s="15">
        <v>45602</v>
      </c>
    </row>
    <row r="5" s="1" customFormat="1" ht="16.5" customHeight="1" spans="1:10">
      <c r="A5" s="10" t="s">
        <v>9</v>
      </c>
      <c r="B5" s="11" t="s">
        <v>21</v>
      </c>
      <c r="C5" s="11" t="s">
        <v>22</v>
      </c>
      <c r="D5" s="10" t="s">
        <v>29</v>
      </c>
      <c r="E5" s="10" t="s">
        <v>30</v>
      </c>
      <c r="F5" s="11" t="s">
        <v>28</v>
      </c>
      <c r="G5" s="12">
        <v>0.65</v>
      </c>
      <c r="H5" s="9">
        <v>0.283185</v>
      </c>
      <c r="I5" s="14">
        <f t="shared" si="0"/>
        <v>0.18407025</v>
      </c>
      <c r="J5" s="16">
        <v>45602</v>
      </c>
    </row>
    <row r="6" s="1" customFormat="1" ht="16.5" customHeight="1" spans="1:10">
      <c r="A6" s="6" t="s">
        <v>9</v>
      </c>
      <c r="B6" s="7" t="s">
        <v>21</v>
      </c>
      <c r="C6" s="7" t="s">
        <v>22</v>
      </c>
      <c r="D6" s="6" t="s">
        <v>31</v>
      </c>
      <c r="E6" s="6" t="s">
        <v>32</v>
      </c>
      <c r="F6" s="7" t="s">
        <v>33</v>
      </c>
      <c r="G6" s="8">
        <v>3</v>
      </c>
      <c r="H6" s="9">
        <v>0.2655</v>
      </c>
      <c r="I6" s="14">
        <f t="shared" si="0"/>
        <v>0.7965</v>
      </c>
      <c r="J6" s="15">
        <v>45602</v>
      </c>
    </row>
    <row r="7" s="1" customFormat="1" ht="16.5" customHeight="1" spans="1:10">
      <c r="A7" s="10" t="s">
        <v>9</v>
      </c>
      <c r="B7" s="11" t="s">
        <v>21</v>
      </c>
      <c r="C7" s="11" t="s">
        <v>22</v>
      </c>
      <c r="D7" s="10" t="s">
        <v>34</v>
      </c>
      <c r="E7" s="10" t="s">
        <v>35</v>
      </c>
      <c r="F7" s="11" t="s">
        <v>36</v>
      </c>
      <c r="G7" s="12">
        <v>7</v>
      </c>
      <c r="H7" s="9">
        <v>0.09</v>
      </c>
      <c r="I7" s="14">
        <f t="shared" si="0"/>
        <v>0.63</v>
      </c>
      <c r="J7" s="16">
        <v>45602</v>
      </c>
    </row>
    <row r="8" s="1" customFormat="1" ht="16.5" customHeight="1" spans="1:10">
      <c r="A8" s="6" t="s">
        <v>9</v>
      </c>
      <c r="B8" s="7" t="s">
        <v>21</v>
      </c>
      <c r="C8" s="7" t="s">
        <v>22</v>
      </c>
      <c r="D8" s="6" t="s">
        <v>37</v>
      </c>
      <c r="E8" s="6" t="s">
        <v>38</v>
      </c>
      <c r="F8" s="7" t="s">
        <v>28</v>
      </c>
      <c r="G8" s="8">
        <v>1</v>
      </c>
      <c r="H8" s="9">
        <v>0.3</v>
      </c>
      <c r="I8" s="14">
        <f t="shared" si="0"/>
        <v>0.3</v>
      </c>
      <c r="J8" s="15">
        <v>45602</v>
      </c>
    </row>
    <row r="9" s="1" customFormat="1" ht="16.5" customHeight="1" spans="1:10">
      <c r="A9" s="10" t="s">
        <v>9</v>
      </c>
      <c r="B9" s="11" t="s">
        <v>21</v>
      </c>
      <c r="C9" s="11" t="s">
        <v>22</v>
      </c>
      <c r="D9" s="10" t="s">
        <v>41</v>
      </c>
      <c r="E9" s="10" t="s">
        <v>42</v>
      </c>
      <c r="F9" s="11" t="s">
        <v>28</v>
      </c>
      <c r="G9" s="12">
        <v>1</v>
      </c>
      <c r="H9" s="9">
        <v>0.779</v>
      </c>
      <c r="I9" s="14">
        <f t="shared" si="0"/>
        <v>0.779</v>
      </c>
      <c r="J9" s="16">
        <v>45602</v>
      </c>
    </row>
    <row r="10" s="1" customFormat="1" ht="16.5" customHeight="1" spans="1:10">
      <c r="A10" s="6" t="s">
        <v>9</v>
      </c>
      <c r="B10" s="7" t="s">
        <v>21</v>
      </c>
      <c r="C10" s="7" t="s">
        <v>22</v>
      </c>
      <c r="D10" s="6" t="s">
        <v>49</v>
      </c>
      <c r="E10" s="6" t="s">
        <v>50</v>
      </c>
      <c r="F10" s="7" t="s">
        <v>51</v>
      </c>
      <c r="G10" s="8">
        <v>0.97</v>
      </c>
      <c r="H10" s="9">
        <v>1.7257</v>
      </c>
      <c r="I10" s="14">
        <f t="shared" si="0"/>
        <v>1.673929</v>
      </c>
      <c r="J10" s="15">
        <v>45602</v>
      </c>
    </row>
    <row r="11" s="1" customFormat="1" ht="16.5" customHeight="1" spans="1:10">
      <c r="A11" s="10" t="s">
        <v>9</v>
      </c>
      <c r="B11" s="11" t="s">
        <v>21</v>
      </c>
      <c r="C11" s="11" t="s">
        <v>22</v>
      </c>
      <c r="D11" s="10" t="s">
        <v>52</v>
      </c>
      <c r="E11" s="10" t="s">
        <v>53</v>
      </c>
      <c r="F11" s="11" t="s">
        <v>54</v>
      </c>
      <c r="G11" s="12">
        <v>2.34</v>
      </c>
      <c r="H11" s="9">
        <v>1.6814</v>
      </c>
      <c r="I11" s="14">
        <f t="shared" si="0"/>
        <v>3.934476</v>
      </c>
      <c r="J11" s="16">
        <v>45602</v>
      </c>
    </row>
    <row r="12" s="1" customFormat="1" ht="16.5" customHeight="1" spans="1:10">
      <c r="A12" s="6" t="s">
        <v>9</v>
      </c>
      <c r="B12" s="7" t="s">
        <v>21</v>
      </c>
      <c r="C12" s="7" t="s">
        <v>22</v>
      </c>
      <c r="D12" s="6" t="s">
        <v>113</v>
      </c>
      <c r="E12" s="6" t="s">
        <v>114</v>
      </c>
      <c r="F12" s="7" t="s">
        <v>51</v>
      </c>
      <c r="G12" s="8">
        <v>0.82</v>
      </c>
      <c r="H12" s="9">
        <v>1.7257</v>
      </c>
      <c r="I12" s="14">
        <f t="shared" si="0"/>
        <v>1.415074</v>
      </c>
      <c r="J12" s="15">
        <v>45602</v>
      </c>
    </row>
    <row r="13" s="1" customFormat="1" ht="16.5" customHeight="1" spans="1:10">
      <c r="A13" s="10" t="s">
        <v>9</v>
      </c>
      <c r="B13" s="11" t="s">
        <v>21</v>
      </c>
      <c r="C13" s="11" t="s">
        <v>22</v>
      </c>
      <c r="D13" s="10" t="s">
        <v>55</v>
      </c>
      <c r="E13" s="10" t="s">
        <v>56</v>
      </c>
      <c r="F13" s="11" t="s">
        <v>28</v>
      </c>
      <c r="G13" s="12">
        <v>1</v>
      </c>
      <c r="H13" s="9">
        <v>0.53</v>
      </c>
      <c r="I13" s="14">
        <f t="shared" si="0"/>
        <v>0.53</v>
      </c>
      <c r="J13" s="16">
        <v>45602</v>
      </c>
    </row>
    <row r="14" s="1" customFormat="1" ht="16.5" customHeight="1" spans="1:10">
      <c r="A14" s="6" t="s">
        <v>9</v>
      </c>
      <c r="B14" s="7" t="s">
        <v>21</v>
      </c>
      <c r="C14" s="7" t="s">
        <v>22</v>
      </c>
      <c r="D14" s="6" t="s">
        <v>115</v>
      </c>
      <c r="E14" s="6" t="s">
        <v>40</v>
      </c>
      <c r="F14" s="7" t="s">
        <v>116</v>
      </c>
      <c r="G14" s="8">
        <v>1</v>
      </c>
      <c r="H14" s="9">
        <f>I40</f>
        <v>19.5443</v>
      </c>
      <c r="I14" s="14">
        <f t="shared" si="0"/>
        <v>19.5443</v>
      </c>
      <c r="J14" s="15">
        <v>45602</v>
      </c>
    </row>
    <row r="15" s="1" customFormat="1" ht="16.5" customHeight="1" spans="1:10">
      <c r="A15" s="10" t="s">
        <v>9</v>
      </c>
      <c r="B15" s="11" t="s">
        <v>21</v>
      </c>
      <c r="C15" s="11" t="s">
        <v>22</v>
      </c>
      <c r="D15" s="10" t="s">
        <v>117</v>
      </c>
      <c r="E15" s="10" t="s">
        <v>118</v>
      </c>
      <c r="F15" s="11" t="s">
        <v>28</v>
      </c>
      <c r="G15" s="12">
        <v>1</v>
      </c>
      <c r="H15" s="9">
        <v>2.8319</v>
      </c>
      <c r="I15" s="14">
        <f t="shared" si="0"/>
        <v>2.8319</v>
      </c>
      <c r="J15" s="16">
        <v>45602</v>
      </c>
    </row>
    <row r="16" s="1" customFormat="1" ht="16.5" customHeight="1" spans="1:10">
      <c r="A16" s="6" t="s">
        <v>9</v>
      </c>
      <c r="B16" s="7" t="s">
        <v>21</v>
      </c>
      <c r="C16" s="7" t="s">
        <v>22</v>
      </c>
      <c r="D16" s="6" t="s">
        <v>119</v>
      </c>
      <c r="E16" s="6" t="s">
        <v>120</v>
      </c>
      <c r="F16" s="7" t="s">
        <v>121</v>
      </c>
      <c r="G16" s="8">
        <v>1</v>
      </c>
      <c r="H16" s="9">
        <v>0.65</v>
      </c>
      <c r="I16" s="14">
        <f t="shared" si="0"/>
        <v>0.65</v>
      </c>
      <c r="J16" s="15">
        <v>45602</v>
      </c>
    </row>
    <row r="17" s="1" customFormat="1" ht="16.5" customHeight="1" spans="1:10">
      <c r="A17" s="10" t="s">
        <v>9</v>
      </c>
      <c r="B17" s="11" t="s">
        <v>21</v>
      </c>
      <c r="C17" s="11" t="s">
        <v>22</v>
      </c>
      <c r="D17" s="10" t="s">
        <v>57</v>
      </c>
      <c r="E17" s="10" t="s">
        <v>58</v>
      </c>
      <c r="F17" s="11" t="s">
        <v>28</v>
      </c>
      <c r="G17" s="12">
        <v>1</v>
      </c>
      <c r="H17" s="9">
        <v>0.79</v>
      </c>
      <c r="I17" s="14">
        <f t="shared" si="0"/>
        <v>0.79</v>
      </c>
      <c r="J17" s="16">
        <v>45602</v>
      </c>
    </row>
    <row r="18" s="1" customFormat="1" ht="16.5" customHeight="1" spans="1:10">
      <c r="A18" s="6" t="s">
        <v>9</v>
      </c>
      <c r="B18" s="7" t="s">
        <v>21</v>
      </c>
      <c r="C18" s="7" t="s">
        <v>22</v>
      </c>
      <c r="D18" s="6" t="s">
        <v>59</v>
      </c>
      <c r="E18" s="6" t="s">
        <v>60</v>
      </c>
      <c r="F18" s="7" t="s">
        <v>61</v>
      </c>
      <c r="G18" s="8">
        <v>4</v>
      </c>
      <c r="H18" s="9">
        <v>0.1422</v>
      </c>
      <c r="I18" s="14">
        <f t="shared" si="0"/>
        <v>0.5688</v>
      </c>
      <c r="J18" s="15">
        <v>45602</v>
      </c>
    </row>
    <row r="19" s="1" customFormat="1" ht="16.5" customHeight="1" spans="1:10">
      <c r="A19" s="10" t="s">
        <v>9</v>
      </c>
      <c r="B19" s="11" t="s">
        <v>21</v>
      </c>
      <c r="C19" s="11" t="s">
        <v>22</v>
      </c>
      <c r="D19" s="10" t="s">
        <v>122</v>
      </c>
      <c r="E19" s="10" t="s">
        <v>123</v>
      </c>
      <c r="F19" s="11" t="s">
        <v>28</v>
      </c>
      <c r="G19" s="12">
        <v>1</v>
      </c>
      <c r="H19" s="9">
        <v>0.35</v>
      </c>
      <c r="I19" s="14">
        <f t="shared" si="0"/>
        <v>0.35</v>
      </c>
      <c r="J19" s="16">
        <v>45602</v>
      </c>
    </row>
    <row r="20" s="1" customFormat="1" ht="16.5" customHeight="1" spans="1:10">
      <c r="A20" s="6" t="s">
        <v>9</v>
      </c>
      <c r="B20" s="7" t="s">
        <v>21</v>
      </c>
      <c r="C20" s="7" t="s">
        <v>22</v>
      </c>
      <c r="D20" s="6" t="s">
        <v>65</v>
      </c>
      <c r="E20" s="6" t="s">
        <v>66</v>
      </c>
      <c r="F20" s="7" t="s">
        <v>67</v>
      </c>
      <c r="G20" s="8">
        <v>0.02</v>
      </c>
      <c r="H20" s="9">
        <v>6.2128</v>
      </c>
      <c r="I20" s="14">
        <f t="shared" si="0"/>
        <v>0.124256</v>
      </c>
      <c r="J20" s="15">
        <v>45602</v>
      </c>
    </row>
    <row r="21" s="1" customFormat="1" ht="16.5" customHeight="1" spans="1:10">
      <c r="A21" s="10" t="s">
        <v>9</v>
      </c>
      <c r="B21" s="11" t="s">
        <v>21</v>
      </c>
      <c r="C21" s="11" t="s">
        <v>22</v>
      </c>
      <c r="D21" s="10" t="s">
        <v>68</v>
      </c>
      <c r="E21" s="10" t="s">
        <v>69</v>
      </c>
      <c r="F21" s="11" t="s">
        <v>70</v>
      </c>
      <c r="G21" s="12">
        <v>0.1</v>
      </c>
      <c r="H21" s="9">
        <v>0.4035</v>
      </c>
      <c r="I21" s="14">
        <f t="shared" si="0"/>
        <v>0.04035</v>
      </c>
      <c r="J21" s="16">
        <v>45602</v>
      </c>
    </row>
    <row r="22" s="1" customFormat="1" ht="16.5" customHeight="1" spans="1:10">
      <c r="A22" s="6" t="s">
        <v>9</v>
      </c>
      <c r="B22" s="7" t="s">
        <v>21</v>
      </c>
      <c r="C22" s="7" t="s">
        <v>22</v>
      </c>
      <c r="D22" s="6" t="s">
        <v>124</v>
      </c>
      <c r="E22" s="6" t="s">
        <v>125</v>
      </c>
      <c r="F22" s="7" t="s">
        <v>126</v>
      </c>
      <c r="G22" s="8">
        <v>1</v>
      </c>
      <c r="H22" s="9">
        <v>0.35</v>
      </c>
      <c r="I22" s="14">
        <f t="shared" si="0"/>
        <v>0.35</v>
      </c>
      <c r="J22" s="15">
        <v>45650</v>
      </c>
    </row>
    <row r="23" spans="9:9">
      <c r="I23" s="2">
        <f>SUM(I2:I22)</f>
        <v>36.01058525</v>
      </c>
    </row>
    <row r="25" s="1" customFormat="1" ht="12.5" spans="1:10">
      <c r="A25" s="3" t="s">
        <v>12</v>
      </c>
      <c r="B25" s="3" t="s">
        <v>13</v>
      </c>
      <c r="C25" s="3" t="s">
        <v>14</v>
      </c>
      <c r="D25" s="3" t="s">
        <v>15</v>
      </c>
      <c r="E25" s="3" t="s">
        <v>16</v>
      </c>
      <c r="F25" s="3" t="s">
        <v>16</v>
      </c>
      <c r="G25" s="4" t="s">
        <v>17</v>
      </c>
      <c r="H25" s="5" t="s">
        <v>18</v>
      </c>
      <c r="I25" s="5" t="s">
        <v>19</v>
      </c>
      <c r="J25" s="4" t="s">
        <v>20</v>
      </c>
    </row>
    <row r="26" s="1" customFormat="1" ht="16.5" customHeight="1" spans="1:10">
      <c r="A26" s="6" t="s">
        <v>115</v>
      </c>
      <c r="B26" s="7" t="s">
        <v>21</v>
      </c>
      <c r="C26" s="7" t="s">
        <v>22</v>
      </c>
      <c r="D26" s="6" t="s">
        <v>76</v>
      </c>
      <c r="E26" s="6" t="s">
        <v>77</v>
      </c>
      <c r="F26" s="7" t="s">
        <v>28</v>
      </c>
      <c r="G26" s="8">
        <v>5</v>
      </c>
      <c r="H26" s="9">
        <v>0.1327</v>
      </c>
      <c r="I26" s="14">
        <f t="shared" ref="I26:I39" si="1">H26*G26</f>
        <v>0.6635</v>
      </c>
      <c r="J26" s="15">
        <v>45307</v>
      </c>
    </row>
    <row r="27" s="1" customFormat="1" ht="16.5" customHeight="1" spans="1:10">
      <c r="A27" s="10" t="s">
        <v>115</v>
      </c>
      <c r="B27" s="11" t="s">
        <v>21</v>
      </c>
      <c r="C27" s="11" t="s">
        <v>22</v>
      </c>
      <c r="D27" s="10" t="s">
        <v>78</v>
      </c>
      <c r="E27" s="10" t="s">
        <v>79</v>
      </c>
      <c r="F27" s="11" t="s">
        <v>80</v>
      </c>
      <c r="G27" s="12">
        <v>1</v>
      </c>
      <c r="H27" s="13">
        <v>2.3894</v>
      </c>
      <c r="I27" s="14">
        <f t="shared" si="1"/>
        <v>2.3894</v>
      </c>
      <c r="J27" s="16">
        <v>45307</v>
      </c>
    </row>
    <row r="28" s="1" customFormat="1" ht="16.5" customHeight="1" spans="1:10">
      <c r="A28" s="6" t="s">
        <v>115</v>
      </c>
      <c r="B28" s="7" t="s">
        <v>21</v>
      </c>
      <c r="C28" s="7" t="s">
        <v>22</v>
      </c>
      <c r="D28" s="6" t="s">
        <v>83</v>
      </c>
      <c r="E28" s="6" t="s">
        <v>84</v>
      </c>
      <c r="F28" s="7" t="s">
        <v>85</v>
      </c>
      <c r="G28" s="8">
        <v>1</v>
      </c>
      <c r="H28" s="9">
        <v>0.73</v>
      </c>
      <c r="I28" s="14">
        <f t="shared" si="1"/>
        <v>0.73</v>
      </c>
      <c r="J28" s="15">
        <v>45307</v>
      </c>
    </row>
    <row r="29" s="1" customFormat="1" ht="16.5" customHeight="1" spans="1:10">
      <c r="A29" s="10" t="s">
        <v>115</v>
      </c>
      <c r="B29" s="11" t="s">
        <v>21</v>
      </c>
      <c r="C29" s="11" t="s">
        <v>22</v>
      </c>
      <c r="D29" s="10" t="s">
        <v>86</v>
      </c>
      <c r="E29" s="10" t="s">
        <v>87</v>
      </c>
      <c r="F29" s="11" t="s">
        <v>88</v>
      </c>
      <c r="G29" s="12">
        <v>1</v>
      </c>
      <c r="H29" s="13">
        <v>0.72</v>
      </c>
      <c r="I29" s="14">
        <f t="shared" si="1"/>
        <v>0.72</v>
      </c>
      <c r="J29" s="16">
        <v>45307</v>
      </c>
    </row>
    <row r="30" s="1" customFormat="1" ht="16.5" customHeight="1" spans="1:10">
      <c r="A30" s="6" t="s">
        <v>115</v>
      </c>
      <c r="B30" s="7" t="s">
        <v>21</v>
      </c>
      <c r="C30" s="7" t="s">
        <v>22</v>
      </c>
      <c r="D30" s="6" t="s">
        <v>89</v>
      </c>
      <c r="E30" s="6" t="s">
        <v>90</v>
      </c>
      <c r="F30" s="7" t="s">
        <v>91</v>
      </c>
      <c r="G30" s="8">
        <v>1</v>
      </c>
      <c r="H30" s="9">
        <v>0.74</v>
      </c>
      <c r="I30" s="14">
        <f t="shared" si="1"/>
        <v>0.74</v>
      </c>
      <c r="J30" s="15">
        <v>45307</v>
      </c>
    </row>
    <row r="31" s="1" customFormat="1" ht="16.5" customHeight="1" spans="1:10">
      <c r="A31" s="10" t="s">
        <v>115</v>
      </c>
      <c r="B31" s="11" t="s">
        <v>21</v>
      </c>
      <c r="C31" s="11" t="s">
        <v>22</v>
      </c>
      <c r="D31" s="10" t="s">
        <v>92</v>
      </c>
      <c r="E31" s="10" t="s">
        <v>93</v>
      </c>
      <c r="F31" s="11" t="s">
        <v>28</v>
      </c>
      <c r="G31" s="12">
        <v>1</v>
      </c>
      <c r="H31" s="13">
        <v>4.05</v>
      </c>
      <c r="I31" s="14">
        <f t="shared" si="1"/>
        <v>4.05</v>
      </c>
      <c r="J31" s="16">
        <v>45307</v>
      </c>
    </row>
    <row r="32" s="1" customFormat="1" ht="16.5" customHeight="1" spans="1:10">
      <c r="A32" s="6" t="s">
        <v>115</v>
      </c>
      <c r="B32" s="7" t="s">
        <v>21</v>
      </c>
      <c r="C32" s="7" t="s">
        <v>22</v>
      </c>
      <c r="D32" s="6" t="s">
        <v>94</v>
      </c>
      <c r="E32" s="6" t="s">
        <v>95</v>
      </c>
      <c r="F32" s="7" t="s">
        <v>28</v>
      </c>
      <c r="G32" s="8">
        <v>1</v>
      </c>
      <c r="H32" s="9">
        <v>1.14</v>
      </c>
      <c r="I32" s="14">
        <f t="shared" si="1"/>
        <v>1.14</v>
      </c>
      <c r="J32" s="15">
        <v>45307</v>
      </c>
    </row>
    <row r="33" s="1" customFormat="1" ht="16.5" customHeight="1" spans="1:10">
      <c r="A33" s="10" t="s">
        <v>115</v>
      </c>
      <c r="B33" s="11" t="s">
        <v>21</v>
      </c>
      <c r="C33" s="11" t="s">
        <v>22</v>
      </c>
      <c r="D33" s="10" t="s">
        <v>96</v>
      </c>
      <c r="E33" s="10" t="s">
        <v>97</v>
      </c>
      <c r="F33" s="11" t="s">
        <v>98</v>
      </c>
      <c r="G33" s="12">
        <v>1</v>
      </c>
      <c r="H33" s="13">
        <v>0.31</v>
      </c>
      <c r="I33" s="14">
        <f t="shared" si="1"/>
        <v>0.31</v>
      </c>
      <c r="J33" s="16">
        <v>45307</v>
      </c>
    </row>
    <row r="34" s="1" customFormat="1" ht="16.5" customHeight="1" spans="1:10">
      <c r="A34" s="6" t="s">
        <v>115</v>
      </c>
      <c r="B34" s="7" t="s">
        <v>21</v>
      </c>
      <c r="C34" s="7" t="s">
        <v>22</v>
      </c>
      <c r="D34" s="6" t="s">
        <v>101</v>
      </c>
      <c r="E34" s="6" t="s">
        <v>102</v>
      </c>
      <c r="F34" s="7" t="s">
        <v>28</v>
      </c>
      <c r="G34" s="8">
        <v>1</v>
      </c>
      <c r="H34" s="9">
        <v>0.26</v>
      </c>
      <c r="I34" s="14">
        <f t="shared" si="1"/>
        <v>0.26</v>
      </c>
      <c r="J34" s="15">
        <v>45307</v>
      </c>
    </row>
    <row r="35" s="1" customFormat="1" ht="16.5" customHeight="1" spans="1:10">
      <c r="A35" s="10" t="s">
        <v>115</v>
      </c>
      <c r="B35" s="11" t="s">
        <v>21</v>
      </c>
      <c r="C35" s="11" t="s">
        <v>22</v>
      </c>
      <c r="D35" s="10" t="s">
        <v>103</v>
      </c>
      <c r="E35" s="10" t="s">
        <v>104</v>
      </c>
      <c r="F35" s="11" t="s">
        <v>28</v>
      </c>
      <c r="G35" s="12">
        <v>1</v>
      </c>
      <c r="H35" s="13">
        <v>0.22</v>
      </c>
      <c r="I35" s="14">
        <f t="shared" si="1"/>
        <v>0.22</v>
      </c>
      <c r="J35" s="16">
        <v>45307</v>
      </c>
    </row>
    <row r="36" s="1" customFormat="1" ht="16.5" customHeight="1" spans="1:10">
      <c r="A36" s="6" t="s">
        <v>115</v>
      </c>
      <c r="B36" s="7" t="s">
        <v>21</v>
      </c>
      <c r="C36" s="7" t="s">
        <v>22</v>
      </c>
      <c r="D36" s="6" t="s">
        <v>105</v>
      </c>
      <c r="E36" s="6" t="s">
        <v>106</v>
      </c>
      <c r="F36" s="7" t="s">
        <v>28</v>
      </c>
      <c r="G36" s="8">
        <v>2</v>
      </c>
      <c r="H36" s="9">
        <v>0.15</v>
      </c>
      <c r="I36" s="14">
        <f t="shared" si="1"/>
        <v>0.3</v>
      </c>
      <c r="J36" s="15">
        <v>45307</v>
      </c>
    </row>
    <row r="37" s="1" customFormat="1" ht="16.5" customHeight="1" spans="1:10">
      <c r="A37" s="10" t="s">
        <v>115</v>
      </c>
      <c r="B37" s="11" t="s">
        <v>21</v>
      </c>
      <c r="C37" s="11" t="s">
        <v>22</v>
      </c>
      <c r="D37" s="10" t="s">
        <v>107</v>
      </c>
      <c r="E37" s="10" t="s">
        <v>108</v>
      </c>
      <c r="F37" s="11" t="s">
        <v>109</v>
      </c>
      <c r="G37" s="12">
        <v>2</v>
      </c>
      <c r="H37" s="13">
        <v>2.1947</v>
      </c>
      <c r="I37" s="14">
        <f t="shared" si="1"/>
        <v>4.3894</v>
      </c>
      <c r="J37" s="16">
        <v>45307</v>
      </c>
    </row>
    <row r="38" s="1" customFormat="1" ht="16.5" customHeight="1" spans="1:10">
      <c r="A38" s="6" t="s">
        <v>115</v>
      </c>
      <c r="B38" s="7" t="s">
        <v>21</v>
      </c>
      <c r="C38" s="7" t="s">
        <v>22</v>
      </c>
      <c r="D38" s="6" t="s">
        <v>127</v>
      </c>
      <c r="E38" s="6" t="s">
        <v>128</v>
      </c>
      <c r="F38" s="7" t="s">
        <v>28</v>
      </c>
      <c r="G38" s="8">
        <v>1</v>
      </c>
      <c r="H38" s="9">
        <v>0.8</v>
      </c>
      <c r="I38" s="14">
        <f t="shared" si="1"/>
        <v>0.8</v>
      </c>
      <c r="J38" s="15">
        <v>45307</v>
      </c>
    </row>
    <row r="39" s="1" customFormat="1" ht="16.5" customHeight="1" spans="1:10">
      <c r="A39" s="10" t="s">
        <v>115</v>
      </c>
      <c r="B39" s="11" t="s">
        <v>21</v>
      </c>
      <c r="C39" s="11" t="s">
        <v>22</v>
      </c>
      <c r="D39" s="10" t="s">
        <v>129</v>
      </c>
      <c r="E39" s="10" t="s">
        <v>100</v>
      </c>
      <c r="F39" s="11" t="s">
        <v>130</v>
      </c>
      <c r="G39" s="12">
        <v>4</v>
      </c>
      <c r="H39" s="13">
        <v>0.708</v>
      </c>
      <c r="I39" s="14">
        <f t="shared" si="1"/>
        <v>2.832</v>
      </c>
      <c r="J39" s="16">
        <v>45307</v>
      </c>
    </row>
    <row r="40" spans="9:9">
      <c r="I40" s="2">
        <f>SUM(I26:I39)</f>
        <v>19.5443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12</vt:lpstr>
      <vt:lpstr>1月</vt:lpstr>
      <vt:lpstr>Sheet3</vt:lpstr>
      <vt:lpstr>SHT0017643</vt:lpstr>
      <vt:lpstr>SHT0017687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2025-01-10T05:36:08Z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0DEDCCFB08D542979DD55070A8F55331_12</vt:lpwstr>
  </property>
  <property fmtid="{D5CDD505-2E9C-101B-9397-08002B2CF9AE}" pid="3" name="KSOProductBuildVer">
    <vt:lpwstr>2052-12.1.0.19302</vt:lpwstr>
  </property>
</Properties>
</file>