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9416" windowHeight="9672" tabRatio="679" activeTab="1"/>
  </bookViews>
  <sheets>
    <sheet name="资产负债表 " sheetId="15" r:id="rId1"/>
    <sheet name="利润表" sheetId="5" r:id="rId2"/>
    <sheet name="Sheet10" sheetId="25" state="hidden" r:id="rId3"/>
    <sheet name="现金流量表" sheetId="16" state="hidden" r:id="rId4"/>
    <sheet name="Sheet5" sheetId="24" state="hidden" r:id="rId5"/>
    <sheet name="Sheet1" sheetId="19" state="hidden" r:id="rId6"/>
    <sheet name="Sheet2" sheetId="20" state="hidden" r:id="rId7"/>
    <sheet name="Sheet3" sheetId="21" state="hidden" r:id="rId8"/>
  </sheets>
  <definedNames>
    <definedName name="_xlnm.Print_Area" localSheetId="3">现金流量表!$A$1:$D$69</definedName>
    <definedName name="_xlnm.Print_Area" localSheetId="0">'资产负债表 '!$A$1:$H$37</definedName>
    <definedName name="销售出库序时簿" localSheetId="0">#REF!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5"/>
  <c r="C37"/>
  <c r="G35" i="15"/>
  <c r="G16"/>
  <c r="G23" s="1"/>
  <c r="C36"/>
  <c r="J66" i="21"/>
  <c r="I63"/>
  <c r="L36"/>
  <c r="I36"/>
  <c r="K36" s="1"/>
  <c r="F36"/>
  <c r="E36"/>
  <c r="C36"/>
  <c r="L35"/>
  <c r="I35"/>
  <c r="K35" s="1"/>
  <c r="F35"/>
  <c r="C35"/>
  <c r="E35" s="1"/>
  <c r="L34"/>
  <c r="I34"/>
  <c r="K34" s="1"/>
  <c r="F34"/>
  <c r="E34"/>
  <c r="L33"/>
  <c r="K33"/>
  <c r="I33"/>
  <c r="F33"/>
  <c r="C33"/>
  <c r="E33" s="1"/>
  <c r="L32"/>
  <c r="K32"/>
  <c r="F32"/>
  <c r="E32"/>
  <c r="L31"/>
  <c r="K31"/>
  <c r="I31"/>
  <c r="F31"/>
  <c r="C31"/>
  <c r="E31" s="1"/>
  <c r="L30"/>
  <c r="K30"/>
  <c r="F30"/>
  <c r="E30"/>
  <c r="L29"/>
  <c r="K29"/>
  <c r="F29"/>
  <c r="C29"/>
  <c r="E29" s="1"/>
  <c r="L28"/>
  <c r="K28"/>
  <c r="F28"/>
  <c r="E28"/>
  <c r="L27"/>
  <c r="K27"/>
  <c r="F27"/>
  <c r="C27"/>
  <c r="E27" s="1"/>
  <c r="L26"/>
  <c r="K26"/>
  <c r="F26"/>
  <c r="E26"/>
  <c r="C26"/>
  <c r="L25"/>
  <c r="K25"/>
  <c r="F25"/>
  <c r="E25"/>
  <c r="L24"/>
  <c r="K24"/>
  <c r="F24"/>
  <c r="E24"/>
  <c r="L23"/>
  <c r="I23"/>
  <c r="K23" s="1"/>
  <c r="F23"/>
  <c r="E23"/>
  <c r="L22"/>
  <c r="K22"/>
  <c r="I22"/>
  <c r="F22"/>
  <c r="E22"/>
  <c r="L21"/>
  <c r="K21"/>
  <c r="F21"/>
  <c r="E21"/>
  <c r="L20"/>
  <c r="K20"/>
  <c r="F20"/>
  <c r="C20"/>
  <c r="E20" s="1"/>
  <c r="L19"/>
  <c r="K19"/>
  <c r="I19"/>
  <c r="F19"/>
  <c r="E19"/>
  <c r="L18"/>
  <c r="I18"/>
  <c r="K18" s="1"/>
  <c r="F18"/>
  <c r="E18"/>
  <c r="L17"/>
  <c r="K17"/>
  <c r="F17"/>
  <c r="E17"/>
  <c r="L16"/>
  <c r="K16"/>
  <c r="I16"/>
  <c r="F16"/>
  <c r="E16"/>
  <c r="L15"/>
  <c r="K15"/>
  <c r="F15"/>
  <c r="E15"/>
  <c r="L14"/>
  <c r="I14"/>
  <c r="K14" s="1"/>
  <c r="F14"/>
  <c r="E14"/>
  <c r="C14"/>
  <c r="L13"/>
  <c r="K13"/>
  <c r="F13"/>
  <c r="C13"/>
  <c r="E13" s="1"/>
  <c r="L12"/>
  <c r="K12"/>
  <c r="F12"/>
  <c r="E12"/>
  <c r="L11"/>
  <c r="K11"/>
  <c r="I11"/>
  <c r="F11"/>
  <c r="E11"/>
  <c r="L10"/>
  <c r="I10"/>
  <c r="K10" s="1"/>
  <c r="F10"/>
  <c r="E10"/>
  <c r="C10"/>
  <c r="L9"/>
  <c r="I9"/>
  <c r="K9" s="1"/>
  <c r="F9"/>
  <c r="C9"/>
  <c r="E9" s="1"/>
  <c r="L8"/>
  <c r="I8"/>
  <c r="K8" s="1"/>
  <c r="F8"/>
  <c r="E8"/>
  <c r="C8"/>
  <c r="L7"/>
  <c r="I7"/>
  <c r="K7" s="1"/>
  <c r="F7"/>
  <c r="E7"/>
  <c r="L6"/>
  <c r="I6"/>
  <c r="K6" s="1"/>
  <c r="F6"/>
  <c r="C6"/>
  <c r="E6" s="1"/>
  <c r="H66" i="19"/>
  <c r="G63"/>
  <c r="I34"/>
  <c r="I18"/>
  <c r="C35" i="24"/>
  <c r="G33"/>
  <c r="C33"/>
  <c r="G31"/>
  <c r="C31"/>
  <c r="C29"/>
  <c r="C27"/>
  <c r="C26"/>
  <c r="G23"/>
  <c r="G22"/>
  <c r="C20"/>
  <c r="C36" s="1"/>
  <c r="G19"/>
  <c r="G18"/>
  <c r="G16"/>
  <c r="G14"/>
  <c r="C14"/>
  <c r="C17" s="1"/>
  <c r="C13"/>
  <c r="G11"/>
  <c r="G10"/>
  <c r="C10"/>
  <c r="G9"/>
  <c r="C9"/>
  <c r="G8"/>
  <c r="C8"/>
  <c r="G7"/>
  <c r="G6"/>
  <c r="C6"/>
  <c r="E8" i="16"/>
  <c r="G36" i="15" l="1"/>
  <c r="I42" i="19"/>
  <c r="G34" i="24"/>
  <c r="G35" s="1"/>
  <c r="G36" s="1"/>
  <c r="I34" l="1"/>
</calcChain>
</file>

<file path=xl/sharedStrings.xml><?xml version="1.0" encoding="utf-8"?>
<sst xmlns="http://schemas.openxmlformats.org/spreadsheetml/2006/main" count="550" uniqueCount="183">
  <si>
    <t>资产负债表</t>
  </si>
  <si>
    <t xml:space="preserve"> 编制单位：湖南光华荣昌汽车部件有限公司</t>
  </si>
  <si>
    <t>金额单位:元</t>
  </si>
  <si>
    <t>资        产</t>
  </si>
  <si>
    <t>行次</t>
  </si>
  <si>
    <t>期末余额</t>
  </si>
  <si>
    <t>年初余额</t>
  </si>
  <si>
    <t>负债和所有者权益</t>
  </si>
  <si>
    <t>流动资产：</t>
  </si>
  <si>
    <t xml:space="preserve">  </t>
  </si>
  <si>
    <t xml:space="preserve">流动负债：              </t>
  </si>
  <si>
    <t xml:space="preserve">    货币资金</t>
  </si>
  <si>
    <t xml:space="preserve">    短期借款</t>
  </si>
  <si>
    <t xml:space="preserve">    短期投资</t>
  </si>
  <si>
    <t xml:space="preserve">    应付票据              </t>
  </si>
  <si>
    <t xml:space="preserve">    应收票据</t>
  </si>
  <si>
    <t xml:space="preserve">    应付账款              </t>
  </si>
  <si>
    <t xml:space="preserve">    应收账款</t>
  </si>
  <si>
    <t xml:space="preserve">    预收账款</t>
  </si>
  <si>
    <t xml:space="preserve">    预付账款</t>
  </si>
  <si>
    <t xml:space="preserve">    应付职工薪酬          </t>
  </si>
  <si>
    <t xml:space="preserve">    应收股利</t>
  </si>
  <si>
    <t xml:space="preserve">    应交税费            </t>
  </si>
  <si>
    <t xml:space="preserve">    应收利息</t>
  </si>
  <si>
    <t xml:space="preserve">    预计负债</t>
  </si>
  <si>
    <t xml:space="preserve">    其他应收款</t>
  </si>
  <si>
    <t xml:space="preserve">    应付利润          </t>
  </si>
  <si>
    <t xml:space="preserve">    存货</t>
  </si>
  <si>
    <t xml:space="preserve">    其他应付款           </t>
  </si>
  <si>
    <t xml:space="preserve">       其中：原材料</t>
  </si>
  <si>
    <t xml:space="preserve">    其他流动负债</t>
  </si>
  <si>
    <t xml:space="preserve">            自制半成品</t>
  </si>
  <si>
    <t xml:space="preserve">     流动负债合计</t>
  </si>
  <si>
    <t xml:space="preserve">             库存商品</t>
  </si>
  <si>
    <t>非流动负债：</t>
  </si>
  <si>
    <t xml:space="preserve">             发出商品</t>
  </si>
  <si>
    <t xml:space="preserve">    长期借款</t>
  </si>
  <si>
    <t xml:space="preserve">    其他流动资产</t>
  </si>
  <si>
    <t xml:space="preserve">    长期应付款</t>
  </si>
  <si>
    <t xml:space="preserve">     流动资产合计</t>
  </si>
  <si>
    <t xml:space="preserve">    递延收益</t>
  </si>
  <si>
    <t>非流动资产：</t>
  </si>
  <si>
    <t xml:space="preserve">    其他非流动负债</t>
  </si>
  <si>
    <t xml:space="preserve">    长期债劵投资</t>
  </si>
  <si>
    <t xml:space="preserve">     非流动负债合计</t>
  </si>
  <si>
    <t xml:space="preserve">    长期股权投资</t>
  </si>
  <si>
    <t xml:space="preserve">      负债合计</t>
  </si>
  <si>
    <t xml:space="preserve">    固定资产原价</t>
  </si>
  <si>
    <t xml:space="preserve">      减：累计折旧</t>
  </si>
  <si>
    <t xml:space="preserve">    固定资产账面价值</t>
  </si>
  <si>
    <t xml:space="preserve">    在建工程</t>
  </si>
  <si>
    <t xml:space="preserve">    工程物资</t>
  </si>
  <si>
    <t xml:space="preserve">    固定资产清理</t>
  </si>
  <si>
    <t xml:space="preserve">    生产性生物资产</t>
  </si>
  <si>
    <t>所有者权益（或股东权益）</t>
  </si>
  <si>
    <t xml:space="preserve">    无形资产</t>
  </si>
  <si>
    <t xml:space="preserve">    实收资本（或股本）</t>
  </si>
  <si>
    <t xml:space="preserve">    开发支出</t>
  </si>
  <si>
    <t xml:space="preserve">    资本公积</t>
  </si>
  <si>
    <t xml:space="preserve">    长期待摊费用</t>
  </si>
  <si>
    <t xml:space="preserve">    盈余公积</t>
  </si>
  <si>
    <t xml:space="preserve">    其他非流动资产</t>
  </si>
  <si>
    <t xml:space="preserve">    未分配利润</t>
  </si>
  <si>
    <t xml:space="preserve">     非流动资产合计</t>
  </si>
  <si>
    <t xml:space="preserve">     所有者权益（或股东权益）合计</t>
  </si>
  <si>
    <t xml:space="preserve">       资产总计</t>
  </si>
  <si>
    <t xml:space="preserve">      负债和所有者权益（或股东权益）总计</t>
  </si>
  <si>
    <t>单位负责人：                                   财务负责人：                                           制表人：</t>
  </si>
  <si>
    <t>利润表</t>
  </si>
  <si>
    <t>编制单位：湖南光华荣昌汽车部件有限公司</t>
  </si>
  <si>
    <t xml:space="preserve"> 单位：元</t>
  </si>
  <si>
    <t xml:space="preserve">                项    目</t>
  </si>
  <si>
    <t>本年累计金额</t>
  </si>
  <si>
    <t>本月金额</t>
  </si>
  <si>
    <t xml:space="preserve">一、营业收入                          </t>
  </si>
  <si>
    <t xml:space="preserve">    减：营业成本                        </t>
  </si>
  <si>
    <t xml:space="preserve">        营业税金及附加                </t>
  </si>
  <si>
    <t xml:space="preserve">          其中：消费税</t>
  </si>
  <si>
    <t xml:space="preserve">                营业税</t>
  </si>
  <si>
    <t xml:space="preserve">                城市维护建设税</t>
  </si>
  <si>
    <t xml:space="preserve">                资源税</t>
  </si>
  <si>
    <t xml:space="preserve">                土地增值税</t>
  </si>
  <si>
    <t xml:space="preserve">                城镇土地使用税、房产税、车船税、印花税</t>
  </si>
  <si>
    <t xml:space="preserve">                教育费附加、矿船资源补偿费、排污费</t>
  </si>
  <si>
    <t xml:space="preserve">        销售费用</t>
  </si>
  <si>
    <t xml:space="preserve">          其中：商品维修费</t>
  </si>
  <si>
    <t xml:space="preserve">                 广告费和业务宣传费</t>
  </si>
  <si>
    <t xml:space="preserve">        管理费用</t>
  </si>
  <si>
    <t xml:space="preserve">          其中：开办费</t>
  </si>
  <si>
    <t xml:space="preserve">                业务招待费</t>
  </si>
  <si>
    <t xml:space="preserve">        研发费用</t>
  </si>
  <si>
    <t xml:space="preserve">        财务费用</t>
  </si>
  <si>
    <t xml:space="preserve">          其中：利息费用（收入以“-”号填列）</t>
  </si>
  <si>
    <t xml:space="preserve">加：投资收益（损失以“－”号填列）    </t>
  </si>
  <si>
    <t xml:space="preserve">二、营业利润（亏损以“－”号填列）        </t>
  </si>
  <si>
    <t xml:space="preserve">加：营业外收入                        </t>
  </si>
  <si>
    <t xml:space="preserve">      其中：政府补助</t>
  </si>
  <si>
    <t xml:space="preserve">减：营业外支出                        </t>
  </si>
  <si>
    <t xml:space="preserve">      其中：坏账损失</t>
  </si>
  <si>
    <t xml:space="preserve">            无法收回的长期债券投资损失</t>
  </si>
  <si>
    <t xml:space="preserve">            无法收回的长期股权投资损失</t>
  </si>
  <si>
    <t xml:space="preserve">            自然灾害等不可抗力因素造成的损失</t>
  </si>
  <si>
    <t xml:space="preserve">            税收滞纳金</t>
  </si>
  <si>
    <t>加：以前年度损益调整</t>
  </si>
  <si>
    <t xml:space="preserve">三、利润总额（亏损总额以“－”号填列）    </t>
  </si>
  <si>
    <t xml:space="preserve">减：所得税费用                            </t>
  </si>
  <si>
    <t xml:space="preserve">四、净利润（净亏损以“－”号填列）        </t>
  </si>
  <si>
    <t>单位负责人：                                 财务负责人：                                    制表人：</t>
  </si>
  <si>
    <t>单位负责人：                财务负责人：                    审核：                       制表人：</t>
  </si>
  <si>
    <t>现金流量表</t>
  </si>
  <si>
    <t>编制单位：湖南光华荣昌汽车部件有限公司                                 2021年2月                                单位：元</t>
  </si>
  <si>
    <t>项    目</t>
  </si>
  <si>
    <t>本期金额</t>
  </si>
  <si>
    <t>上期金额</t>
  </si>
  <si>
    <t>本年累计数</t>
  </si>
  <si>
    <t>一、经营活动产生的现金流量：</t>
  </si>
  <si>
    <t xml:space="preserve">    销售商品、提供劳务收到的现金</t>
  </si>
  <si>
    <t xml:space="preserve">    收到的税费返还</t>
  </si>
  <si>
    <t xml:space="preserve">    收到其他与经营活动有关的现金</t>
  </si>
  <si>
    <t>经营活动现金流入小计</t>
  </si>
  <si>
    <t xml:space="preserve">    购买商品、接受劳务支付的现金</t>
  </si>
  <si>
    <t xml:space="preserve">    支付给职工以及为职工支付的现金</t>
  </si>
  <si>
    <t xml:space="preserve">    支付的各项税费</t>
  </si>
  <si>
    <t xml:space="preserve">    支付其他与经营活动有关的现金</t>
  </si>
  <si>
    <t>经营活动现金流出小计</t>
  </si>
  <si>
    <t>经营活动产生的现金流量净额</t>
  </si>
  <si>
    <t>二、投资活动产生的现金流量：</t>
  </si>
  <si>
    <t xml:space="preserve">    收回投资收到的现金</t>
  </si>
  <si>
    <t xml:space="preserve">    取得投资收益收到的现金</t>
  </si>
  <si>
    <t xml:space="preserve">    处置固定资产、无形资产和其他长期资产收回的现金净额</t>
  </si>
  <si>
    <t xml:space="preserve">    处置子公司及其他营业单位收到的现金净额</t>
  </si>
  <si>
    <t xml:space="preserve">     收到其他与投资活动有关的现金</t>
  </si>
  <si>
    <t>投资活动现金流入小计</t>
  </si>
  <si>
    <t xml:space="preserve">    购建固定资产、无形资产和其他长期资产支付的现金</t>
  </si>
  <si>
    <t xml:space="preserve">    投资支付的现金</t>
  </si>
  <si>
    <t xml:space="preserve">    取得子公司及其他营业单位支付的现金净额</t>
  </si>
  <si>
    <t xml:space="preserve">    支付其他与投资活动有关的现金</t>
  </si>
  <si>
    <t>投资活动现金流出小计</t>
  </si>
  <si>
    <t>投资活动产生的现金流量净额</t>
  </si>
  <si>
    <t>三、筹资活动产生的现金流量：</t>
  </si>
  <si>
    <t xml:space="preserve">    吸收投资收到的现金</t>
  </si>
  <si>
    <t xml:space="preserve">    取得借款收到的现金</t>
  </si>
  <si>
    <t xml:space="preserve">    收到其他与筹资活动有关的现金</t>
  </si>
  <si>
    <t>筹资活动现金流入小计</t>
  </si>
  <si>
    <t xml:space="preserve">    偿还债务支付的现金</t>
  </si>
  <si>
    <t xml:space="preserve">    分配股利、利润或偿付利息支付的现金</t>
  </si>
  <si>
    <t xml:space="preserve">    支付其他与筹资活动有关的现金</t>
  </si>
  <si>
    <t>筹资活动现金流出小计</t>
  </si>
  <si>
    <t>筹资活动产生的现金流量净额</t>
  </si>
  <si>
    <t>四、汇率变动对现金及现金等价物的影响</t>
  </si>
  <si>
    <t>五、现金及现金等价物净增加额</t>
  </si>
  <si>
    <t>加：期初现金及现金等价物余额</t>
  </si>
  <si>
    <t>六、期末现金及现金等价物余额</t>
  </si>
  <si>
    <t>补    充    资    料</t>
  </si>
  <si>
    <t>1.将净利润调节为经营活动现金流量</t>
  </si>
  <si>
    <t xml:space="preserve">      净利润</t>
  </si>
  <si>
    <t xml:space="preserve">      加：资产减值准备</t>
  </si>
  <si>
    <t xml:space="preserve">      固定资产折旧、油气资产折耗、生产性生物资产折旧</t>
  </si>
  <si>
    <t xml:space="preserve">      无形资产摊销</t>
  </si>
  <si>
    <t xml:space="preserve">      长期待摊费用摊销</t>
  </si>
  <si>
    <t xml:space="preserve">      处置固定资产、无形资产和其他长期资产的损失(收益以"-"号填列)</t>
  </si>
  <si>
    <t xml:space="preserve">      固定资产报废损失(收益以"－"号填列)</t>
  </si>
  <si>
    <t xml:space="preserve">      允许价值变动损失(收益以"－"号填列)</t>
  </si>
  <si>
    <t xml:space="preserve">      财务费用(收益以"－"号填列)</t>
  </si>
  <si>
    <t xml:space="preserve">      投资损失(收益以"－"号填列)</t>
  </si>
  <si>
    <t xml:space="preserve">      递延所得税资产减少(收益以"－"号填列)</t>
  </si>
  <si>
    <t xml:space="preserve">      递延所得税负债增加(减少以"－"号填列)</t>
  </si>
  <si>
    <t xml:space="preserve">      存货的减少(增加以"-"号填列)</t>
  </si>
  <si>
    <t xml:space="preserve">      经营性应收项目的减少(增加以"-"号填列)</t>
  </si>
  <si>
    <t xml:space="preserve">      经营性应付项目的增加(减少以"-"号填列)</t>
  </si>
  <si>
    <t xml:space="preserve">      其他</t>
  </si>
  <si>
    <t xml:space="preserve">      经营活动产生的现金流量净额</t>
  </si>
  <si>
    <t>2.不涉及现金收支的重大投资和筹资活动</t>
  </si>
  <si>
    <t xml:space="preserve">      债务转为资本</t>
  </si>
  <si>
    <t>60栏应等于14栏</t>
  </si>
  <si>
    <t xml:space="preserve">      一年内到期的可转换公司债券</t>
  </si>
  <si>
    <t xml:space="preserve">      融资租入固定资产</t>
  </si>
  <si>
    <t>3.现金及收支的重大投资和筹资活动</t>
  </si>
  <si>
    <t xml:space="preserve">      现金的期末余额</t>
  </si>
  <si>
    <t xml:space="preserve">      减：现金的期初余额</t>
  </si>
  <si>
    <t xml:space="preserve">      现金及现金等价物净增加额</t>
  </si>
  <si>
    <t>单位负责人：                         财务负责人：                      审核：                        制表人：刘心</t>
  </si>
  <si>
    <t xml:space="preserve">    -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</si>
</sst>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_);[Red]\(0\)"/>
    <numFmt numFmtId="178" formatCode="0.00_ 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MS Sans Serif"/>
      <family val="2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0"/>
    <xf numFmtId="0" fontId="13" fillId="0" borderId="0"/>
    <xf numFmtId="0" fontId="5" fillId="0" borderId="0"/>
    <xf numFmtId="0" fontId="5" fillId="0" borderId="0"/>
    <xf numFmtId="41" fontId="13" fillId="0" borderId="0" applyFont="0" applyFill="0" applyBorder="0" applyAlignment="0" applyProtection="0"/>
  </cellStyleXfs>
  <cellXfs count="100">
    <xf numFmtId="0" fontId="0" fillId="0" borderId="0" xfId="0">
      <alignment vertical="center"/>
    </xf>
    <xf numFmtId="0" fontId="1" fillId="0" borderId="0" xfId="3" applyFont="1" applyFill="1" applyAlignment="1" applyProtection="1">
      <alignment vertical="center"/>
    </xf>
    <xf numFmtId="0" fontId="1" fillId="0" borderId="0" xfId="3" applyFont="1" applyFill="1" applyAlignment="1">
      <alignment horizontal="center" vertical="center"/>
    </xf>
    <xf numFmtId="176" fontId="1" fillId="0" borderId="0" xfId="3" applyNumberFormat="1" applyFont="1" applyFill="1" applyAlignment="1">
      <alignment horizontal="center" vertical="center"/>
    </xf>
    <xf numFmtId="177" fontId="1" fillId="0" borderId="0" xfId="3" applyNumberFormat="1" applyFont="1" applyFill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0" fillId="0" borderId="2" xfId="1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3" fontId="3" fillId="0" borderId="2" xfId="1" applyFont="1" applyBorder="1" applyAlignment="1">
      <alignment vertical="center"/>
    </xf>
    <xf numFmtId="177" fontId="0" fillId="0" borderId="2" xfId="1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3" fillId="0" borderId="2" xfId="1" applyFont="1" applyBorder="1" applyAlignment="1">
      <alignment horizontal="left" vertical="center" wrapText="1"/>
    </xf>
    <xf numFmtId="43" fontId="4" fillId="0" borderId="2" xfId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/>
    </xf>
    <xf numFmtId="176" fontId="1" fillId="0" borderId="3" xfId="2" applyNumberFormat="1" applyFont="1" applyBorder="1" applyAlignment="1">
      <alignment horizontal="center" vertical="center"/>
    </xf>
    <xf numFmtId="10" fontId="1" fillId="0" borderId="0" xfId="3" applyNumberFormat="1" applyFont="1" applyFill="1" applyAlignment="1">
      <alignment horizontal="center" vertical="center"/>
    </xf>
    <xf numFmtId="43" fontId="1" fillId="0" borderId="0" xfId="3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 vertical="center"/>
    </xf>
    <xf numFmtId="0" fontId="1" fillId="0" borderId="0" xfId="3" applyFont="1" applyFill="1" applyAlignment="1">
      <alignment horizontal="center" vertical="center" wrapText="1"/>
    </xf>
    <xf numFmtId="176" fontId="1" fillId="0" borderId="2" xfId="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" fontId="1" fillId="0" borderId="0" xfId="3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43" fontId="5" fillId="0" borderId="0" xfId="1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43" fontId="1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9" fillId="0" borderId="0" xfId="3" applyFont="1" applyFill="1" applyAlignment="1" applyProtection="1">
      <alignment vertical="center"/>
    </xf>
    <xf numFmtId="43" fontId="1" fillId="0" borderId="0" xfId="1" applyFont="1" applyFill="1" applyAlignment="1" applyProtection="1">
      <alignment vertical="center"/>
    </xf>
    <xf numFmtId="43" fontId="1" fillId="0" borderId="0" xfId="1" applyFont="1" applyFill="1" applyAlignment="1" applyProtection="1">
      <alignment horizontal="center" vertical="center"/>
    </xf>
    <xf numFmtId="0" fontId="1" fillId="0" borderId="0" xfId="3" applyFont="1" applyAlignment="1">
      <alignment horizontal="left" vertical="center"/>
    </xf>
    <xf numFmtId="43" fontId="1" fillId="0" borderId="0" xfId="1" applyFont="1" applyAlignment="1">
      <alignment horizontal="center" vertical="center"/>
    </xf>
    <xf numFmtId="0" fontId="1" fillId="0" borderId="0" xfId="3" applyFont="1" applyFill="1" applyAlignment="1" applyProtection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43" fontId="1" fillId="0" borderId="0" xfId="3" applyNumberFormat="1" applyFont="1" applyFill="1" applyAlignment="1" applyProtection="1">
      <alignment vertical="center"/>
    </xf>
    <xf numFmtId="0" fontId="10" fillId="0" borderId="0" xfId="0" applyFont="1" applyAlignment="1">
      <alignment horizontal="right" vertical="center"/>
    </xf>
    <xf numFmtId="43" fontId="1" fillId="0" borderId="0" xfId="1" applyFont="1" applyFill="1" applyBorder="1" applyAlignment="1" applyProtection="1">
      <alignment vertical="center"/>
    </xf>
    <xf numFmtId="43" fontId="1" fillId="0" borderId="0" xfId="1" applyFont="1" applyFill="1" applyBorder="1" applyAlignment="1" applyProtection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1" fillId="0" borderId="0" xfId="1" applyNumberFormat="1" applyFont="1" applyFill="1" applyAlignment="1" applyProtection="1">
      <alignment vertical="center"/>
    </xf>
    <xf numFmtId="4" fontId="1" fillId="0" borderId="0" xfId="3" applyNumberFormat="1" applyFont="1" applyFill="1" applyAlignment="1" applyProtection="1">
      <alignment vertical="center"/>
    </xf>
    <xf numFmtId="10" fontId="1" fillId="0" borderId="0" xfId="3" applyNumberFormat="1" applyFont="1" applyFill="1" applyAlignment="1" applyProtection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3" fontId="3" fillId="0" borderId="2" xfId="1" applyFont="1" applyFill="1" applyBorder="1" applyAlignment="1">
      <alignment vertical="center"/>
    </xf>
    <xf numFmtId="177" fontId="0" fillId="0" borderId="2" xfId="1" applyNumberFormat="1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43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center" vertical="center" wrapText="1"/>
    </xf>
    <xf numFmtId="178" fontId="1" fillId="0" borderId="0" xfId="3" applyNumberFormat="1" applyFont="1" applyFill="1" applyAlignment="1">
      <alignment horizontal="center" vertical="center"/>
    </xf>
    <xf numFmtId="10" fontId="1" fillId="0" borderId="0" xfId="3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43" fontId="9" fillId="0" borderId="0" xfId="1" applyFont="1" applyFill="1" applyAlignment="1" applyProtection="1">
      <alignment vertical="center"/>
    </xf>
    <xf numFmtId="0" fontId="2" fillId="0" borderId="0" xfId="3" applyFont="1" applyFill="1" applyAlignment="1">
      <alignment horizontal="center" vertical="center"/>
    </xf>
    <xf numFmtId="57" fontId="1" fillId="0" borderId="0" xfId="3" applyNumberFormat="1" applyFont="1" applyFill="1" applyAlignment="1">
      <alignment horizontal="center" vertical="center"/>
    </xf>
    <xf numFmtId="0" fontId="1" fillId="0" borderId="1" xfId="3" applyFont="1" applyFill="1" applyBorder="1" applyAlignment="1">
      <alignment horizontal="left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2" fillId="0" borderId="0" xfId="3" applyFont="1" applyFill="1" applyAlignment="1" applyProtection="1">
      <alignment horizontal="center" vertical="center" wrapText="1"/>
    </xf>
    <xf numFmtId="49" fontId="1" fillId="0" borderId="1" xfId="3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left" vertical="center"/>
    </xf>
    <xf numFmtId="0" fontId="1" fillId="0" borderId="0" xfId="2" applyFont="1" applyBorder="1" applyAlignment="1">
      <alignment horizontal="left" vertical="center"/>
    </xf>
    <xf numFmtId="0" fontId="1" fillId="0" borderId="3" xfId="2" applyFont="1" applyBorder="1" applyAlignment="1">
      <alignment horizontal="center" vertical="center"/>
    </xf>
    <xf numFmtId="178" fontId="6" fillId="0" borderId="0" xfId="6" applyNumberFormat="1" applyFont="1" applyFill="1" applyAlignment="1">
      <alignment horizontal="center" vertical="center"/>
    </xf>
    <xf numFmtId="0" fontId="1" fillId="0" borderId="1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left" vertical="center"/>
    </xf>
    <xf numFmtId="176" fontId="2" fillId="0" borderId="0" xfId="3" applyNumberFormat="1" applyFont="1" applyFill="1" applyAlignment="1">
      <alignment horizontal="center" vertical="center"/>
    </xf>
    <xf numFmtId="176" fontId="1" fillId="0" borderId="0" xfId="3" applyNumberFormat="1" applyFont="1" applyFill="1" applyAlignment="1">
      <alignment horizontal="center" vertical="center"/>
    </xf>
    <xf numFmtId="176" fontId="1" fillId="0" borderId="1" xfId="3" applyNumberFormat="1" applyFont="1" applyFill="1" applyBorder="1" applyAlignment="1">
      <alignment horizontal="left" vertical="center"/>
    </xf>
    <xf numFmtId="176" fontId="1" fillId="0" borderId="3" xfId="2" applyNumberFormat="1" applyFont="1" applyBorder="1" applyAlignment="1">
      <alignment horizontal="center" vertical="center"/>
    </xf>
  </cellXfs>
  <cellStyles count="7">
    <cellStyle name="常规" xfId="0" builtinId="0"/>
    <cellStyle name="常规 2" xfId="3"/>
    <cellStyle name="常规 3" xfId="4"/>
    <cellStyle name="常规 4" xfId="5"/>
    <cellStyle name="常规_学校样表" xfId="2"/>
    <cellStyle name="千位分隔" xfId="1" builtinId="3"/>
    <cellStyle name="千位分隔 2" xfId="6"/>
  </cellStyles>
  <dxfs count="0"/>
  <tableStyles count="0" defaultTableStyle="TableStyleMedium9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63"/>
  <sheetViews>
    <sheetView showGridLines="0" showZeros="0" zoomScale="70" zoomScaleNormal="7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ColWidth="9" defaultRowHeight="10.8"/>
  <cols>
    <col min="1" max="1" width="19.88671875" style="2" customWidth="1"/>
    <col min="2" max="2" width="5.33203125" style="2" customWidth="1"/>
    <col min="3" max="4" width="16.44140625" style="2" customWidth="1"/>
    <col min="5" max="5" width="27.21875" style="2" customWidth="1"/>
    <col min="6" max="6" width="4.88671875" style="4" customWidth="1"/>
    <col min="7" max="7" width="16.44140625" style="2" customWidth="1"/>
    <col min="8" max="8" width="16.21875" style="2" customWidth="1"/>
    <col min="9" max="9" width="15.21875" style="2" customWidth="1"/>
    <col min="10" max="10" width="11.21875" style="2" customWidth="1"/>
    <col min="11" max="223" width="9" style="2"/>
    <col min="224" max="224" width="20.44140625" style="2" customWidth="1"/>
    <col min="225" max="225" width="3.33203125" style="2" customWidth="1"/>
    <col min="226" max="226" width="12.44140625" style="2" customWidth="1"/>
    <col min="227" max="227" width="13.33203125" style="2" customWidth="1"/>
    <col min="228" max="228" width="17.6640625" style="2" customWidth="1"/>
    <col min="229" max="229" width="3.88671875" style="2" customWidth="1"/>
    <col min="230" max="230" width="12" style="2" customWidth="1"/>
    <col min="231" max="231" width="12.21875" style="2" customWidth="1"/>
    <col min="232" max="232" width="15.6640625" style="2" customWidth="1"/>
    <col min="233" max="233" width="12.21875" style="2" customWidth="1"/>
    <col min="234" max="234" width="11.33203125" style="2" customWidth="1"/>
    <col min="235" max="235" width="9.77734375" style="2" customWidth="1"/>
    <col min="236" max="479" width="9" style="2"/>
    <col min="480" max="480" width="20.44140625" style="2" customWidth="1"/>
    <col min="481" max="481" width="3.33203125" style="2" customWidth="1"/>
    <col min="482" max="482" width="12.44140625" style="2" customWidth="1"/>
    <col min="483" max="483" width="13.33203125" style="2" customWidth="1"/>
    <col min="484" max="484" width="17.6640625" style="2" customWidth="1"/>
    <col min="485" max="485" width="3.88671875" style="2" customWidth="1"/>
    <col min="486" max="486" width="12" style="2" customWidth="1"/>
    <col min="487" max="487" width="12.21875" style="2" customWidth="1"/>
    <col min="488" max="488" width="15.6640625" style="2" customWidth="1"/>
    <col min="489" max="489" width="12.21875" style="2" customWidth="1"/>
    <col min="490" max="490" width="11.33203125" style="2" customWidth="1"/>
    <col min="491" max="491" width="9.77734375" style="2" customWidth="1"/>
    <col min="492" max="735" width="9" style="2"/>
    <col min="736" max="736" width="20.44140625" style="2" customWidth="1"/>
    <col min="737" max="737" width="3.33203125" style="2" customWidth="1"/>
    <col min="738" max="738" width="12.44140625" style="2" customWidth="1"/>
    <col min="739" max="739" width="13.33203125" style="2" customWidth="1"/>
    <col min="740" max="740" width="17.6640625" style="2" customWidth="1"/>
    <col min="741" max="741" width="3.88671875" style="2" customWidth="1"/>
    <col min="742" max="742" width="12" style="2" customWidth="1"/>
    <col min="743" max="743" width="12.21875" style="2" customWidth="1"/>
    <col min="744" max="744" width="15.6640625" style="2" customWidth="1"/>
    <col min="745" max="745" width="12.21875" style="2" customWidth="1"/>
    <col min="746" max="746" width="11.33203125" style="2" customWidth="1"/>
    <col min="747" max="747" width="9.77734375" style="2" customWidth="1"/>
    <col min="748" max="991" width="9" style="2"/>
    <col min="992" max="992" width="20.44140625" style="2" customWidth="1"/>
    <col min="993" max="993" width="3.33203125" style="2" customWidth="1"/>
    <col min="994" max="994" width="12.44140625" style="2" customWidth="1"/>
    <col min="995" max="995" width="13.33203125" style="2" customWidth="1"/>
    <col min="996" max="996" width="17.6640625" style="2" customWidth="1"/>
    <col min="997" max="997" width="3.88671875" style="2" customWidth="1"/>
    <col min="998" max="998" width="12" style="2" customWidth="1"/>
    <col min="999" max="999" width="12.21875" style="2" customWidth="1"/>
    <col min="1000" max="1000" width="15.6640625" style="2" customWidth="1"/>
    <col min="1001" max="1001" width="12.21875" style="2" customWidth="1"/>
    <col min="1002" max="1002" width="11.33203125" style="2" customWidth="1"/>
    <col min="1003" max="1003" width="9.77734375" style="2" customWidth="1"/>
    <col min="1004" max="1247" width="9" style="2"/>
    <col min="1248" max="1248" width="20.44140625" style="2" customWidth="1"/>
    <col min="1249" max="1249" width="3.33203125" style="2" customWidth="1"/>
    <col min="1250" max="1250" width="12.44140625" style="2" customWidth="1"/>
    <col min="1251" max="1251" width="13.33203125" style="2" customWidth="1"/>
    <col min="1252" max="1252" width="17.6640625" style="2" customWidth="1"/>
    <col min="1253" max="1253" width="3.88671875" style="2" customWidth="1"/>
    <col min="1254" max="1254" width="12" style="2" customWidth="1"/>
    <col min="1255" max="1255" width="12.21875" style="2" customWidth="1"/>
    <col min="1256" max="1256" width="15.6640625" style="2" customWidth="1"/>
    <col min="1257" max="1257" width="12.21875" style="2" customWidth="1"/>
    <col min="1258" max="1258" width="11.33203125" style="2" customWidth="1"/>
    <col min="1259" max="1259" width="9.77734375" style="2" customWidth="1"/>
    <col min="1260" max="1503" width="9" style="2"/>
    <col min="1504" max="1504" width="20.44140625" style="2" customWidth="1"/>
    <col min="1505" max="1505" width="3.33203125" style="2" customWidth="1"/>
    <col min="1506" max="1506" width="12.44140625" style="2" customWidth="1"/>
    <col min="1507" max="1507" width="13.33203125" style="2" customWidth="1"/>
    <col min="1508" max="1508" width="17.6640625" style="2" customWidth="1"/>
    <col min="1509" max="1509" width="3.88671875" style="2" customWidth="1"/>
    <col min="1510" max="1510" width="12" style="2" customWidth="1"/>
    <col min="1511" max="1511" width="12.21875" style="2" customWidth="1"/>
    <col min="1512" max="1512" width="15.6640625" style="2" customWidth="1"/>
    <col min="1513" max="1513" width="12.21875" style="2" customWidth="1"/>
    <col min="1514" max="1514" width="11.33203125" style="2" customWidth="1"/>
    <col min="1515" max="1515" width="9.77734375" style="2" customWidth="1"/>
    <col min="1516" max="1759" width="9" style="2"/>
    <col min="1760" max="1760" width="20.44140625" style="2" customWidth="1"/>
    <col min="1761" max="1761" width="3.33203125" style="2" customWidth="1"/>
    <col min="1762" max="1762" width="12.44140625" style="2" customWidth="1"/>
    <col min="1763" max="1763" width="13.33203125" style="2" customWidth="1"/>
    <col min="1764" max="1764" width="17.6640625" style="2" customWidth="1"/>
    <col min="1765" max="1765" width="3.88671875" style="2" customWidth="1"/>
    <col min="1766" max="1766" width="12" style="2" customWidth="1"/>
    <col min="1767" max="1767" width="12.21875" style="2" customWidth="1"/>
    <col min="1768" max="1768" width="15.6640625" style="2" customWidth="1"/>
    <col min="1769" max="1769" width="12.21875" style="2" customWidth="1"/>
    <col min="1770" max="1770" width="11.33203125" style="2" customWidth="1"/>
    <col min="1771" max="1771" width="9.77734375" style="2" customWidth="1"/>
    <col min="1772" max="2015" width="9" style="2"/>
    <col min="2016" max="2016" width="20.44140625" style="2" customWidth="1"/>
    <col min="2017" max="2017" width="3.33203125" style="2" customWidth="1"/>
    <col min="2018" max="2018" width="12.44140625" style="2" customWidth="1"/>
    <col min="2019" max="2019" width="13.33203125" style="2" customWidth="1"/>
    <col min="2020" max="2020" width="17.6640625" style="2" customWidth="1"/>
    <col min="2021" max="2021" width="3.88671875" style="2" customWidth="1"/>
    <col min="2022" max="2022" width="12" style="2" customWidth="1"/>
    <col min="2023" max="2023" width="12.21875" style="2" customWidth="1"/>
    <col min="2024" max="2024" width="15.6640625" style="2" customWidth="1"/>
    <col min="2025" max="2025" width="12.21875" style="2" customWidth="1"/>
    <col min="2026" max="2026" width="11.33203125" style="2" customWidth="1"/>
    <col min="2027" max="2027" width="9.77734375" style="2" customWidth="1"/>
    <col min="2028" max="2271" width="9" style="2"/>
    <col min="2272" max="2272" width="20.44140625" style="2" customWidth="1"/>
    <col min="2273" max="2273" width="3.33203125" style="2" customWidth="1"/>
    <col min="2274" max="2274" width="12.44140625" style="2" customWidth="1"/>
    <col min="2275" max="2275" width="13.33203125" style="2" customWidth="1"/>
    <col min="2276" max="2276" width="17.6640625" style="2" customWidth="1"/>
    <col min="2277" max="2277" width="3.88671875" style="2" customWidth="1"/>
    <col min="2278" max="2278" width="12" style="2" customWidth="1"/>
    <col min="2279" max="2279" width="12.21875" style="2" customWidth="1"/>
    <col min="2280" max="2280" width="15.6640625" style="2" customWidth="1"/>
    <col min="2281" max="2281" width="12.21875" style="2" customWidth="1"/>
    <col min="2282" max="2282" width="11.33203125" style="2" customWidth="1"/>
    <col min="2283" max="2283" width="9.77734375" style="2" customWidth="1"/>
    <col min="2284" max="2527" width="9" style="2"/>
    <col min="2528" max="2528" width="20.44140625" style="2" customWidth="1"/>
    <col min="2529" max="2529" width="3.33203125" style="2" customWidth="1"/>
    <col min="2530" max="2530" width="12.44140625" style="2" customWidth="1"/>
    <col min="2531" max="2531" width="13.33203125" style="2" customWidth="1"/>
    <col min="2532" max="2532" width="17.6640625" style="2" customWidth="1"/>
    <col min="2533" max="2533" width="3.88671875" style="2" customWidth="1"/>
    <col min="2534" max="2534" width="12" style="2" customWidth="1"/>
    <col min="2535" max="2535" width="12.21875" style="2" customWidth="1"/>
    <col min="2536" max="2536" width="15.6640625" style="2" customWidth="1"/>
    <col min="2537" max="2537" width="12.21875" style="2" customWidth="1"/>
    <col min="2538" max="2538" width="11.33203125" style="2" customWidth="1"/>
    <col min="2539" max="2539" width="9.77734375" style="2" customWidth="1"/>
    <col min="2540" max="2783" width="9" style="2"/>
    <col min="2784" max="2784" width="20.44140625" style="2" customWidth="1"/>
    <col min="2785" max="2785" width="3.33203125" style="2" customWidth="1"/>
    <col min="2786" max="2786" width="12.44140625" style="2" customWidth="1"/>
    <col min="2787" max="2787" width="13.33203125" style="2" customWidth="1"/>
    <col min="2788" max="2788" width="17.6640625" style="2" customWidth="1"/>
    <col min="2789" max="2789" width="3.88671875" style="2" customWidth="1"/>
    <col min="2790" max="2790" width="12" style="2" customWidth="1"/>
    <col min="2791" max="2791" width="12.21875" style="2" customWidth="1"/>
    <col min="2792" max="2792" width="15.6640625" style="2" customWidth="1"/>
    <col min="2793" max="2793" width="12.21875" style="2" customWidth="1"/>
    <col min="2794" max="2794" width="11.33203125" style="2" customWidth="1"/>
    <col min="2795" max="2795" width="9.77734375" style="2" customWidth="1"/>
    <col min="2796" max="3039" width="9" style="2"/>
    <col min="3040" max="3040" width="20.44140625" style="2" customWidth="1"/>
    <col min="3041" max="3041" width="3.33203125" style="2" customWidth="1"/>
    <col min="3042" max="3042" width="12.44140625" style="2" customWidth="1"/>
    <col min="3043" max="3043" width="13.33203125" style="2" customWidth="1"/>
    <col min="3044" max="3044" width="17.6640625" style="2" customWidth="1"/>
    <col min="3045" max="3045" width="3.88671875" style="2" customWidth="1"/>
    <col min="3046" max="3046" width="12" style="2" customWidth="1"/>
    <col min="3047" max="3047" width="12.21875" style="2" customWidth="1"/>
    <col min="3048" max="3048" width="15.6640625" style="2" customWidth="1"/>
    <col min="3049" max="3049" width="12.21875" style="2" customWidth="1"/>
    <col min="3050" max="3050" width="11.33203125" style="2" customWidth="1"/>
    <col min="3051" max="3051" width="9.77734375" style="2" customWidth="1"/>
    <col min="3052" max="3295" width="9" style="2"/>
    <col min="3296" max="3296" width="20.44140625" style="2" customWidth="1"/>
    <col min="3297" max="3297" width="3.33203125" style="2" customWidth="1"/>
    <col min="3298" max="3298" width="12.44140625" style="2" customWidth="1"/>
    <col min="3299" max="3299" width="13.33203125" style="2" customWidth="1"/>
    <col min="3300" max="3300" width="17.6640625" style="2" customWidth="1"/>
    <col min="3301" max="3301" width="3.88671875" style="2" customWidth="1"/>
    <col min="3302" max="3302" width="12" style="2" customWidth="1"/>
    <col min="3303" max="3303" width="12.21875" style="2" customWidth="1"/>
    <col min="3304" max="3304" width="15.6640625" style="2" customWidth="1"/>
    <col min="3305" max="3305" width="12.21875" style="2" customWidth="1"/>
    <col min="3306" max="3306" width="11.33203125" style="2" customWidth="1"/>
    <col min="3307" max="3307" width="9.77734375" style="2" customWidth="1"/>
    <col min="3308" max="3551" width="9" style="2"/>
    <col min="3552" max="3552" width="20.44140625" style="2" customWidth="1"/>
    <col min="3553" max="3553" width="3.33203125" style="2" customWidth="1"/>
    <col min="3554" max="3554" width="12.44140625" style="2" customWidth="1"/>
    <col min="3555" max="3555" width="13.33203125" style="2" customWidth="1"/>
    <col min="3556" max="3556" width="17.6640625" style="2" customWidth="1"/>
    <col min="3557" max="3557" width="3.88671875" style="2" customWidth="1"/>
    <col min="3558" max="3558" width="12" style="2" customWidth="1"/>
    <col min="3559" max="3559" width="12.21875" style="2" customWidth="1"/>
    <col min="3560" max="3560" width="15.6640625" style="2" customWidth="1"/>
    <col min="3561" max="3561" width="12.21875" style="2" customWidth="1"/>
    <col min="3562" max="3562" width="11.33203125" style="2" customWidth="1"/>
    <col min="3563" max="3563" width="9.77734375" style="2" customWidth="1"/>
    <col min="3564" max="3807" width="9" style="2"/>
    <col min="3808" max="3808" width="20.44140625" style="2" customWidth="1"/>
    <col min="3809" max="3809" width="3.33203125" style="2" customWidth="1"/>
    <col min="3810" max="3810" width="12.44140625" style="2" customWidth="1"/>
    <col min="3811" max="3811" width="13.33203125" style="2" customWidth="1"/>
    <col min="3812" max="3812" width="17.6640625" style="2" customWidth="1"/>
    <col min="3813" max="3813" width="3.88671875" style="2" customWidth="1"/>
    <col min="3814" max="3814" width="12" style="2" customWidth="1"/>
    <col min="3815" max="3815" width="12.21875" style="2" customWidth="1"/>
    <col min="3816" max="3816" width="15.6640625" style="2" customWidth="1"/>
    <col min="3817" max="3817" width="12.21875" style="2" customWidth="1"/>
    <col min="3818" max="3818" width="11.33203125" style="2" customWidth="1"/>
    <col min="3819" max="3819" width="9.77734375" style="2" customWidth="1"/>
    <col min="3820" max="4063" width="9" style="2"/>
    <col min="4064" max="4064" width="20.44140625" style="2" customWidth="1"/>
    <col min="4065" max="4065" width="3.33203125" style="2" customWidth="1"/>
    <col min="4066" max="4066" width="12.44140625" style="2" customWidth="1"/>
    <col min="4067" max="4067" width="13.33203125" style="2" customWidth="1"/>
    <col min="4068" max="4068" width="17.6640625" style="2" customWidth="1"/>
    <col min="4069" max="4069" width="3.88671875" style="2" customWidth="1"/>
    <col min="4070" max="4070" width="12" style="2" customWidth="1"/>
    <col min="4071" max="4071" width="12.21875" style="2" customWidth="1"/>
    <col min="4072" max="4072" width="15.6640625" style="2" customWidth="1"/>
    <col min="4073" max="4073" width="12.21875" style="2" customWidth="1"/>
    <col min="4074" max="4074" width="11.33203125" style="2" customWidth="1"/>
    <col min="4075" max="4075" width="9.77734375" style="2" customWidth="1"/>
    <col min="4076" max="4319" width="9" style="2"/>
    <col min="4320" max="4320" width="20.44140625" style="2" customWidth="1"/>
    <col min="4321" max="4321" width="3.33203125" style="2" customWidth="1"/>
    <col min="4322" max="4322" width="12.44140625" style="2" customWidth="1"/>
    <col min="4323" max="4323" width="13.33203125" style="2" customWidth="1"/>
    <col min="4324" max="4324" width="17.6640625" style="2" customWidth="1"/>
    <col min="4325" max="4325" width="3.88671875" style="2" customWidth="1"/>
    <col min="4326" max="4326" width="12" style="2" customWidth="1"/>
    <col min="4327" max="4327" width="12.21875" style="2" customWidth="1"/>
    <col min="4328" max="4328" width="15.6640625" style="2" customWidth="1"/>
    <col min="4329" max="4329" width="12.21875" style="2" customWidth="1"/>
    <col min="4330" max="4330" width="11.33203125" style="2" customWidth="1"/>
    <col min="4331" max="4331" width="9.77734375" style="2" customWidth="1"/>
    <col min="4332" max="4575" width="9" style="2"/>
    <col min="4576" max="4576" width="20.44140625" style="2" customWidth="1"/>
    <col min="4577" max="4577" width="3.33203125" style="2" customWidth="1"/>
    <col min="4578" max="4578" width="12.44140625" style="2" customWidth="1"/>
    <col min="4579" max="4579" width="13.33203125" style="2" customWidth="1"/>
    <col min="4580" max="4580" width="17.6640625" style="2" customWidth="1"/>
    <col min="4581" max="4581" width="3.88671875" style="2" customWidth="1"/>
    <col min="4582" max="4582" width="12" style="2" customWidth="1"/>
    <col min="4583" max="4583" width="12.21875" style="2" customWidth="1"/>
    <col min="4584" max="4584" width="15.6640625" style="2" customWidth="1"/>
    <col min="4585" max="4585" width="12.21875" style="2" customWidth="1"/>
    <col min="4586" max="4586" width="11.33203125" style="2" customWidth="1"/>
    <col min="4587" max="4587" width="9.77734375" style="2" customWidth="1"/>
    <col min="4588" max="4831" width="9" style="2"/>
    <col min="4832" max="4832" width="20.44140625" style="2" customWidth="1"/>
    <col min="4833" max="4833" width="3.33203125" style="2" customWidth="1"/>
    <col min="4834" max="4834" width="12.44140625" style="2" customWidth="1"/>
    <col min="4835" max="4835" width="13.33203125" style="2" customWidth="1"/>
    <col min="4836" max="4836" width="17.6640625" style="2" customWidth="1"/>
    <col min="4837" max="4837" width="3.88671875" style="2" customWidth="1"/>
    <col min="4838" max="4838" width="12" style="2" customWidth="1"/>
    <col min="4839" max="4839" width="12.21875" style="2" customWidth="1"/>
    <col min="4840" max="4840" width="15.6640625" style="2" customWidth="1"/>
    <col min="4841" max="4841" width="12.21875" style="2" customWidth="1"/>
    <col min="4842" max="4842" width="11.33203125" style="2" customWidth="1"/>
    <col min="4843" max="4843" width="9.77734375" style="2" customWidth="1"/>
    <col min="4844" max="5087" width="9" style="2"/>
    <col min="5088" max="5088" width="20.44140625" style="2" customWidth="1"/>
    <col min="5089" max="5089" width="3.33203125" style="2" customWidth="1"/>
    <col min="5090" max="5090" width="12.44140625" style="2" customWidth="1"/>
    <col min="5091" max="5091" width="13.33203125" style="2" customWidth="1"/>
    <col min="5092" max="5092" width="17.6640625" style="2" customWidth="1"/>
    <col min="5093" max="5093" width="3.88671875" style="2" customWidth="1"/>
    <col min="5094" max="5094" width="12" style="2" customWidth="1"/>
    <col min="5095" max="5095" width="12.21875" style="2" customWidth="1"/>
    <col min="5096" max="5096" width="15.6640625" style="2" customWidth="1"/>
    <col min="5097" max="5097" width="12.21875" style="2" customWidth="1"/>
    <col min="5098" max="5098" width="11.33203125" style="2" customWidth="1"/>
    <col min="5099" max="5099" width="9.77734375" style="2" customWidth="1"/>
    <col min="5100" max="5343" width="9" style="2"/>
    <col min="5344" max="5344" width="20.44140625" style="2" customWidth="1"/>
    <col min="5345" max="5345" width="3.33203125" style="2" customWidth="1"/>
    <col min="5346" max="5346" width="12.44140625" style="2" customWidth="1"/>
    <col min="5347" max="5347" width="13.33203125" style="2" customWidth="1"/>
    <col min="5348" max="5348" width="17.6640625" style="2" customWidth="1"/>
    <col min="5349" max="5349" width="3.88671875" style="2" customWidth="1"/>
    <col min="5350" max="5350" width="12" style="2" customWidth="1"/>
    <col min="5351" max="5351" width="12.21875" style="2" customWidth="1"/>
    <col min="5352" max="5352" width="15.6640625" style="2" customWidth="1"/>
    <col min="5353" max="5353" width="12.21875" style="2" customWidth="1"/>
    <col min="5354" max="5354" width="11.33203125" style="2" customWidth="1"/>
    <col min="5355" max="5355" width="9.77734375" style="2" customWidth="1"/>
    <col min="5356" max="5599" width="9" style="2"/>
    <col min="5600" max="5600" width="20.44140625" style="2" customWidth="1"/>
    <col min="5601" max="5601" width="3.33203125" style="2" customWidth="1"/>
    <col min="5602" max="5602" width="12.44140625" style="2" customWidth="1"/>
    <col min="5603" max="5603" width="13.33203125" style="2" customWidth="1"/>
    <col min="5604" max="5604" width="17.6640625" style="2" customWidth="1"/>
    <col min="5605" max="5605" width="3.88671875" style="2" customWidth="1"/>
    <col min="5606" max="5606" width="12" style="2" customWidth="1"/>
    <col min="5607" max="5607" width="12.21875" style="2" customWidth="1"/>
    <col min="5608" max="5608" width="15.6640625" style="2" customWidth="1"/>
    <col min="5609" max="5609" width="12.21875" style="2" customWidth="1"/>
    <col min="5610" max="5610" width="11.33203125" style="2" customWidth="1"/>
    <col min="5611" max="5611" width="9.77734375" style="2" customWidth="1"/>
    <col min="5612" max="5855" width="9" style="2"/>
    <col min="5856" max="5856" width="20.44140625" style="2" customWidth="1"/>
    <col min="5857" max="5857" width="3.33203125" style="2" customWidth="1"/>
    <col min="5858" max="5858" width="12.44140625" style="2" customWidth="1"/>
    <col min="5859" max="5859" width="13.33203125" style="2" customWidth="1"/>
    <col min="5860" max="5860" width="17.6640625" style="2" customWidth="1"/>
    <col min="5861" max="5861" width="3.88671875" style="2" customWidth="1"/>
    <col min="5862" max="5862" width="12" style="2" customWidth="1"/>
    <col min="5863" max="5863" width="12.21875" style="2" customWidth="1"/>
    <col min="5864" max="5864" width="15.6640625" style="2" customWidth="1"/>
    <col min="5865" max="5865" width="12.21875" style="2" customWidth="1"/>
    <col min="5866" max="5866" width="11.33203125" style="2" customWidth="1"/>
    <col min="5867" max="5867" width="9.77734375" style="2" customWidth="1"/>
    <col min="5868" max="6111" width="9" style="2"/>
    <col min="6112" max="6112" width="20.44140625" style="2" customWidth="1"/>
    <col min="6113" max="6113" width="3.33203125" style="2" customWidth="1"/>
    <col min="6114" max="6114" width="12.44140625" style="2" customWidth="1"/>
    <col min="6115" max="6115" width="13.33203125" style="2" customWidth="1"/>
    <col min="6116" max="6116" width="17.6640625" style="2" customWidth="1"/>
    <col min="6117" max="6117" width="3.88671875" style="2" customWidth="1"/>
    <col min="6118" max="6118" width="12" style="2" customWidth="1"/>
    <col min="6119" max="6119" width="12.21875" style="2" customWidth="1"/>
    <col min="6120" max="6120" width="15.6640625" style="2" customWidth="1"/>
    <col min="6121" max="6121" width="12.21875" style="2" customWidth="1"/>
    <col min="6122" max="6122" width="11.33203125" style="2" customWidth="1"/>
    <col min="6123" max="6123" width="9.77734375" style="2" customWidth="1"/>
    <col min="6124" max="6367" width="9" style="2"/>
    <col min="6368" max="6368" width="20.44140625" style="2" customWidth="1"/>
    <col min="6369" max="6369" width="3.33203125" style="2" customWidth="1"/>
    <col min="6370" max="6370" width="12.44140625" style="2" customWidth="1"/>
    <col min="6371" max="6371" width="13.33203125" style="2" customWidth="1"/>
    <col min="6372" max="6372" width="17.6640625" style="2" customWidth="1"/>
    <col min="6373" max="6373" width="3.88671875" style="2" customWidth="1"/>
    <col min="6374" max="6374" width="12" style="2" customWidth="1"/>
    <col min="6375" max="6375" width="12.21875" style="2" customWidth="1"/>
    <col min="6376" max="6376" width="15.6640625" style="2" customWidth="1"/>
    <col min="6377" max="6377" width="12.21875" style="2" customWidth="1"/>
    <col min="6378" max="6378" width="11.33203125" style="2" customWidth="1"/>
    <col min="6379" max="6379" width="9.77734375" style="2" customWidth="1"/>
    <col min="6380" max="6623" width="9" style="2"/>
    <col min="6624" max="6624" width="20.44140625" style="2" customWidth="1"/>
    <col min="6625" max="6625" width="3.33203125" style="2" customWidth="1"/>
    <col min="6626" max="6626" width="12.44140625" style="2" customWidth="1"/>
    <col min="6627" max="6627" width="13.33203125" style="2" customWidth="1"/>
    <col min="6628" max="6628" width="17.6640625" style="2" customWidth="1"/>
    <col min="6629" max="6629" width="3.88671875" style="2" customWidth="1"/>
    <col min="6630" max="6630" width="12" style="2" customWidth="1"/>
    <col min="6631" max="6631" width="12.21875" style="2" customWidth="1"/>
    <col min="6632" max="6632" width="15.6640625" style="2" customWidth="1"/>
    <col min="6633" max="6633" width="12.21875" style="2" customWidth="1"/>
    <col min="6634" max="6634" width="11.33203125" style="2" customWidth="1"/>
    <col min="6635" max="6635" width="9.77734375" style="2" customWidth="1"/>
    <col min="6636" max="6879" width="9" style="2"/>
    <col min="6880" max="6880" width="20.44140625" style="2" customWidth="1"/>
    <col min="6881" max="6881" width="3.33203125" style="2" customWidth="1"/>
    <col min="6882" max="6882" width="12.44140625" style="2" customWidth="1"/>
    <col min="6883" max="6883" width="13.33203125" style="2" customWidth="1"/>
    <col min="6884" max="6884" width="17.6640625" style="2" customWidth="1"/>
    <col min="6885" max="6885" width="3.88671875" style="2" customWidth="1"/>
    <col min="6886" max="6886" width="12" style="2" customWidth="1"/>
    <col min="6887" max="6887" width="12.21875" style="2" customWidth="1"/>
    <col min="6888" max="6888" width="15.6640625" style="2" customWidth="1"/>
    <col min="6889" max="6889" width="12.21875" style="2" customWidth="1"/>
    <col min="6890" max="6890" width="11.33203125" style="2" customWidth="1"/>
    <col min="6891" max="6891" width="9.77734375" style="2" customWidth="1"/>
    <col min="6892" max="7135" width="9" style="2"/>
    <col min="7136" max="7136" width="20.44140625" style="2" customWidth="1"/>
    <col min="7137" max="7137" width="3.33203125" style="2" customWidth="1"/>
    <col min="7138" max="7138" width="12.44140625" style="2" customWidth="1"/>
    <col min="7139" max="7139" width="13.33203125" style="2" customWidth="1"/>
    <col min="7140" max="7140" width="17.6640625" style="2" customWidth="1"/>
    <col min="7141" max="7141" width="3.88671875" style="2" customWidth="1"/>
    <col min="7142" max="7142" width="12" style="2" customWidth="1"/>
    <col min="7143" max="7143" width="12.21875" style="2" customWidth="1"/>
    <col min="7144" max="7144" width="15.6640625" style="2" customWidth="1"/>
    <col min="7145" max="7145" width="12.21875" style="2" customWidth="1"/>
    <col min="7146" max="7146" width="11.33203125" style="2" customWidth="1"/>
    <col min="7147" max="7147" width="9.77734375" style="2" customWidth="1"/>
    <col min="7148" max="7391" width="9" style="2"/>
    <col min="7392" max="7392" width="20.44140625" style="2" customWidth="1"/>
    <col min="7393" max="7393" width="3.33203125" style="2" customWidth="1"/>
    <col min="7394" max="7394" width="12.44140625" style="2" customWidth="1"/>
    <col min="7395" max="7395" width="13.33203125" style="2" customWidth="1"/>
    <col min="7396" max="7396" width="17.6640625" style="2" customWidth="1"/>
    <col min="7397" max="7397" width="3.88671875" style="2" customWidth="1"/>
    <col min="7398" max="7398" width="12" style="2" customWidth="1"/>
    <col min="7399" max="7399" width="12.21875" style="2" customWidth="1"/>
    <col min="7400" max="7400" width="15.6640625" style="2" customWidth="1"/>
    <col min="7401" max="7401" width="12.21875" style="2" customWidth="1"/>
    <col min="7402" max="7402" width="11.33203125" style="2" customWidth="1"/>
    <col min="7403" max="7403" width="9.77734375" style="2" customWidth="1"/>
    <col min="7404" max="7647" width="9" style="2"/>
    <col min="7648" max="7648" width="20.44140625" style="2" customWidth="1"/>
    <col min="7649" max="7649" width="3.33203125" style="2" customWidth="1"/>
    <col min="7650" max="7650" width="12.44140625" style="2" customWidth="1"/>
    <col min="7651" max="7651" width="13.33203125" style="2" customWidth="1"/>
    <col min="7652" max="7652" width="17.6640625" style="2" customWidth="1"/>
    <col min="7653" max="7653" width="3.88671875" style="2" customWidth="1"/>
    <col min="7654" max="7654" width="12" style="2" customWidth="1"/>
    <col min="7655" max="7655" width="12.21875" style="2" customWidth="1"/>
    <col min="7656" max="7656" width="15.6640625" style="2" customWidth="1"/>
    <col min="7657" max="7657" width="12.21875" style="2" customWidth="1"/>
    <col min="7658" max="7658" width="11.33203125" style="2" customWidth="1"/>
    <col min="7659" max="7659" width="9.77734375" style="2" customWidth="1"/>
    <col min="7660" max="7903" width="9" style="2"/>
    <col min="7904" max="7904" width="20.44140625" style="2" customWidth="1"/>
    <col min="7905" max="7905" width="3.33203125" style="2" customWidth="1"/>
    <col min="7906" max="7906" width="12.44140625" style="2" customWidth="1"/>
    <col min="7907" max="7907" width="13.33203125" style="2" customWidth="1"/>
    <col min="7908" max="7908" width="17.6640625" style="2" customWidth="1"/>
    <col min="7909" max="7909" width="3.88671875" style="2" customWidth="1"/>
    <col min="7910" max="7910" width="12" style="2" customWidth="1"/>
    <col min="7911" max="7911" width="12.21875" style="2" customWidth="1"/>
    <col min="7912" max="7912" width="15.6640625" style="2" customWidth="1"/>
    <col min="7913" max="7913" width="12.21875" style="2" customWidth="1"/>
    <col min="7914" max="7914" width="11.33203125" style="2" customWidth="1"/>
    <col min="7915" max="7915" width="9.77734375" style="2" customWidth="1"/>
    <col min="7916" max="8159" width="9" style="2"/>
    <col min="8160" max="8160" width="20.44140625" style="2" customWidth="1"/>
    <col min="8161" max="8161" width="3.33203125" style="2" customWidth="1"/>
    <col min="8162" max="8162" width="12.44140625" style="2" customWidth="1"/>
    <col min="8163" max="8163" width="13.33203125" style="2" customWidth="1"/>
    <col min="8164" max="8164" width="17.6640625" style="2" customWidth="1"/>
    <col min="8165" max="8165" width="3.88671875" style="2" customWidth="1"/>
    <col min="8166" max="8166" width="12" style="2" customWidth="1"/>
    <col min="8167" max="8167" width="12.21875" style="2" customWidth="1"/>
    <col min="8168" max="8168" width="15.6640625" style="2" customWidth="1"/>
    <col min="8169" max="8169" width="12.21875" style="2" customWidth="1"/>
    <col min="8170" max="8170" width="11.33203125" style="2" customWidth="1"/>
    <col min="8171" max="8171" width="9.77734375" style="2" customWidth="1"/>
    <col min="8172" max="8415" width="9" style="2"/>
    <col min="8416" max="8416" width="20.44140625" style="2" customWidth="1"/>
    <col min="8417" max="8417" width="3.33203125" style="2" customWidth="1"/>
    <col min="8418" max="8418" width="12.44140625" style="2" customWidth="1"/>
    <col min="8419" max="8419" width="13.33203125" style="2" customWidth="1"/>
    <col min="8420" max="8420" width="17.6640625" style="2" customWidth="1"/>
    <col min="8421" max="8421" width="3.88671875" style="2" customWidth="1"/>
    <col min="8422" max="8422" width="12" style="2" customWidth="1"/>
    <col min="8423" max="8423" width="12.21875" style="2" customWidth="1"/>
    <col min="8424" max="8424" width="15.6640625" style="2" customWidth="1"/>
    <col min="8425" max="8425" width="12.21875" style="2" customWidth="1"/>
    <col min="8426" max="8426" width="11.33203125" style="2" customWidth="1"/>
    <col min="8427" max="8427" width="9.77734375" style="2" customWidth="1"/>
    <col min="8428" max="8671" width="9" style="2"/>
    <col min="8672" max="8672" width="20.44140625" style="2" customWidth="1"/>
    <col min="8673" max="8673" width="3.33203125" style="2" customWidth="1"/>
    <col min="8674" max="8674" width="12.44140625" style="2" customWidth="1"/>
    <col min="8675" max="8675" width="13.33203125" style="2" customWidth="1"/>
    <col min="8676" max="8676" width="17.6640625" style="2" customWidth="1"/>
    <col min="8677" max="8677" width="3.88671875" style="2" customWidth="1"/>
    <col min="8678" max="8678" width="12" style="2" customWidth="1"/>
    <col min="8679" max="8679" width="12.21875" style="2" customWidth="1"/>
    <col min="8680" max="8680" width="15.6640625" style="2" customWidth="1"/>
    <col min="8681" max="8681" width="12.21875" style="2" customWidth="1"/>
    <col min="8682" max="8682" width="11.33203125" style="2" customWidth="1"/>
    <col min="8683" max="8683" width="9.77734375" style="2" customWidth="1"/>
    <col min="8684" max="8927" width="9" style="2"/>
    <col min="8928" max="8928" width="20.44140625" style="2" customWidth="1"/>
    <col min="8929" max="8929" width="3.33203125" style="2" customWidth="1"/>
    <col min="8930" max="8930" width="12.44140625" style="2" customWidth="1"/>
    <col min="8931" max="8931" width="13.33203125" style="2" customWidth="1"/>
    <col min="8932" max="8932" width="17.6640625" style="2" customWidth="1"/>
    <col min="8933" max="8933" width="3.88671875" style="2" customWidth="1"/>
    <col min="8934" max="8934" width="12" style="2" customWidth="1"/>
    <col min="8935" max="8935" width="12.21875" style="2" customWidth="1"/>
    <col min="8936" max="8936" width="15.6640625" style="2" customWidth="1"/>
    <col min="8937" max="8937" width="12.21875" style="2" customWidth="1"/>
    <col min="8938" max="8938" width="11.33203125" style="2" customWidth="1"/>
    <col min="8939" max="8939" width="9.77734375" style="2" customWidth="1"/>
    <col min="8940" max="9183" width="9" style="2"/>
    <col min="9184" max="9184" width="20.44140625" style="2" customWidth="1"/>
    <col min="9185" max="9185" width="3.33203125" style="2" customWidth="1"/>
    <col min="9186" max="9186" width="12.44140625" style="2" customWidth="1"/>
    <col min="9187" max="9187" width="13.33203125" style="2" customWidth="1"/>
    <col min="9188" max="9188" width="17.6640625" style="2" customWidth="1"/>
    <col min="9189" max="9189" width="3.88671875" style="2" customWidth="1"/>
    <col min="9190" max="9190" width="12" style="2" customWidth="1"/>
    <col min="9191" max="9191" width="12.21875" style="2" customWidth="1"/>
    <col min="9192" max="9192" width="15.6640625" style="2" customWidth="1"/>
    <col min="9193" max="9193" width="12.21875" style="2" customWidth="1"/>
    <col min="9194" max="9194" width="11.33203125" style="2" customWidth="1"/>
    <col min="9195" max="9195" width="9.77734375" style="2" customWidth="1"/>
    <col min="9196" max="9439" width="9" style="2"/>
    <col min="9440" max="9440" width="20.44140625" style="2" customWidth="1"/>
    <col min="9441" max="9441" width="3.33203125" style="2" customWidth="1"/>
    <col min="9442" max="9442" width="12.44140625" style="2" customWidth="1"/>
    <col min="9443" max="9443" width="13.33203125" style="2" customWidth="1"/>
    <col min="9444" max="9444" width="17.6640625" style="2" customWidth="1"/>
    <col min="9445" max="9445" width="3.88671875" style="2" customWidth="1"/>
    <col min="9446" max="9446" width="12" style="2" customWidth="1"/>
    <col min="9447" max="9447" width="12.21875" style="2" customWidth="1"/>
    <col min="9448" max="9448" width="15.6640625" style="2" customWidth="1"/>
    <col min="9449" max="9449" width="12.21875" style="2" customWidth="1"/>
    <col min="9450" max="9450" width="11.33203125" style="2" customWidth="1"/>
    <col min="9451" max="9451" width="9.77734375" style="2" customWidth="1"/>
    <col min="9452" max="9695" width="9" style="2"/>
    <col min="9696" max="9696" width="20.44140625" style="2" customWidth="1"/>
    <col min="9697" max="9697" width="3.33203125" style="2" customWidth="1"/>
    <col min="9698" max="9698" width="12.44140625" style="2" customWidth="1"/>
    <col min="9699" max="9699" width="13.33203125" style="2" customWidth="1"/>
    <col min="9700" max="9700" width="17.6640625" style="2" customWidth="1"/>
    <col min="9701" max="9701" width="3.88671875" style="2" customWidth="1"/>
    <col min="9702" max="9702" width="12" style="2" customWidth="1"/>
    <col min="9703" max="9703" width="12.21875" style="2" customWidth="1"/>
    <col min="9704" max="9704" width="15.6640625" style="2" customWidth="1"/>
    <col min="9705" max="9705" width="12.21875" style="2" customWidth="1"/>
    <col min="9706" max="9706" width="11.33203125" style="2" customWidth="1"/>
    <col min="9707" max="9707" width="9.77734375" style="2" customWidth="1"/>
    <col min="9708" max="9951" width="9" style="2"/>
    <col min="9952" max="9952" width="20.44140625" style="2" customWidth="1"/>
    <col min="9953" max="9953" width="3.33203125" style="2" customWidth="1"/>
    <col min="9954" max="9954" width="12.44140625" style="2" customWidth="1"/>
    <col min="9955" max="9955" width="13.33203125" style="2" customWidth="1"/>
    <col min="9956" max="9956" width="17.6640625" style="2" customWidth="1"/>
    <col min="9957" max="9957" width="3.88671875" style="2" customWidth="1"/>
    <col min="9958" max="9958" width="12" style="2" customWidth="1"/>
    <col min="9959" max="9959" width="12.21875" style="2" customWidth="1"/>
    <col min="9960" max="9960" width="15.6640625" style="2" customWidth="1"/>
    <col min="9961" max="9961" width="12.21875" style="2" customWidth="1"/>
    <col min="9962" max="9962" width="11.33203125" style="2" customWidth="1"/>
    <col min="9963" max="9963" width="9.77734375" style="2" customWidth="1"/>
    <col min="9964" max="10207" width="9" style="2"/>
    <col min="10208" max="10208" width="20.44140625" style="2" customWidth="1"/>
    <col min="10209" max="10209" width="3.33203125" style="2" customWidth="1"/>
    <col min="10210" max="10210" width="12.44140625" style="2" customWidth="1"/>
    <col min="10211" max="10211" width="13.33203125" style="2" customWidth="1"/>
    <col min="10212" max="10212" width="17.6640625" style="2" customWidth="1"/>
    <col min="10213" max="10213" width="3.88671875" style="2" customWidth="1"/>
    <col min="10214" max="10214" width="12" style="2" customWidth="1"/>
    <col min="10215" max="10215" width="12.21875" style="2" customWidth="1"/>
    <col min="10216" max="10216" width="15.6640625" style="2" customWidth="1"/>
    <col min="10217" max="10217" width="12.21875" style="2" customWidth="1"/>
    <col min="10218" max="10218" width="11.33203125" style="2" customWidth="1"/>
    <col min="10219" max="10219" width="9.77734375" style="2" customWidth="1"/>
    <col min="10220" max="10463" width="9" style="2"/>
    <col min="10464" max="10464" width="20.44140625" style="2" customWidth="1"/>
    <col min="10465" max="10465" width="3.33203125" style="2" customWidth="1"/>
    <col min="10466" max="10466" width="12.44140625" style="2" customWidth="1"/>
    <col min="10467" max="10467" width="13.33203125" style="2" customWidth="1"/>
    <col min="10468" max="10468" width="17.6640625" style="2" customWidth="1"/>
    <col min="10469" max="10469" width="3.88671875" style="2" customWidth="1"/>
    <col min="10470" max="10470" width="12" style="2" customWidth="1"/>
    <col min="10471" max="10471" width="12.21875" style="2" customWidth="1"/>
    <col min="10472" max="10472" width="15.6640625" style="2" customWidth="1"/>
    <col min="10473" max="10473" width="12.21875" style="2" customWidth="1"/>
    <col min="10474" max="10474" width="11.33203125" style="2" customWidth="1"/>
    <col min="10475" max="10475" width="9.77734375" style="2" customWidth="1"/>
    <col min="10476" max="10719" width="9" style="2"/>
    <col min="10720" max="10720" width="20.44140625" style="2" customWidth="1"/>
    <col min="10721" max="10721" width="3.33203125" style="2" customWidth="1"/>
    <col min="10722" max="10722" width="12.44140625" style="2" customWidth="1"/>
    <col min="10723" max="10723" width="13.33203125" style="2" customWidth="1"/>
    <col min="10724" max="10724" width="17.6640625" style="2" customWidth="1"/>
    <col min="10725" max="10725" width="3.88671875" style="2" customWidth="1"/>
    <col min="10726" max="10726" width="12" style="2" customWidth="1"/>
    <col min="10727" max="10727" width="12.21875" style="2" customWidth="1"/>
    <col min="10728" max="10728" width="15.6640625" style="2" customWidth="1"/>
    <col min="10729" max="10729" width="12.21875" style="2" customWidth="1"/>
    <col min="10730" max="10730" width="11.33203125" style="2" customWidth="1"/>
    <col min="10731" max="10731" width="9.77734375" style="2" customWidth="1"/>
    <col min="10732" max="10975" width="9" style="2"/>
    <col min="10976" max="10976" width="20.44140625" style="2" customWidth="1"/>
    <col min="10977" max="10977" width="3.33203125" style="2" customWidth="1"/>
    <col min="10978" max="10978" width="12.44140625" style="2" customWidth="1"/>
    <col min="10979" max="10979" width="13.33203125" style="2" customWidth="1"/>
    <col min="10980" max="10980" width="17.6640625" style="2" customWidth="1"/>
    <col min="10981" max="10981" width="3.88671875" style="2" customWidth="1"/>
    <col min="10982" max="10982" width="12" style="2" customWidth="1"/>
    <col min="10983" max="10983" width="12.21875" style="2" customWidth="1"/>
    <col min="10984" max="10984" width="15.6640625" style="2" customWidth="1"/>
    <col min="10985" max="10985" width="12.21875" style="2" customWidth="1"/>
    <col min="10986" max="10986" width="11.33203125" style="2" customWidth="1"/>
    <col min="10987" max="10987" width="9.77734375" style="2" customWidth="1"/>
    <col min="10988" max="11231" width="9" style="2"/>
    <col min="11232" max="11232" width="20.44140625" style="2" customWidth="1"/>
    <col min="11233" max="11233" width="3.33203125" style="2" customWidth="1"/>
    <col min="11234" max="11234" width="12.44140625" style="2" customWidth="1"/>
    <col min="11235" max="11235" width="13.33203125" style="2" customWidth="1"/>
    <col min="11236" max="11236" width="17.6640625" style="2" customWidth="1"/>
    <col min="11237" max="11237" width="3.88671875" style="2" customWidth="1"/>
    <col min="11238" max="11238" width="12" style="2" customWidth="1"/>
    <col min="11239" max="11239" width="12.21875" style="2" customWidth="1"/>
    <col min="11240" max="11240" width="15.6640625" style="2" customWidth="1"/>
    <col min="11241" max="11241" width="12.21875" style="2" customWidth="1"/>
    <col min="11242" max="11242" width="11.33203125" style="2" customWidth="1"/>
    <col min="11243" max="11243" width="9.77734375" style="2" customWidth="1"/>
    <col min="11244" max="11487" width="9" style="2"/>
    <col min="11488" max="11488" width="20.44140625" style="2" customWidth="1"/>
    <col min="11489" max="11489" width="3.33203125" style="2" customWidth="1"/>
    <col min="11490" max="11490" width="12.44140625" style="2" customWidth="1"/>
    <col min="11491" max="11491" width="13.33203125" style="2" customWidth="1"/>
    <col min="11492" max="11492" width="17.6640625" style="2" customWidth="1"/>
    <col min="11493" max="11493" width="3.88671875" style="2" customWidth="1"/>
    <col min="11494" max="11494" width="12" style="2" customWidth="1"/>
    <col min="11495" max="11495" width="12.21875" style="2" customWidth="1"/>
    <col min="11496" max="11496" width="15.6640625" style="2" customWidth="1"/>
    <col min="11497" max="11497" width="12.21875" style="2" customWidth="1"/>
    <col min="11498" max="11498" width="11.33203125" style="2" customWidth="1"/>
    <col min="11499" max="11499" width="9.77734375" style="2" customWidth="1"/>
    <col min="11500" max="11743" width="9" style="2"/>
    <col min="11744" max="11744" width="20.44140625" style="2" customWidth="1"/>
    <col min="11745" max="11745" width="3.33203125" style="2" customWidth="1"/>
    <col min="11746" max="11746" width="12.44140625" style="2" customWidth="1"/>
    <col min="11747" max="11747" width="13.33203125" style="2" customWidth="1"/>
    <col min="11748" max="11748" width="17.6640625" style="2" customWidth="1"/>
    <col min="11749" max="11749" width="3.88671875" style="2" customWidth="1"/>
    <col min="11750" max="11750" width="12" style="2" customWidth="1"/>
    <col min="11751" max="11751" width="12.21875" style="2" customWidth="1"/>
    <col min="11752" max="11752" width="15.6640625" style="2" customWidth="1"/>
    <col min="11753" max="11753" width="12.21875" style="2" customWidth="1"/>
    <col min="11754" max="11754" width="11.33203125" style="2" customWidth="1"/>
    <col min="11755" max="11755" width="9.77734375" style="2" customWidth="1"/>
    <col min="11756" max="11999" width="9" style="2"/>
    <col min="12000" max="12000" width="20.44140625" style="2" customWidth="1"/>
    <col min="12001" max="12001" width="3.33203125" style="2" customWidth="1"/>
    <col min="12002" max="12002" width="12.44140625" style="2" customWidth="1"/>
    <col min="12003" max="12003" width="13.33203125" style="2" customWidth="1"/>
    <col min="12004" max="12004" width="17.6640625" style="2" customWidth="1"/>
    <col min="12005" max="12005" width="3.88671875" style="2" customWidth="1"/>
    <col min="12006" max="12006" width="12" style="2" customWidth="1"/>
    <col min="12007" max="12007" width="12.21875" style="2" customWidth="1"/>
    <col min="12008" max="12008" width="15.6640625" style="2" customWidth="1"/>
    <col min="12009" max="12009" width="12.21875" style="2" customWidth="1"/>
    <col min="12010" max="12010" width="11.33203125" style="2" customWidth="1"/>
    <col min="12011" max="12011" width="9.77734375" style="2" customWidth="1"/>
    <col min="12012" max="12255" width="9" style="2"/>
    <col min="12256" max="12256" width="20.44140625" style="2" customWidth="1"/>
    <col min="12257" max="12257" width="3.33203125" style="2" customWidth="1"/>
    <col min="12258" max="12258" width="12.44140625" style="2" customWidth="1"/>
    <col min="12259" max="12259" width="13.33203125" style="2" customWidth="1"/>
    <col min="12260" max="12260" width="17.6640625" style="2" customWidth="1"/>
    <col min="12261" max="12261" width="3.88671875" style="2" customWidth="1"/>
    <col min="12262" max="12262" width="12" style="2" customWidth="1"/>
    <col min="12263" max="12263" width="12.21875" style="2" customWidth="1"/>
    <col min="12264" max="12264" width="15.6640625" style="2" customWidth="1"/>
    <col min="12265" max="12265" width="12.21875" style="2" customWidth="1"/>
    <col min="12266" max="12266" width="11.33203125" style="2" customWidth="1"/>
    <col min="12267" max="12267" width="9.77734375" style="2" customWidth="1"/>
    <col min="12268" max="12511" width="9" style="2"/>
    <col min="12512" max="12512" width="20.44140625" style="2" customWidth="1"/>
    <col min="12513" max="12513" width="3.33203125" style="2" customWidth="1"/>
    <col min="12514" max="12514" width="12.44140625" style="2" customWidth="1"/>
    <col min="12515" max="12515" width="13.33203125" style="2" customWidth="1"/>
    <col min="12516" max="12516" width="17.6640625" style="2" customWidth="1"/>
    <col min="12517" max="12517" width="3.88671875" style="2" customWidth="1"/>
    <col min="12518" max="12518" width="12" style="2" customWidth="1"/>
    <col min="12519" max="12519" width="12.21875" style="2" customWidth="1"/>
    <col min="12520" max="12520" width="15.6640625" style="2" customWidth="1"/>
    <col min="12521" max="12521" width="12.21875" style="2" customWidth="1"/>
    <col min="12522" max="12522" width="11.33203125" style="2" customWidth="1"/>
    <col min="12523" max="12523" width="9.77734375" style="2" customWidth="1"/>
    <col min="12524" max="12767" width="9" style="2"/>
    <col min="12768" max="12768" width="20.44140625" style="2" customWidth="1"/>
    <col min="12769" max="12769" width="3.33203125" style="2" customWidth="1"/>
    <col min="12770" max="12770" width="12.44140625" style="2" customWidth="1"/>
    <col min="12771" max="12771" width="13.33203125" style="2" customWidth="1"/>
    <col min="12772" max="12772" width="17.6640625" style="2" customWidth="1"/>
    <col min="12773" max="12773" width="3.88671875" style="2" customWidth="1"/>
    <col min="12774" max="12774" width="12" style="2" customWidth="1"/>
    <col min="12775" max="12775" width="12.21875" style="2" customWidth="1"/>
    <col min="12776" max="12776" width="15.6640625" style="2" customWidth="1"/>
    <col min="12777" max="12777" width="12.21875" style="2" customWidth="1"/>
    <col min="12778" max="12778" width="11.33203125" style="2" customWidth="1"/>
    <col min="12779" max="12779" width="9.77734375" style="2" customWidth="1"/>
    <col min="12780" max="13023" width="9" style="2"/>
    <col min="13024" max="13024" width="20.44140625" style="2" customWidth="1"/>
    <col min="13025" max="13025" width="3.33203125" style="2" customWidth="1"/>
    <col min="13026" max="13026" width="12.44140625" style="2" customWidth="1"/>
    <col min="13027" max="13027" width="13.33203125" style="2" customWidth="1"/>
    <col min="13028" max="13028" width="17.6640625" style="2" customWidth="1"/>
    <col min="13029" max="13029" width="3.88671875" style="2" customWidth="1"/>
    <col min="13030" max="13030" width="12" style="2" customWidth="1"/>
    <col min="13031" max="13031" width="12.21875" style="2" customWidth="1"/>
    <col min="13032" max="13032" width="15.6640625" style="2" customWidth="1"/>
    <col min="13033" max="13033" width="12.21875" style="2" customWidth="1"/>
    <col min="13034" max="13034" width="11.33203125" style="2" customWidth="1"/>
    <col min="13035" max="13035" width="9.77734375" style="2" customWidth="1"/>
    <col min="13036" max="13279" width="9" style="2"/>
    <col min="13280" max="13280" width="20.44140625" style="2" customWidth="1"/>
    <col min="13281" max="13281" width="3.33203125" style="2" customWidth="1"/>
    <col min="13282" max="13282" width="12.44140625" style="2" customWidth="1"/>
    <col min="13283" max="13283" width="13.33203125" style="2" customWidth="1"/>
    <col min="13284" max="13284" width="17.6640625" style="2" customWidth="1"/>
    <col min="13285" max="13285" width="3.88671875" style="2" customWidth="1"/>
    <col min="13286" max="13286" width="12" style="2" customWidth="1"/>
    <col min="13287" max="13287" width="12.21875" style="2" customWidth="1"/>
    <col min="13288" max="13288" width="15.6640625" style="2" customWidth="1"/>
    <col min="13289" max="13289" width="12.21875" style="2" customWidth="1"/>
    <col min="13290" max="13290" width="11.33203125" style="2" customWidth="1"/>
    <col min="13291" max="13291" width="9.77734375" style="2" customWidth="1"/>
    <col min="13292" max="13535" width="9" style="2"/>
    <col min="13536" max="13536" width="20.44140625" style="2" customWidth="1"/>
    <col min="13537" max="13537" width="3.33203125" style="2" customWidth="1"/>
    <col min="13538" max="13538" width="12.44140625" style="2" customWidth="1"/>
    <col min="13539" max="13539" width="13.33203125" style="2" customWidth="1"/>
    <col min="13540" max="13540" width="17.6640625" style="2" customWidth="1"/>
    <col min="13541" max="13541" width="3.88671875" style="2" customWidth="1"/>
    <col min="13542" max="13542" width="12" style="2" customWidth="1"/>
    <col min="13543" max="13543" width="12.21875" style="2" customWidth="1"/>
    <col min="13544" max="13544" width="15.6640625" style="2" customWidth="1"/>
    <col min="13545" max="13545" width="12.21875" style="2" customWidth="1"/>
    <col min="13546" max="13546" width="11.33203125" style="2" customWidth="1"/>
    <col min="13547" max="13547" width="9.77734375" style="2" customWidth="1"/>
    <col min="13548" max="13791" width="9" style="2"/>
    <col min="13792" max="13792" width="20.44140625" style="2" customWidth="1"/>
    <col min="13793" max="13793" width="3.33203125" style="2" customWidth="1"/>
    <col min="13794" max="13794" width="12.44140625" style="2" customWidth="1"/>
    <col min="13795" max="13795" width="13.33203125" style="2" customWidth="1"/>
    <col min="13796" max="13796" width="17.6640625" style="2" customWidth="1"/>
    <col min="13797" max="13797" width="3.88671875" style="2" customWidth="1"/>
    <col min="13798" max="13798" width="12" style="2" customWidth="1"/>
    <col min="13799" max="13799" width="12.21875" style="2" customWidth="1"/>
    <col min="13800" max="13800" width="15.6640625" style="2" customWidth="1"/>
    <col min="13801" max="13801" width="12.21875" style="2" customWidth="1"/>
    <col min="13802" max="13802" width="11.33203125" style="2" customWidth="1"/>
    <col min="13803" max="13803" width="9.77734375" style="2" customWidth="1"/>
    <col min="13804" max="14047" width="9" style="2"/>
    <col min="14048" max="14048" width="20.44140625" style="2" customWidth="1"/>
    <col min="14049" max="14049" width="3.33203125" style="2" customWidth="1"/>
    <col min="14050" max="14050" width="12.44140625" style="2" customWidth="1"/>
    <col min="14051" max="14051" width="13.33203125" style="2" customWidth="1"/>
    <col min="14052" max="14052" width="17.6640625" style="2" customWidth="1"/>
    <col min="14053" max="14053" width="3.88671875" style="2" customWidth="1"/>
    <col min="14054" max="14054" width="12" style="2" customWidth="1"/>
    <col min="14055" max="14055" width="12.21875" style="2" customWidth="1"/>
    <col min="14056" max="14056" width="15.6640625" style="2" customWidth="1"/>
    <col min="14057" max="14057" width="12.21875" style="2" customWidth="1"/>
    <col min="14058" max="14058" width="11.33203125" style="2" customWidth="1"/>
    <col min="14059" max="14059" width="9.77734375" style="2" customWidth="1"/>
    <col min="14060" max="14303" width="9" style="2"/>
    <col min="14304" max="14304" width="20.44140625" style="2" customWidth="1"/>
    <col min="14305" max="14305" width="3.33203125" style="2" customWidth="1"/>
    <col min="14306" max="14306" width="12.44140625" style="2" customWidth="1"/>
    <col min="14307" max="14307" width="13.33203125" style="2" customWidth="1"/>
    <col min="14308" max="14308" width="17.6640625" style="2" customWidth="1"/>
    <col min="14309" max="14309" width="3.88671875" style="2" customWidth="1"/>
    <col min="14310" max="14310" width="12" style="2" customWidth="1"/>
    <col min="14311" max="14311" width="12.21875" style="2" customWidth="1"/>
    <col min="14312" max="14312" width="15.6640625" style="2" customWidth="1"/>
    <col min="14313" max="14313" width="12.21875" style="2" customWidth="1"/>
    <col min="14314" max="14314" width="11.33203125" style="2" customWidth="1"/>
    <col min="14315" max="14315" width="9.77734375" style="2" customWidth="1"/>
    <col min="14316" max="14559" width="9" style="2"/>
    <col min="14560" max="14560" width="20.44140625" style="2" customWidth="1"/>
    <col min="14561" max="14561" width="3.33203125" style="2" customWidth="1"/>
    <col min="14562" max="14562" width="12.44140625" style="2" customWidth="1"/>
    <col min="14563" max="14563" width="13.33203125" style="2" customWidth="1"/>
    <col min="14564" max="14564" width="17.6640625" style="2" customWidth="1"/>
    <col min="14565" max="14565" width="3.88671875" style="2" customWidth="1"/>
    <col min="14566" max="14566" width="12" style="2" customWidth="1"/>
    <col min="14567" max="14567" width="12.21875" style="2" customWidth="1"/>
    <col min="14568" max="14568" width="15.6640625" style="2" customWidth="1"/>
    <col min="14569" max="14569" width="12.21875" style="2" customWidth="1"/>
    <col min="14570" max="14570" width="11.33203125" style="2" customWidth="1"/>
    <col min="14571" max="14571" width="9.77734375" style="2" customWidth="1"/>
    <col min="14572" max="14815" width="9" style="2"/>
    <col min="14816" max="14816" width="20.44140625" style="2" customWidth="1"/>
    <col min="14817" max="14817" width="3.33203125" style="2" customWidth="1"/>
    <col min="14818" max="14818" width="12.44140625" style="2" customWidth="1"/>
    <col min="14819" max="14819" width="13.33203125" style="2" customWidth="1"/>
    <col min="14820" max="14820" width="17.6640625" style="2" customWidth="1"/>
    <col min="14821" max="14821" width="3.88671875" style="2" customWidth="1"/>
    <col min="14822" max="14822" width="12" style="2" customWidth="1"/>
    <col min="14823" max="14823" width="12.21875" style="2" customWidth="1"/>
    <col min="14824" max="14824" width="15.6640625" style="2" customWidth="1"/>
    <col min="14825" max="14825" width="12.21875" style="2" customWidth="1"/>
    <col min="14826" max="14826" width="11.33203125" style="2" customWidth="1"/>
    <col min="14827" max="14827" width="9.77734375" style="2" customWidth="1"/>
    <col min="14828" max="15071" width="9" style="2"/>
    <col min="15072" max="15072" width="20.44140625" style="2" customWidth="1"/>
    <col min="15073" max="15073" width="3.33203125" style="2" customWidth="1"/>
    <col min="15074" max="15074" width="12.44140625" style="2" customWidth="1"/>
    <col min="15075" max="15075" width="13.33203125" style="2" customWidth="1"/>
    <col min="15076" max="15076" width="17.6640625" style="2" customWidth="1"/>
    <col min="15077" max="15077" width="3.88671875" style="2" customWidth="1"/>
    <col min="15078" max="15078" width="12" style="2" customWidth="1"/>
    <col min="15079" max="15079" width="12.21875" style="2" customWidth="1"/>
    <col min="15080" max="15080" width="15.6640625" style="2" customWidth="1"/>
    <col min="15081" max="15081" width="12.21875" style="2" customWidth="1"/>
    <col min="15082" max="15082" width="11.33203125" style="2" customWidth="1"/>
    <col min="15083" max="15083" width="9.77734375" style="2" customWidth="1"/>
    <col min="15084" max="15327" width="9" style="2"/>
    <col min="15328" max="15328" width="20.44140625" style="2" customWidth="1"/>
    <col min="15329" max="15329" width="3.33203125" style="2" customWidth="1"/>
    <col min="15330" max="15330" width="12.44140625" style="2" customWidth="1"/>
    <col min="15331" max="15331" width="13.33203125" style="2" customWidth="1"/>
    <col min="15332" max="15332" width="17.6640625" style="2" customWidth="1"/>
    <col min="15333" max="15333" width="3.88671875" style="2" customWidth="1"/>
    <col min="15334" max="15334" width="12" style="2" customWidth="1"/>
    <col min="15335" max="15335" width="12.21875" style="2" customWidth="1"/>
    <col min="15336" max="15336" width="15.6640625" style="2" customWidth="1"/>
    <col min="15337" max="15337" width="12.21875" style="2" customWidth="1"/>
    <col min="15338" max="15338" width="11.33203125" style="2" customWidth="1"/>
    <col min="15339" max="15339" width="9.77734375" style="2" customWidth="1"/>
    <col min="15340" max="15583" width="9" style="2"/>
    <col min="15584" max="15584" width="20.44140625" style="2" customWidth="1"/>
    <col min="15585" max="15585" width="3.33203125" style="2" customWidth="1"/>
    <col min="15586" max="15586" width="12.44140625" style="2" customWidth="1"/>
    <col min="15587" max="15587" width="13.33203125" style="2" customWidth="1"/>
    <col min="15588" max="15588" width="17.6640625" style="2" customWidth="1"/>
    <col min="15589" max="15589" width="3.88671875" style="2" customWidth="1"/>
    <col min="15590" max="15590" width="12" style="2" customWidth="1"/>
    <col min="15591" max="15591" width="12.21875" style="2" customWidth="1"/>
    <col min="15592" max="15592" width="15.6640625" style="2" customWidth="1"/>
    <col min="15593" max="15593" width="12.21875" style="2" customWidth="1"/>
    <col min="15594" max="15594" width="11.33203125" style="2" customWidth="1"/>
    <col min="15595" max="15595" width="9.77734375" style="2" customWidth="1"/>
    <col min="15596" max="15839" width="9" style="2"/>
    <col min="15840" max="15840" width="20.44140625" style="2" customWidth="1"/>
    <col min="15841" max="15841" width="3.33203125" style="2" customWidth="1"/>
    <col min="15842" max="15842" width="12.44140625" style="2" customWidth="1"/>
    <col min="15843" max="15843" width="13.33203125" style="2" customWidth="1"/>
    <col min="15844" max="15844" width="17.6640625" style="2" customWidth="1"/>
    <col min="15845" max="15845" width="3.88671875" style="2" customWidth="1"/>
    <col min="15846" max="15846" width="12" style="2" customWidth="1"/>
    <col min="15847" max="15847" width="12.21875" style="2" customWidth="1"/>
    <col min="15848" max="15848" width="15.6640625" style="2" customWidth="1"/>
    <col min="15849" max="15849" width="12.21875" style="2" customWidth="1"/>
    <col min="15850" max="15850" width="11.33203125" style="2" customWidth="1"/>
    <col min="15851" max="15851" width="9.77734375" style="2" customWidth="1"/>
    <col min="15852" max="16095" width="9" style="2"/>
    <col min="16096" max="16096" width="20.44140625" style="2" customWidth="1"/>
    <col min="16097" max="16097" width="3.33203125" style="2" customWidth="1"/>
    <col min="16098" max="16098" width="12.44140625" style="2" customWidth="1"/>
    <col min="16099" max="16099" width="13.33203125" style="2" customWidth="1"/>
    <col min="16100" max="16100" width="17.6640625" style="2" customWidth="1"/>
    <col min="16101" max="16101" width="3.88671875" style="2" customWidth="1"/>
    <col min="16102" max="16102" width="12" style="2" customWidth="1"/>
    <col min="16103" max="16103" width="12.21875" style="2" customWidth="1"/>
    <col min="16104" max="16104" width="15.6640625" style="2" customWidth="1"/>
    <col min="16105" max="16105" width="12.21875" style="2" customWidth="1"/>
    <col min="16106" max="16106" width="11.33203125" style="2" customWidth="1"/>
    <col min="16107" max="16107" width="9.77734375" style="2" customWidth="1"/>
    <col min="16108" max="16384" width="9" style="2"/>
  </cols>
  <sheetData>
    <row r="1" spans="1:9" ht="24" customHeight="1">
      <c r="A1" s="83" t="s">
        <v>0</v>
      </c>
      <c r="B1" s="83"/>
      <c r="C1" s="83"/>
      <c r="D1" s="83"/>
      <c r="E1" s="83"/>
      <c r="F1" s="83"/>
      <c r="G1" s="83"/>
      <c r="H1" s="83"/>
    </row>
    <row r="2" spans="1:9" ht="10.5" customHeight="1">
      <c r="A2" s="84">
        <v>45657</v>
      </c>
      <c r="B2" s="84"/>
      <c r="C2" s="84"/>
      <c r="D2" s="84"/>
      <c r="E2" s="84"/>
      <c r="F2" s="84"/>
      <c r="G2" s="84"/>
      <c r="H2" s="84"/>
    </row>
    <row r="3" spans="1:9" ht="12.75" customHeight="1">
      <c r="A3" s="85" t="s">
        <v>1</v>
      </c>
      <c r="B3" s="85"/>
      <c r="C3" s="86"/>
      <c r="E3" s="5"/>
      <c r="G3" s="2" t="s">
        <v>2</v>
      </c>
    </row>
    <row r="4" spans="1:9" ht="24" customHeight="1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68" t="s">
        <v>4</v>
      </c>
      <c r="G4" s="34" t="s">
        <v>5</v>
      </c>
      <c r="H4" s="34" t="s">
        <v>6</v>
      </c>
    </row>
    <row r="5" spans="1:9" ht="24" customHeight="1">
      <c r="A5" s="51" t="s">
        <v>8</v>
      </c>
      <c r="B5" s="34" t="s">
        <v>9</v>
      </c>
      <c r="C5" s="35"/>
      <c r="D5" s="69"/>
      <c r="E5" s="70" t="s">
        <v>10</v>
      </c>
      <c r="F5" s="71"/>
      <c r="G5" s="35"/>
      <c r="H5" s="69"/>
    </row>
    <row r="6" spans="1:9" ht="24" customHeight="1">
      <c r="A6" s="34" t="s">
        <v>11</v>
      </c>
      <c r="B6" s="34">
        <v>1</v>
      </c>
      <c r="C6" s="36">
        <v>10055381.140000001</v>
      </c>
      <c r="D6" s="38">
        <v>9399943.4199999999</v>
      </c>
      <c r="E6" s="38" t="s">
        <v>12</v>
      </c>
      <c r="F6" s="72">
        <v>31</v>
      </c>
      <c r="G6" s="36">
        <v>20990000</v>
      </c>
      <c r="H6" s="38">
        <v>22000000</v>
      </c>
    </row>
    <row r="7" spans="1:9" ht="24" customHeight="1">
      <c r="A7" s="34" t="s">
        <v>13</v>
      </c>
      <c r="B7" s="34">
        <v>2</v>
      </c>
      <c r="C7" s="38"/>
      <c r="D7" s="38"/>
      <c r="E7" s="70" t="s">
        <v>14</v>
      </c>
      <c r="F7" s="72">
        <v>32</v>
      </c>
      <c r="G7" s="36">
        <v>18012079.940000001</v>
      </c>
      <c r="H7" s="38">
        <v>10000000</v>
      </c>
    </row>
    <row r="8" spans="1:9" ht="24" customHeight="1">
      <c r="A8" s="34" t="s">
        <v>15</v>
      </c>
      <c r="B8" s="34">
        <v>3</v>
      </c>
      <c r="C8" s="36">
        <v>1772448.68</v>
      </c>
      <c r="D8" s="38">
        <v>781338.77</v>
      </c>
      <c r="E8" s="38" t="s">
        <v>16</v>
      </c>
      <c r="F8" s="72">
        <v>33</v>
      </c>
      <c r="G8" s="36">
        <v>41815251.890000001</v>
      </c>
      <c r="H8" s="38">
        <v>42694198.759999998</v>
      </c>
    </row>
    <row r="9" spans="1:9" ht="24" customHeight="1">
      <c r="A9" s="34" t="s">
        <v>17</v>
      </c>
      <c r="B9" s="34">
        <v>4</v>
      </c>
      <c r="C9" s="36">
        <v>54323818.890000001</v>
      </c>
      <c r="D9" s="38">
        <v>53137165.310000002</v>
      </c>
      <c r="E9" s="38" t="s">
        <v>18</v>
      </c>
      <c r="F9" s="72">
        <v>34</v>
      </c>
      <c r="G9" s="38">
        <v>0</v>
      </c>
      <c r="H9" s="38" t="s">
        <v>182</v>
      </c>
      <c r="I9" s="39"/>
    </row>
    <row r="10" spans="1:9" ht="24" customHeight="1">
      <c r="A10" s="34" t="s">
        <v>19</v>
      </c>
      <c r="B10" s="34">
        <v>5</v>
      </c>
      <c r="C10" s="36">
        <v>156816.1</v>
      </c>
      <c r="D10" s="38">
        <v>265260.93</v>
      </c>
      <c r="E10" s="38" t="s">
        <v>20</v>
      </c>
      <c r="F10" s="72">
        <v>35</v>
      </c>
      <c r="G10" s="36">
        <v>1095618.8400000001</v>
      </c>
      <c r="H10" s="38">
        <v>1014075.5</v>
      </c>
    </row>
    <row r="11" spans="1:9" ht="24" customHeight="1">
      <c r="A11" s="34" t="s">
        <v>21</v>
      </c>
      <c r="B11" s="34">
        <v>6</v>
      </c>
      <c r="C11" s="38"/>
      <c r="D11" s="38"/>
      <c r="E11" s="38" t="s">
        <v>22</v>
      </c>
      <c r="F11" s="72">
        <v>36</v>
      </c>
      <c r="G11" s="36">
        <v>250314.86</v>
      </c>
      <c r="H11" s="38">
        <v>86728.29</v>
      </c>
    </row>
    <row r="12" spans="1:9" ht="24" customHeight="1">
      <c r="A12" s="34" t="s">
        <v>23</v>
      </c>
      <c r="B12" s="34">
        <v>7</v>
      </c>
      <c r="C12" s="38"/>
      <c r="D12" s="38"/>
      <c r="E12" s="73" t="s">
        <v>24</v>
      </c>
      <c r="F12" s="72">
        <v>37</v>
      </c>
      <c r="G12" s="36"/>
      <c r="H12" s="38"/>
      <c r="I12" s="39"/>
    </row>
    <row r="13" spans="1:9" ht="24" customHeight="1">
      <c r="A13" s="34" t="s">
        <v>25</v>
      </c>
      <c r="B13" s="34">
        <v>8</v>
      </c>
      <c r="C13" s="36">
        <v>4140196.81</v>
      </c>
      <c r="D13" s="38">
        <v>4818137.3600000003</v>
      </c>
      <c r="E13" s="38" t="s">
        <v>26</v>
      </c>
      <c r="F13" s="72">
        <v>38</v>
      </c>
      <c r="G13" s="38"/>
      <c r="H13" s="38"/>
    </row>
    <row r="14" spans="1:9" ht="24" customHeight="1">
      <c r="A14" s="51" t="s">
        <v>27</v>
      </c>
      <c r="B14" s="34">
        <v>9</v>
      </c>
      <c r="C14" s="36">
        <v>25738079.800000001</v>
      </c>
      <c r="D14" s="38">
        <v>20940774.039999999</v>
      </c>
      <c r="E14" s="38" t="s">
        <v>28</v>
      </c>
      <c r="F14" s="72">
        <v>39</v>
      </c>
      <c r="G14" s="36">
        <v>2639533.36</v>
      </c>
      <c r="H14" s="38">
        <v>2723781.55</v>
      </c>
    </row>
    <row r="15" spans="1:9" ht="24" customHeight="1">
      <c r="A15" s="34" t="s">
        <v>29</v>
      </c>
      <c r="B15" s="34">
        <v>10</v>
      </c>
      <c r="C15" s="38">
        <v>7178588.2199999997</v>
      </c>
      <c r="D15" s="38">
        <v>5685893.1100000003</v>
      </c>
      <c r="E15" s="38" t="s">
        <v>30</v>
      </c>
      <c r="F15" s="72">
        <v>40</v>
      </c>
      <c r="G15" s="38"/>
      <c r="H15" s="35"/>
    </row>
    <row r="16" spans="1:9" ht="24" customHeight="1">
      <c r="A16" s="74" t="s">
        <v>31</v>
      </c>
      <c r="B16" s="34">
        <v>11</v>
      </c>
      <c r="C16" s="38">
        <v>1028209.28</v>
      </c>
      <c r="D16" s="35">
        <v>1897290.51</v>
      </c>
      <c r="E16" s="75" t="s">
        <v>32</v>
      </c>
      <c r="F16" s="72">
        <v>41</v>
      </c>
      <c r="G16" s="36">
        <f>G6+G7+G8+G10+G11+G14</f>
        <v>84802798.890000001</v>
      </c>
      <c r="H16" s="38">
        <v>78518784.099999994</v>
      </c>
      <c r="I16" s="39"/>
    </row>
    <row r="17" spans="1:10" ht="24" customHeight="1">
      <c r="A17" s="34" t="s">
        <v>33</v>
      </c>
      <c r="B17" s="34">
        <v>12</v>
      </c>
      <c r="C17" s="38">
        <v>5822024.0700000003</v>
      </c>
      <c r="D17" s="38">
        <v>6959370.2699999996</v>
      </c>
      <c r="E17" s="73" t="s">
        <v>34</v>
      </c>
      <c r="F17" s="71"/>
      <c r="G17" s="35"/>
      <c r="H17" s="35"/>
    </row>
    <row r="18" spans="1:10" ht="24" customHeight="1">
      <c r="A18" s="74" t="s">
        <v>35</v>
      </c>
      <c r="B18" s="34">
        <v>13</v>
      </c>
      <c r="C18" s="38">
        <v>11709258.23</v>
      </c>
      <c r="D18" s="38">
        <v>6398220.1500000004</v>
      </c>
      <c r="E18" s="73" t="s">
        <v>36</v>
      </c>
      <c r="F18" s="72">
        <v>42</v>
      </c>
      <c r="G18" s="36">
        <v>0</v>
      </c>
      <c r="H18" s="38">
        <v>6100000</v>
      </c>
    </row>
    <row r="19" spans="1:10" ht="24" customHeight="1">
      <c r="A19" s="34" t="s">
        <v>37</v>
      </c>
      <c r="B19" s="34">
        <v>14</v>
      </c>
      <c r="C19" s="35"/>
      <c r="D19" s="35"/>
      <c r="E19" s="73" t="s">
        <v>38</v>
      </c>
      <c r="F19" s="72">
        <v>43</v>
      </c>
      <c r="G19" s="36">
        <v>0</v>
      </c>
      <c r="H19" s="38"/>
    </row>
    <row r="20" spans="1:10" ht="24" customHeight="1">
      <c r="A20" s="76" t="s">
        <v>39</v>
      </c>
      <c r="B20" s="34">
        <v>15</v>
      </c>
      <c r="C20" s="36">
        <v>96186741.420000002</v>
      </c>
      <c r="D20" s="38">
        <v>89342619.829999998</v>
      </c>
      <c r="E20" s="73" t="s">
        <v>40</v>
      </c>
      <c r="F20" s="72">
        <v>44</v>
      </c>
      <c r="G20" s="38"/>
      <c r="H20" s="38"/>
    </row>
    <row r="21" spans="1:10" ht="24" customHeight="1">
      <c r="A21" s="34" t="s">
        <v>41</v>
      </c>
      <c r="B21" s="34" t="s">
        <v>9</v>
      </c>
      <c r="C21" s="35"/>
      <c r="D21" s="35"/>
      <c r="E21" s="73" t="s">
        <v>42</v>
      </c>
      <c r="F21" s="72">
        <v>45</v>
      </c>
      <c r="G21" s="38"/>
      <c r="H21" s="35"/>
    </row>
    <row r="22" spans="1:10" ht="24" customHeight="1">
      <c r="A22" s="34" t="s">
        <v>43</v>
      </c>
      <c r="B22" s="34">
        <v>16</v>
      </c>
      <c r="C22" s="38"/>
      <c r="D22" s="38"/>
      <c r="E22" s="75" t="s">
        <v>44</v>
      </c>
      <c r="F22" s="72">
        <v>46</v>
      </c>
      <c r="G22" s="36">
        <v>0</v>
      </c>
      <c r="H22" s="38">
        <v>6100000</v>
      </c>
    </row>
    <row r="23" spans="1:10" ht="24" customHeight="1">
      <c r="A23" s="34" t="s">
        <v>45</v>
      </c>
      <c r="B23" s="34">
        <v>17</v>
      </c>
      <c r="C23" s="38"/>
      <c r="D23" s="38"/>
      <c r="E23" s="75" t="s">
        <v>46</v>
      </c>
      <c r="F23" s="72">
        <v>47</v>
      </c>
      <c r="G23" s="36">
        <f>G16+G22</f>
        <v>84802798.890000001</v>
      </c>
      <c r="H23" s="38">
        <v>84618784.099999994</v>
      </c>
    </row>
    <row r="24" spans="1:10" ht="24" customHeight="1">
      <c r="A24" s="34" t="s">
        <v>47</v>
      </c>
      <c r="B24" s="34">
        <v>18</v>
      </c>
      <c r="C24" s="38">
        <v>71205517.390000001</v>
      </c>
      <c r="D24" s="38">
        <v>71338702.689999998</v>
      </c>
      <c r="E24" s="35"/>
      <c r="F24" s="71"/>
      <c r="G24" s="35"/>
      <c r="H24" s="35"/>
    </row>
    <row r="25" spans="1:10" ht="24" customHeight="1">
      <c r="A25" s="34" t="s">
        <v>48</v>
      </c>
      <c r="B25" s="34">
        <v>19</v>
      </c>
      <c r="C25" s="38">
        <v>42529028.859999999</v>
      </c>
      <c r="D25" s="38">
        <v>39387323.850000001</v>
      </c>
      <c r="E25" s="35"/>
      <c r="F25" s="71"/>
      <c r="G25" s="35"/>
      <c r="H25" s="35"/>
    </row>
    <row r="26" spans="1:10" ht="24" customHeight="1">
      <c r="A26" s="34" t="s">
        <v>49</v>
      </c>
      <c r="B26" s="34">
        <v>20</v>
      </c>
      <c r="C26" s="36">
        <v>28676488.530000001</v>
      </c>
      <c r="D26" s="38">
        <v>31951378.84</v>
      </c>
      <c r="E26" s="35"/>
      <c r="F26" s="71"/>
      <c r="G26" s="35"/>
      <c r="H26" s="35"/>
    </row>
    <row r="27" spans="1:10" ht="24" customHeight="1">
      <c r="A27" s="34" t="s">
        <v>50</v>
      </c>
      <c r="B27" s="34">
        <v>21</v>
      </c>
      <c r="C27" s="36">
        <v>447876.11</v>
      </c>
      <c r="D27" s="38">
        <v>447876.11</v>
      </c>
      <c r="E27" s="35"/>
      <c r="F27" s="71"/>
      <c r="G27" s="35"/>
      <c r="H27" s="35"/>
    </row>
    <row r="28" spans="1:10" ht="24" customHeight="1">
      <c r="A28" s="34" t="s">
        <v>51</v>
      </c>
      <c r="B28" s="34">
        <v>22</v>
      </c>
      <c r="C28" s="38"/>
      <c r="D28" s="38"/>
      <c r="E28" s="35"/>
      <c r="F28" s="71"/>
      <c r="G28" s="35"/>
      <c r="H28" s="35"/>
    </row>
    <row r="29" spans="1:10" ht="24" customHeight="1">
      <c r="A29" s="34" t="s">
        <v>52</v>
      </c>
      <c r="B29" s="34">
        <v>23</v>
      </c>
      <c r="C29" s="38">
        <v>-103070.54</v>
      </c>
      <c r="D29" s="38">
        <v>-108000.24</v>
      </c>
      <c r="E29" s="35"/>
      <c r="F29" s="71"/>
      <c r="G29" s="35"/>
      <c r="H29" s="35"/>
      <c r="I29" s="39"/>
    </row>
    <row r="30" spans="1:10" ht="24" customHeight="1">
      <c r="A30" s="34" t="s">
        <v>53</v>
      </c>
      <c r="B30" s="34">
        <v>24</v>
      </c>
      <c r="C30" s="38"/>
      <c r="D30" s="38"/>
      <c r="E30" s="77" t="s">
        <v>54</v>
      </c>
      <c r="F30" s="71"/>
      <c r="G30" s="35"/>
      <c r="H30" s="35"/>
    </row>
    <row r="31" spans="1:10" ht="24" customHeight="1">
      <c r="A31" s="34" t="s">
        <v>55</v>
      </c>
      <c r="B31" s="34">
        <v>25</v>
      </c>
      <c r="C31" s="38">
        <v>45088.29</v>
      </c>
      <c r="D31" s="38">
        <v>135265.17000000001</v>
      </c>
      <c r="E31" s="38" t="s">
        <v>56</v>
      </c>
      <c r="F31" s="72">
        <v>48</v>
      </c>
      <c r="G31" s="36">
        <v>56000000</v>
      </c>
      <c r="H31" s="38">
        <v>56000000</v>
      </c>
    </row>
    <row r="32" spans="1:10" ht="19.5" customHeight="1">
      <c r="A32" s="34" t="s">
        <v>57</v>
      </c>
      <c r="B32" s="34">
        <v>26</v>
      </c>
      <c r="C32" s="38"/>
      <c r="D32" s="38"/>
      <c r="E32" s="38" t="s">
        <v>58</v>
      </c>
      <c r="F32" s="72">
        <v>49</v>
      </c>
      <c r="G32" s="38"/>
      <c r="H32" s="38"/>
      <c r="J32" s="39"/>
    </row>
    <row r="33" spans="1:10" ht="21" customHeight="1">
      <c r="A33" s="34" t="s">
        <v>59</v>
      </c>
      <c r="B33" s="34">
        <v>27</v>
      </c>
      <c r="C33" s="36">
        <v>63557.42</v>
      </c>
      <c r="D33" s="38">
        <v>78356.06</v>
      </c>
      <c r="E33" s="38" t="s">
        <v>60</v>
      </c>
      <c r="F33" s="72">
        <v>50</v>
      </c>
      <c r="G33" s="36">
        <v>521375.58</v>
      </c>
      <c r="H33" s="38">
        <v>521375.58</v>
      </c>
      <c r="J33" s="27"/>
    </row>
    <row r="34" spans="1:10" ht="24" customHeight="1">
      <c r="A34" s="34" t="s">
        <v>61</v>
      </c>
      <c r="B34" s="34">
        <v>28</v>
      </c>
      <c r="C34" s="35"/>
      <c r="D34" s="35"/>
      <c r="E34" s="38" t="s">
        <v>62</v>
      </c>
      <c r="F34" s="72">
        <v>51</v>
      </c>
      <c r="G34" s="36">
        <v>-16007493.24</v>
      </c>
      <c r="H34" s="38">
        <v>-19292663.91</v>
      </c>
    </row>
    <row r="35" spans="1:10" ht="24" customHeight="1">
      <c r="A35" s="76" t="s">
        <v>63</v>
      </c>
      <c r="B35" s="34">
        <v>29</v>
      </c>
      <c r="C35" s="36">
        <v>29129939.809999999</v>
      </c>
      <c r="D35" s="38">
        <v>32504875.940000001</v>
      </c>
      <c r="E35" s="78" t="s">
        <v>64</v>
      </c>
      <c r="F35" s="72">
        <v>52</v>
      </c>
      <c r="G35" s="36">
        <f>G31+G33+G34</f>
        <v>40513882.340000004</v>
      </c>
      <c r="H35" s="38">
        <v>37228711.670000002</v>
      </c>
    </row>
    <row r="36" spans="1:10" ht="24" customHeight="1">
      <c r="A36" s="76" t="s">
        <v>65</v>
      </c>
      <c r="B36" s="34">
        <v>30</v>
      </c>
      <c r="C36" s="36">
        <f>C20+C35</f>
        <v>125316681.23</v>
      </c>
      <c r="D36" s="38">
        <v>121847495.77</v>
      </c>
      <c r="E36" s="78" t="s">
        <v>66</v>
      </c>
      <c r="F36" s="72">
        <v>53</v>
      </c>
      <c r="G36" s="36">
        <f>G23+G35</f>
        <v>125316681.23</v>
      </c>
      <c r="H36" s="38">
        <v>121847495.77</v>
      </c>
    </row>
    <row r="37" spans="1:10" s="1" customFormat="1" ht="24" customHeight="1">
      <c r="A37" s="87" t="s">
        <v>67</v>
      </c>
      <c r="B37" s="87"/>
      <c r="C37" s="87"/>
      <c r="D37" s="87"/>
      <c r="E37" s="87"/>
      <c r="F37" s="87"/>
      <c r="G37" s="87"/>
      <c r="H37" s="87"/>
    </row>
    <row r="39" spans="1:10">
      <c r="G39" s="79"/>
      <c r="H39" s="27"/>
    </row>
    <row r="40" spans="1:10">
      <c r="C40" s="27"/>
      <c r="D40" s="27"/>
      <c r="E40" s="26"/>
      <c r="G40" s="27"/>
      <c r="H40" s="29"/>
    </row>
    <row r="41" spans="1:10">
      <c r="C41" s="27"/>
      <c r="G41" s="2">
        <v>0</v>
      </c>
      <c r="H41" s="80"/>
    </row>
    <row r="42" spans="1:10" ht="12">
      <c r="D42" s="27"/>
      <c r="G42" s="27"/>
      <c r="H42" s="81"/>
    </row>
    <row r="43" spans="1:10">
      <c r="D43" s="27"/>
      <c r="G43" s="27"/>
      <c r="H43" s="30"/>
    </row>
    <row r="44" spans="1:10">
      <c r="C44" s="27"/>
      <c r="H44" s="30"/>
    </row>
    <row r="45" spans="1:10">
      <c r="C45" s="27"/>
      <c r="G45" s="26"/>
      <c r="H45" s="29"/>
    </row>
    <row r="46" spans="1:10">
      <c r="E46" s="27"/>
      <c r="G46" s="27"/>
      <c r="H46" s="27"/>
    </row>
    <row r="47" spans="1:10">
      <c r="G47" s="27"/>
    </row>
    <row r="48" spans="1:10">
      <c r="C48" s="27"/>
      <c r="H48" s="27"/>
    </row>
    <row r="49" spans="4:8">
      <c r="G49" s="27"/>
      <c r="H49" s="27"/>
    </row>
    <row r="50" spans="4:8">
      <c r="G50" s="26"/>
    </row>
    <row r="51" spans="4:8">
      <c r="D51" s="27"/>
    </row>
    <row r="56" spans="4:8">
      <c r="H56" s="32"/>
    </row>
    <row r="57" spans="4:8">
      <c r="G57" s="39"/>
    </row>
    <row r="63" spans="4:8">
      <c r="H63" s="3"/>
    </row>
  </sheetData>
  <mergeCells count="4">
    <mergeCell ref="A1:H1"/>
    <mergeCell ref="A2:H2"/>
    <mergeCell ref="A3:C3"/>
    <mergeCell ref="A37:H37"/>
  </mergeCells>
  <phoneticPr fontId="14" type="noConversion"/>
  <printOptions horizontalCentered="1"/>
  <pageMargins left="0.47152777777777799" right="0" top="0.235416666666667" bottom="0.27500000000000002" header="0.15625" footer="0.15625"/>
  <pageSetup paperSize="9" scale="81" orientation="portrait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82"/>
  <sheetViews>
    <sheetView tabSelected="1" zoomScale="70" zoomScaleNormal="70" workbookViewId="0">
      <selection activeCell="D20" sqref="D20"/>
    </sheetView>
  </sheetViews>
  <sheetFormatPr defaultColWidth="9" defaultRowHeight="10.8"/>
  <cols>
    <col min="1" max="1" width="49.77734375" style="1" customWidth="1"/>
    <col min="2" max="2" width="9" style="1"/>
    <col min="3" max="3" width="18.6640625" style="53" customWidth="1"/>
    <col min="4" max="4" width="17.88671875" style="54" customWidth="1"/>
    <col min="5" max="5" width="15.21875" style="53" customWidth="1"/>
    <col min="6" max="6" width="12.21875" style="1" customWidth="1"/>
    <col min="7" max="7" width="9.6640625" style="1"/>
    <col min="8" max="8" width="12.21875" style="1" customWidth="1"/>
    <col min="9" max="9" width="9.6640625" style="1"/>
    <col min="10" max="256" width="9" style="1"/>
    <col min="257" max="257" width="30.88671875" style="1" customWidth="1"/>
    <col min="258" max="258" width="4" style="1" customWidth="1"/>
    <col min="259" max="259" width="24" style="1" customWidth="1"/>
    <col min="260" max="260" width="27.44140625" style="1" customWidth="1"/>
    <col min="261" max="262" width="12.21875" style="1" customWidth="1"/>
    <col min="263" max="263" width="9" style="1"/>
    <col min="264" max="264" width="12.21875" style="1" customWidth="1"/>
    <col min="265" max="512" width="9" style="1"/>
    <col min="513" max="513" width="30.88671875" style="1" customWidth="1"/>
    <col min="514" max="514" width="4" style="1" customWidth="1"/>
    <col min="515" max="515" width="24" style="1" customWidth="1"/>
    <col min="516" max="516" width="27.44140625" style="1" customWidth="1"/>
    <col min="517" max="518" width="12.21875" style="1" customWidth="1"/>
    <col min="519" max="519" width="9" style="1"/>
    <col min="520" max="520" width="12.21875" style="1" customWidth="1"/>
    <col min="521" max="768" width="9" style="1"/>
    <col min="769" max="769" width="30.88671875" style="1" customWidth="1"/>
    <col min="770" max="770" width="4" style="1" customWidth="1"/>
    <col min="771" max="771" width="24" style="1" customWidth="1"/>
    <col min="772" max="772" width="27.44140625" style="1" customWidth="1"/>
    <col min="773" max="774" width="12.21875" style="1" customWidth="1"/>
    <col min="775" max="775" width="9" style="1"/>
    <col min="776" max="776" width="12.21875" style="1" customWidth="1"/>
    <col min="777" max="1024" width="9" style="1"/>
    <col min="1025" max="1025" width="30.88671875" style="1" customWidth="1"/>
    <col min="1026" max="1026" width="4" style="1" customWidth="1"/>
    <col min="1027" max="1027" width="24" style="1" customWidth="1"/>
    <col min="1028" max="1028" width="27.44140625" style="1" customWidth="1"/>
    <col min="1029" max="1030" width="12.21875" style="1" customWidth="1"/>
    <col min="1031" max="1031" width="9" style="1"/>
    <col min="1032" max="1032" width="12.21875" style="1" customWidth="1"/>
    <col min="1033" max="1280" width="9" style="1"/>
    <col min="1281" max="1281" width="30.88671875" style="1" customWidth="1"/>
    <col min="1282" max="1282" width="4" style="1" customWidth="1"/>
    <col min="1283" max="1283" width="24" style="1" customWidth="1"/>
    <col min="1284" max="1284" width="27.44140625" style="1" customWidth="1"/>
    <col min="1285" max="1286" width="12.21875" style="1" customWidth="1"/>
    <col min="1287" max="1287" width="9" style="1"/>
    <col min="1288" max="1288" width="12.21875" style="1" customWidth="1"/>
    <col min="1289" max="1536" width="9" style="1"/>
    <col min="1537" max="1537" width="30.88671875" style="1" customWidth="1"/>
    <col min="1538" max="1538" width="4" style="1" customWidth="1"/>
    <col min="1539" max="1539" width="24" style="1" customWidth="1"/>
    <col min="1540" max="1540" width="27.44140625" style="1" customWidth="1"/>
    <col min="1541" max="1542" width="12.21875" style="1" customWidth="1"/>
    <col min="1543" max="1543" width="9" style="1"/>
    <col min="1544" max="1544" width="12.21875" style="1" customWidth="1"/>
    <col min="1545" max="1792" width="9" style="1"/>
    <col min="1793" max="1793" width="30.88671875" style="1" customWidth="1"/>
    <col min="1794" max="1794" width="4" style="1" customWidth="1"/>
    <col min="1795" max="1795" width="24" style="1" customWidth="1"/>
    <col min="1796" max="1796" width="27.44140625" style="1" customWidth="1"/>
    <col min="1797" max="1798" width="12.21875" style="1" customWidth="1"/>
    <col min="1799" max="1799" width="9" style="1"/>
    <col min="1800" max="1800" width="12.21875" style="1" customWidth="1"/>
    <col min="1801" max="2048" width="9" style="1"/>
    <col min="2049" max="2049" width="30.88671875" style="1" customWidth="1"/>
    <col min="2050" max="2050" width="4" style="1" customWidth="1"/>
    <col min="2051" max="2051" width="24" style="1" customWidth="1"/>
    <col min="2052" max="2052" width="27.44140625" style="1" customWidth="1"/>
    <col min="2053" max="2054" width="12.21875" style="1" customWidth="1"/>
    <col min="2055" max="2055" width="9" style="1"/>
    <col min="2056" max="2056" width="12.21875" style="1" customWidth="1"/>
    <col min="2057" max="2304" width="9" style="1"/>
    <col min="2305" max="2305" width="30.88671875" style="1" customWidth="1"/>
    <col min="2306" max="2306" width="4" style="1" customWidth="1"/>
    <col min="2307" max="2307" width="24" style="1" customWidth="1"/>
    <col min="2308" max="2308" width="27.44140625" style="1" customWidth="1"/>
    <col min="2309" max="2310" width="12.21875" style="1" customWidth="1"/>
    <col min="2311" max="2311" width="9" style="1"/>
    <col min="2312" max="2312" width="12.21875" style="1" customWidth="1"/>
    <col min="2313" max="2560" width="9" style="1"/>
    <col min="2561" max="2561" width="30.88671875" style="1" customWidth="1"/>
    <col min="2562" max="2562" width="4" style="1" customWidth="1"/>
    <col min="2563" max="2563" width="24" style="1" customWidth="1"/>
    <col min="2564" max="2564" width="27.44140625" style="1" customWidth="1"/>
    <col min="2565" max="2566" width="12.21875" style="1" customWidth="1"/>
    <col min="2567" max="2567" width="9" style="1"/>
    <col min="2568" max="2568" width="12.21875" style="1" customWidth="1"/>
    <col min="2569" max="2816" width="9" style="1"/>
    <col min="2817" max="2817" width="30.88671875" style="1" customWidth="1"/>
    <col min="2818" max="2818" width="4" style="1" customWidth="1"/>
    <col min="2819" max="2819" width="24" style="1" customWidth="1"/>
    <col min="2820" max="2820" width="27.44140625" style="1" customWidth="1"/>
    <col min="2821" max="2822" width="12.21875" style="1" customWidth="1"/>
    <col min="2823" max="2823" width="9" style="1"/>
    <col min="2824" max="2824" width="12.21875" style="1" customWidth="1"/>
    <col min="2825" max="3072" width="9" style="1"/>
    <col min="3073" max="3073" width="30.88671875" style="1" customWidth="1"/>
    <col min="3074" max="3074" width="4" style="1" customWidth="1"/>
    <col min="3075" max="3075" width="24" style="1" customWidth="1"/>
    <col min="3076" max="3076" width="27.44140625" style="1" customWidth="1"/>
    <col min="3077" max="3078" width="12.21875" style="1" customWidth="1"/>
    <col min="3079" max="3079" width="9" style="1"/>
    <col min="3080" max="3080" width="12.21875" style="1" customWidth="1"/>
    <col min="3081" max="3328" width="9" style="1"/>
    <col min="3329" max="3329" width="30.88671875" style="1" customWidth="1"/>
    <col min="3330" max="3330" width="4" style="1" customWidth="1"/>
    <col min="3331" max="3331" width="24" style="1" customWidth="1"/>
    <col min="3332" max="3332" width="27.44140625" style="1" customWidth="1"/>
    <col min="3333" max="3334" width="12.21875" style="1" customWidth="1"/>
    <col min="3335" max="3335" width="9" style="1"/>
    <col min="3336" max="3336" width="12.21875" style="1" customWidth="1"/>
    <col min="3337" max="3584" width="9" style="1"/>
    <col min="3585" max="3585" width="30.88671875" style="1" customWidth="1"/>
    <col min="3586" max="3586" width="4" style="1" customWidth="1"/>
    <col min="3587" max="3587" width="24" style="1" customWidth="1"/>
    <col min="3588" max="3588" width="27.44140625" style="1" customWidth="1"/>
    <col min="3589" max="3590" width="12.21875" style="1" customWidth="1"/>
    <col min="3591" max="3591" width="9" style="1"/>
    <col min="3592" max="3592" width="12.21875" style="1" customWidth="1"/>
    <col min="3593" max="3840" width="9" style="1"/>
    <col min="3841" max="3841" width="30.88671875" style="1" customWidth="1"/>
    <col min="3842" max="3842" width="4" style="1" customWidth="1"/>
    <col min="3843" max="3843" width="24" style="1" customWidth="1"/>
    <col min="3844" max="3844" width="27.44140625" style="1" customWidth="1"/>
    <col min="3845" max="3846" width="12.21875" style="1" customWidth="1"/>
    <col min="3847" max="3847" width="9" style="1"/>
    <col min="3848" max="3848" width="12.21875" style="1" customWidth="1"/>
    <col min="3849" max="4096" width="9" style="1"/>
    <col min="4097" max="4097" width="30.88671875" style="1" customWidth="1"/>
    <col min="4098" max="4098" width="4" style="1" customWidth="1"/>
    <col min="4099" max="4099" width="24" style="1" customWidth="1"/>
    <col min="4100" max="4100" width="27.44140625" style="1" customWidth="1"/>
    <col min="4101" max="4102" width="12.21875" style="1" customWidth="1"/>
    <col min="4103" max="4103" width="9" style="1"/>
    <col min="4104" max="4104" width="12.21875" style="1" customWidth="1"/>
    <col min="4105" max="4352" width="9" style="1"/>
    <col min="4353" max="4353" width="30.88671875" style="1" customWidth="1"/>
    <col min="4354" max="4354" width="4" style="1" customWidth="1"/>
    <col min="4355" max="4355" width="24" style="1" customWidth="1"/>
    <col min="4356" max="4356" width="27.44140625" style="1" customWidth="1"/>
    <col min="4357" max="4358" width="12.21875" style="1" customWidth="1"/>
    <col min="4359" max="4359" width="9" style="1"/>
    <col min="4360" max="4360" width="12.21875" style="1" customWidth="1"/>
    <col min="4361" max="4608" width="9" style="1"/>
    <col min="4609" max="4609" width="30.88671875" style="1" customWidth="1"/>
    <col min="4610" max="4610" width="4" style="1" customWidth="1"/>
    <col min="4611" max="4611" width="24" style="1" customWidth="1"/>
    <col min="4612" max="4612" width="27.44140625" style="1" customWidth="1"/>
    <col min="4613" max="4614" width="12.21875" style="1" customWidth="1"/>
    <col min="4615" max="4615" width="9" style="1"/>
    <col min="4616" max="4616" width="12.21875" style="1" customWidth="1"/>
    <col min="4617" max="4864" width="9" style="1"/>
    <col min="4865" max="4865" width="30.88671875" style="1" customWidth="1"/>
    <col min="4866" max="4866" width="4" style="1" customWidth="1"/>
    <col min="4867" max="4867" width="24" style="1" customWidth="1"/>
    <col min="4868" max="4868" width="27.44140625" style="1" customWidth="1"/>
    <col min="4869" max="4870" width="12.21875" style="1" customWidth="1"/>
    <col min="4871" max="4871" width="9" style="1"/>
    <col min="4872" max="4872" width="12.21875" style="1" customWidth="1"/>
    <col min="4873" max="5120" width="9" style="1"/>
    <col min="5121" max="5121" width="30.88671875" style="1" customWidth="1"/>
    <col min="5122" max="5122" width="4" style="1" customWidth="1"/>
    <col min="5123" max="5123" width="24" style="1" customWidth="1"/>
    <col min="5124" max="5124" width="27.44140625" style="1" customWidth="1"/>
    <col min="5125" max="5126" width="12.21875" style="1" customWidth="1"/>
    <col min="5127" max="5127" width="9" style="1"/>
    <col min="5128" max="5128" width="12.21875" style="1" customWidth="1"/>
    <col min="5129" max="5376" width="9" style="1"/>
    <col min="5377" max="5377" width="30.88671875" style="1" customWidth="1"/>
    <col min="5378" max="5378" width="4" style="1" customWidth="1"/>
    <col min="5379" max="5379" width="24" style="1" customWidth="1"/>
    <col min="5380" max="5380" width="27.44140625" style="1" customWidth="1"/>
    <col min="5381" max="5382" width="12.21875" style="1" customWidth="1"/>
    <col min="5383" max="5383" width="9" style="1"/>
    <col min="5384" max="5384" width="12.21875" style="1" customWidth="1"/>
    <col min="5385" max="5632" width="9" style="1"/>
    <col min="5633" max="5633" width="30.88671875" style="1" customWidth="1"/>
    <col min="5634" max="5634" width="4" style="1" customWidth="1"/>
    <col min="5635" max="5635" width="24" style="1" customWidth="1"/>
    <col min="5636" max="5636" width="27.44140625" style="1" customWidth="1"/>
    <col min="5637" max="5638" width="12.21875" style="1" customWidth="1"/>
    <col min="5639" max="5639" width="9" style="1"/>
    <col min="5640" max="5640" width="12.21875" style="1" customWidth="1"/>
    <col min="5641" max="5888" width="9" style="1"/>
    <col min="5889" max="5889" width="30.88671875" style="1" customWidth="1"/>
    <col min="5890" max="5890" width="4" style="1" customWidth="1"/>
    <col min="5891" max="5891" width="24" style="1" customWidth="1"/>
    <col min="5892" max="5892" width="27.44140625" style="1" customWidth="1"/>
    <col min="5893" max="5894" width="12.21875" style="1" customWidth="1"/>
    <col min="5895" max="5895" width="9" style="1"/>
    <col min="5896" max="5896" width="12.21875" style="1" customWidth="1"/>
    <col min="5897" max="6144" width="9" style="1"/>
    <col min="6145" max="6145" width="30.88671875" style="1" customWidth="1"/>
    <col min="6146" max="6146" width="4" style="1" customWidth="1"/>
    <col min="6147" max="6147" width="24" style="1" customWidth="1"/>
    <col min="6148" max="6148" width="27.44140625" style="1" customWidth="1"/>
    <col min="6149" max="6150" width="12.21875" style="1" customWidth="1"/>
    <col min="6151" max="6151" width="9" style="1"/>
    <col min="6152" max="6152" width="12.21875" style="1" customWidth="1"/>
    <col min="6153" max="6400" width="9" style="1"/>
    <col min="6401" max="6401" width="30.88671875" style="1" customWidth="1"/>
    <col min="6402" max="6402" width="4" style="1" customWidth="1"/>
    <col min="6403" max="6403" width="24" style="1" customWidth="1"/>
    <col min="6404" max="6404" width="27.44140625" style="1" customWidth="1"/>
    <col min="6405" max="6406" width="12.21875" style="1" customWidth="1"/>
    <col min="6407" max="6407" width="9" style="1"/>
    <col min="6408" max="6408" width="12.21875" style="1" customWidth="1"/>
    <col min="6409" max="6656" width="9" style="1"/>
    <col min="6657" max="6657" width="30.88671875" style="1" customWidth="1"/>
    <col min="6658" max="6658" width="4" style="1" customWidth="1"/>
    <col min="6659" max="6659" width="24" style="1" customWidth="1"/>
    <col min="6660" max="6660" width="27.44140625" style="1" customWidth="1"/>
    <col min="6661" max="6662" width="12.21875" style="1" customWidth="1"/>
    <col min="6663" max="6663" width="9" style="1"/>
    <col min="6664" max="6664" width="12.21875" style="1" customWidth="1"/>
    <col min="6665" max="6912" width="9" style="1"/>
    <col min="6913" max="6913" width="30.88671875" style="1" customWidth="1"/>
    <col min="6914" max="6914" width="4" style="1" customWidth="1"/>
    <col min="6915" max="6915" width="24" style="1" customWidth="1"/>
    <col min="6916" max="6916" width="27.44140625" style="1" customWidth="1"/>
    <col min="6917" max="6918" width="12.21875" style="1" customWidth="1"/>
    <col min="6919" max="6919" width="9" style="1"/>
    <col min="6920" max="6920" width="12.21875" style="1" customWidth="1"/>
    <col min="6921" max="7168" width="9" style="1"/>
    <col min="7169" max="7169" width="30.88671875" style="1" customWidth="1"/>
    <col min="7170" max="7170" width="4" style="1" customWidth="1"/>
    <col min="7171" max="7171" width="24" style="1" customWidth="1"/>
    <col min="7172" max="7172" width="27.44140625" style="1" customWidth="1"/>
    <col min="7173" max="7174" width="12.21875" style="1" customWidth="1"/>
    <col min="7175" max="7175" width="9" style="1"/>
    <col min="7176" max="7176" width="12.21875" style="1" customWidth="1"/>
    <col min="7177" max="7424" width="9" style="1"/>
    <col min="7425" max="7425" width="30.88671875" style="1" customWidth="1"/>
    <col min="7426" max="7426" width="4" style="1" customWidth="1"/>
    <col min="7427" max="7427" width="24" style="1" customWidth="1"/>
    <col min="7428" max="7428" width="27.44140625" style="1" customWidth="1"/>
    <col min="7429" max="7430" width="12.21875" style="1" customWidth="1"/>
    <col min="7431" max="7431" width="9" style="1"/>
    <col min="7432" max="7432" width="12.21875" style="1" customWidth="1"/>
    <col min="7433" max="7680" width="9" style="1"/>
    <col min="7681" max="7681" width="30.88671875" style="1" customWidth="1"/>
    <col min="7682" max="7682" width="4" style="1" customWidth="1"/>
    <col min="7683" max="7683" width="24" style="1" customWidth="1"/>
    <col min="7684" max="7684" width="27.44140625" style="1" customWidth="1"/>
    <col min="7685" max="7686" width="12.21875" style="1" customWidth="1"/>
    <col min="7687" max="7687" width="9" style="1"/>
    <col min="7688" max="7688" width="12.21875" style="1" customWidth="1"/>
    <col min="7689" max="7936" width="9" style="1"/>
    <col min="7937" max="7937" width="30.88671875" style="1" customWidth="1"/>
    <col min="7938" max="7938" width="4" style="1" customWidth="1"/>
    <col min="7939" max="7939" width="24" style="1" customWidth="1"/>
    <col min="7940" max="7940" width="27.44140625" style="1" customWidth="1"/>
    <col min="7941" max="7942" width="12.21875" style="1" customWidth="1"/>
    <col min="7943" max="7943" width="9" style="1"/>
    <col min="7944" max="7944" width="12.21875" style="1" customWidth="1"/>
    <col min="7945" max="8192" width="9" style="1"/>
    <col min="8193" max="8193" width="30.88671875" style="1" customWidth="1"/>
    <col min="8194" max="8194" width="4" style="1" customWidth="1"/>
    <col min="8195" max="8195" width="24" style="1" customWidth="1"/>
    <col min="8196" max="8196" width="27.44140625" style="1" customWidth="1"/>
    <col min="8197" max="8198" width="12.21875" style="1" customWidth="1"/>
    <col min="8199" max="8199" width="9" style="1"/>
    <col min="8200" max="8200" width="12.21875" style="1" customWidth="1"/>
    <col min="8201" max="8448" width="9" style="1"/>
    <col min="8449" max="8449" width="30.88671875" style="1" customWidth="1"/>
    <col min="8450" max="8450" width="4" style="1" customWidth="1"/>
    <col min="8451" max="8451" width="24" style="1" customWidth="1"/>
    <col min="8452" max="8452" width="27.44140625" style="1" customWidth="1"/>
    <col min="8453" max="8454" width="12.21875" style="1" customWidth="1"/>
    <col min="8455" max="8455" width="9" style="1"/>
    <col min="8456" max="8456" width="12.21875" style="1" customWidth="1"/>
    <col min="8457" max="8704" width="9" style="1"/>
    <col min="8705" max="8705" width="30.88671875" style="1" customWidth="1"/>
    <col min="8706" max="8706" width="4" style="1" customWidth="1"/>
    <col min="8707" max="8707" width="24" style="1" customWidth="1"/>
    <col min="8708" max="8708" width="27.44140625" style="1" customWidth="1"/>
    <col min="8709" max="8710" width="12.21875" style="1" customWidth="1"/>
    <col min="8711" max="8711" width="9" style="1"/>
    <col min="8712" max="8712" width="12.21875" style="1" customWidth="1"/>
    <col min="8713" max="8960" width="9" style="1"/>
    <col min="8961" max="8961" width="30.88671875" style="1" customWidth="1"/>
    <col min="8962" max="8962" width="4" style="1" customWidth="1"/>
    <col min="8963" max="8963" width="24" style="1" customWidth="1"/>
    <col min="8964" max="8964" width="27.44140625" style="1" customWidth="1"/>
    <col min="8965" max="8966" width="12.21875" style="1" customWidth="1"/>
    <col min="8967" max="8967" width="9" style="1"/>
    <col min="8968" max="8968" width="12.21875" style="1" customWidth="1"/>
    <col min="8969" max="9216" width="9" style="1"/>
    <col min="9217" max="9217" width="30.88671875" style="1" customWidth="1"/>
    <col min="9218" max="9218" width="4" style="1" customWidth="1"/>
    <col min="9219" max="9219" width="24" style="1" customWidth="1"/>
    <col min="9220" max="9220" width="27.44140625" style="1" customWidth="1"/>
    <col min="9221" max="9222" width="12.21875" style="1" customWidth="1"/>
    <col min="9223" max="9223" width="9" style="1"/>
    <col min="9224" max="9224" width="12.21875" style="1" customWidth="1"/>
    <col min="9225" max="9472" width="9" style="1"/>
    <col min="9473" max="9473" width="30.88671875" style="1" customWidth="1"/>
    <col min="9474" max="9474" width="4" style="1" customWidth="1"/>
    <col min="9475" max="9475" width="24" style="1" customWidth="1"/>
    <col min="9476" max="9476" width="27.44140625" style="1" customWidth="1"/>
    <col min="9477" max="9478" width="12.21875" style="1" customWidth="1"/>
    <col min="9479" max="9479" width="9" style="1"/>
    <col min="9480" max="9480" width="12.21875" style="1" customWidth="1"/>
    <col min="9481" max="9728" width="9" style="1"/>
    <col min="9729" max="9729" width="30.88671875" style="1" customWidth="1"/>
    <col min="9730" max="9730" width="4" style="1" customWidth="1"/>
    <col min="9731" max="9731" width="24" style="1" customWidth="1"/>
    <col min="9732" max="9732" width="27.44140625" style="1" customWidth="1"/>
    <col min="9733" max="9734" width="12.21875" style="1" customWidth="1"/>
    <col min="9735" max="9735" width="9" style="1"/>
    <col min="9736" max="9736" width="12.21875" style="1" customWidth="1"/>
    <col min="9737" max="9984" width="9" style="1"/>
    <col min="9985" max="9985" width="30.88671875" style="1" customWidth="1"/>
    <col min="9986" max="9986" width="4" style="1" customWidth="1"/>
    <col min="9987" max="9987" width="24" style="1" customWidth="1"/>
    <col min="9988" max="9988" width="27.44140625" style="1" customWidth="1"/>
    <col min="9989" max="9990" width="12.21875" style="1" customWidth="1"/>
    <col min="9991" max="9991" width="9" style="1"/>
    <col min="9992" max="9992" width="12.21875" style="1" customWidth="1"/>
    <col min="9993" max="10240" width="9" style="1"/>
    <col min="10241" max="10241" width="30.88671875" style="1" customWidth="1"/>
    <col min="10242" max="10242" width="4" style="1" customWidth="1"/>
    <col min="10243" max="10243" width="24" style="1" customWidth="1"/>
    <col min="10244" max="10244" width="27.44140625" style="1" customWidth="1"/>
    <col min="10245" max="10246" width="12.21875" style="1" customWidth="1"/>
    <col min="10247" max="10247" width="9" style="1"/>
    <col min="10248" max="10248" width="12.21875" style="1" customWidth="1"/>
    <col min="10249" max="10496" width="9" style="1"/>
    <col min="10497" max="10497" width="30.88671875" style="1" customWidth="1"/>
    <col min="10498" max="10498" width="4" style="1" customWidth="1"/>
    <col min="10499" max="10499" width="24" style="1" customWidth="1"/>
    <col min="10500" max="10500" width="27.44140625" style="1" customWidth="1"/>
    <col min="10501" max="10502" width="12.21875" style="1" customWidth="1"/>
    <col min="10503" max="10503" width="9" style="1"/>
    <col min="10504" max="10504" width="12.21875" style="1" customWidth="1"/>
    <col min="10505" max="10752" width="9" style="1"/>
    <col min="10753" max="10753" width="30.88671875" style="1" customWidth="1"/>
    <col min="10754" max="10754" width="4" style="1" customWidth="1"/>
    <col min="10755" max="10755" width="24" style="1" customWidth="1"/>
    <col min="10756" max="10756" width="27.44140625" style="1" customWidth="1"/>
    <col min="10757" max="10758" width="12.21875" style="1" customWidth="1"/>
    <col min="10759" max="10759" width="9" style="1"/>
    <col min="10760" max="10760" width="12.21875" style="1" customWidth="1"/>
    <col min="10761" max="11008" width="9" style="1"/>
    <col min="11009" max="11009" width="30.88671875" style="1" customWidth="1"/>
    <col min="11010" max="11010" width="4" style="1" customWidth="1"/>
    <col min="11011" max="11011" width="24" style="1" customWidth="1"/>
    <col min="11012" max="11012" width="27.44140625" style="1" customWidth="1"/>
    <col min="11013" max="11014" width="12.21875" style="1" customWidth="1"/>
    <col min="11015" max="11015" width="9" style="1"/>
    <col min="11016" max="11016" width="12.21875" style="1" customWidth="1"/>
    <col min="11017" max="11264" width="9" style="1"/>
    <col min="11265" max="11265" width="30.88671875" style="1" customWidth="1"/>
    <col min="11266" max="11266" width="4" style="1" customWidth="1"/>
    <col min="11267" max="11267" width="24" style="1" customWidth="1"/>
    <col min="11268" max="11268" width="27.44140625" style="1" customWidth="1"/>
    <col min="11269" max="11270" width="12.21875" style="1" customWidth="1"/>
    <col min="11271" max="11271" width="9" style="1"/>
    <col min="11272" max="11272" width="12.21875" style="1" customWidth="1"/>
    <col min="11273" max="11520" width="9" style="1"/>
    <col min="11521" max="11521" width="30.88671875" style="1" customWidth="1"/>
    <col min="11522" max="11522" width="4" style="1" customWidth="1"/>
    <col min="11523" max="11523" width="24" style="1" customWidth="1"/>
    <col min="11524" max="11524" width="27.44140625" style="1" customWidth="1"/>
    <col min="11525" max="11526" width="12.21875" style="1" customWidth="1"/>
    <col min="11527" max="11527" width="9" style="1"/>
    <col min="11528" max="11528" width="12.21875" style="1" customWidth="1"/>
    <col min="11529" max="11776" width="9" style="1"/>
    <col min="11777" max="11777" width="30.88671875" style="1" customWidth="1"/>
    <col min="11778" max="11778" width="4" style="1" customWidth="1"/>
    <col min="11779" max="11779" width="24" style="1" customWidth="1"/>
    <col min="11780" max="11780" width="27.44140625" style="1" customWidth="1"/>
    <col min="11781" max="11782" width="12.21875" style="1" customWidth="1"/>
    <col min="11783" max="11783" width="9" style="1"/>
    <col min="11784" max="11784" width="12.21875" style="1" customWidth="1"/>
    <col min="11785" max="12032" width="9" style="1"/>
    <col min="12033" max="12033" width="30.88671875" style="1" customWidth="1"/>
    <col min="12034" max="12034" width="4" style="1" customWidth="1"/>
    <col min="12035" max="12035" width="24" style="1" customWidth="1"/>
    <col min="12036" max="12036" width="27.44140625" style="1" customWidth="1"/>
    <col min="12037" max="12038" width="12.21875" style="1" customWidth="1"/>
    <col min="12039" max="12039" width="9" style="1"/>
    <col min="12040" max="12040" width="12.21875" style="1" customWidth="1"/>
    <col min="12041" max="12288" width="9" style="1"/>
    <col min="12289" max="12289" width="30.88671875" style="1" customWidth="1"/>
    <col min="12290" max="12290" width="4" style="1" customWidth="1"/>
    <col min="12291" max="12291" width="24" style="1" customWidth="1"/>
    <col min="12292" max="12292" width="27.44140625" style="1" customWidth="1"/>
    <col min="12293" max="12294" width="12.21875" style="1" customWidth="1"/>
    <col min="12295" max="12295" width="9" style="1"/>
    <col min="12296" max="12296" width="12.21875" style="1" customWidth="1"/>
    <col min="12297" max="12544" width="9" style="1"/>
    <col min="12545" max="12545" width="30.88671875" style="1" customWidth="1"/>
    <col min="12546" max="12546" width="4" style="1" customWidth="1"/>
    <col min="12547" max="12547" width="24" style="1" customWidth="1"/>
    <col min="12548" max="12548" width="27.44140625" style="1" customWidth="1"/>
    <col min="12549" max="12550" width="12.21875" style="1" customWidth="1"/>
    <col min="12551" max="12551" width="9" style="1"/>
    <col min="12552" max="12552" width="12.21875" style="1" customWidth="1"/>
    <col min="12553" max="12800" width="9" style="1"/>
    <col min="12801" max="12801" width="30.88671875" style="1" customWidth="1"/>
    <col min="12802" max="12802" width="4" style="1" customWidth="1"/>
    <col min="12803" max="12803" width="24" style="1" customWidth="1"/>
    <col min="12804" max="12804" width="27.44140625" style="1" customWidth="1"/>
    <col min="12805" max="12806" width="12.21875" style="1" customWidth="1"/>
    <col min="12807" max="12807" width="9" style="1"/>
    <col min="12808" max="12808" width="12.21875" style="1" customWidth="1"/>
    <col min="12809" max="13056" width="9" style="1"/>
    <col min="13057" max="13057" width="30.88671875" style="1" customWidth="1"/>
    <col min="13058" max="13058" width="4" style="1" customWidth="1"/>
    <col min="13059" max="13059" width="24" style="1" customWidth="1"/>
    <col min="13060" max="13060" width="27.44140625" style="1" customWidth="1"/>
    <col min="13061" max="13062" width="12.21875" style="1" customWidth="1"/>
    <col min="13063" max="13063" width="9" style="1"/>
    <col min="13064" max="13064" width="12.21875" style="1" customWidth="1"/>
    <col min="13065" max="13312" width="9" style="1"/>
    <col min="13313" max="13313" width="30.88671875" style="1" customWidth="1"/>
    <col min="13314" max="13314" width="4" style="1" customWidth="1"/>
    <col min="13315" max="13315" width="24" style="1" customWidth="1"/>
    <col min="13316" max="13316" width="27.44140625" style="1" customWidth="1"/>
    <col min="13317" max="13318" width="12.21875" style="1" customWidth="1"/>
    <col min="13319" max="13319" width="9" style="1"/>
    <col min="13320" max="13320" width="12.21875" style="1" customWidth="1"/>
    <col min="13321" max="13568" width="9" style="1"/>
    <col min="13569" max="13569" width="30.88671875" style="1" customWidth="1"/>
    <col min="13570" max="13570" width="4" style="1" customWidth="1"/>
    <col min="13571" max="13571" width="24" style="1" customWidth="1"/>
    <col min="13572" max="13572" width="27.44140625" style="1" customWidth="1"/>
    <col min="13573" max="13574" width="12.21875" style="1" customWidth="1"/>
    <col min="13575" max="13575" width="9" style="1"/>
    <col min="13576" max="13576" width="12.21875" style="1" customWidth="1"/>
    <col min="13577" max="13824" width="9" style="1"/>
    <col min="13825" max="13825" width="30.88671875" style="1" customWidth="1"/>
    <col min="13826" max="13826" width="4" style="1" customWidth="1"/>
    <col min="13827" max="13827" width="24" style="1" customWidth="1"/>
    <col min="13828" max="13828" width="27.44140625" style="1" customWidth="1"/>
    <col min="13829" max="13830" width="12.21875" style="1" customWidth="1"/>
    <col min="13831" max="13831" width="9" style="1"/>
    <col min="13832" max="13832" width="12.21875" style="1" customWidth="1"/>
    <col min="13833" max="14080" width="9" style="1"/>
    <col min="14081" max="14081" width="30.88671875" style="1" customWidth="1"/>
    <col min="14082" max="14082" width="4" style="1" customWidth="1"/>
    <col min="14083" max="14083" width="24" style="1" customWidth="1"/>
    <col min="14084" max="14084" width="27.44140625" style="1" customWidth="1"/>
    <col min="14085" max="14086" width="12.21875" style="1" customWidth="1"/>
    <col min="14087" max="14087" width="9" style="1"/>
    <col min="14088" max="14088" width="12.21875" style="1" customWidth="1"/>
    <col min="14089" max="14336" width="9" style="1"/>
    <col min="14337" max="14337" width="30.88671875" style="1" customWidth="1"/>
    <col min="14338" max="14338" width="4" style="1" customWidth="1"/>
    <col min="14339" max="14339" width="24" style="1" customWidth="1"/>
    <col min="14340" max="14340" width="27.44140625" style="1" customWidth="1"/>
    <col min="14341" max="14342" width="12.21875" style="1" customWidth="1"/>
    <col min="14343" max="14343" width="9" style="1"/>
    <col min="14344" max="14344" width="12.21875" style="1" customWidth="1"/>
    <col min="14345" max="14592" width="9" style="1"/>
    <col min="14593" max="14593" width="30.88671875" style="1" customWidth="1"/>
    <col min="14594" max="14594" width="4" style="1" customWidth="1"/>
    <col min="14595" max="14595" width="24" style="1" customWidth="1"/>
    <col min="14596" max="14596" width="27.44140625" style="1" customWidth="1"/>
    <col min="14597" max="14598" width="12.21875" style="1" customWidth="1"/>
    <col min="14599" max="14599" width="9" style="1"/>
    <col min="14600" max="14600" width="12.21875" style="1" customWidth="1"/>
    <col min="14601" max="14848" width="9" style="1"/>
    <col min="14849" max="14849" width="30.88671875" style="1" customWidth="1"/>
    <col min="14850" max="14850" width="4" style="1" customWidth="1"/>
    <col min="14851" max="14851" width="24" style="1" customWidth="1"/>
    <col min="14852" max="14852" width="27.44140625" style="1" customWidth="1"/>
    <col min="14853" max="14854" width="12.21875" style="1" customWidth="1"/>
    <col min="14855" max="14855" width="9" style="1"/>
    <col min="14856" max="14856" width="12.21875" style="1" customWidth="1"/>
    <col min="14857" max="15104" width="9" style="1"/>
    <col min="15105" max="15105" width="30.88671875" style="1" customWidth="1"/>
    <col min="15106" max="15106" width="4" style="1" customWidth="1"/>
    <col min="15107" max="15107" width="24" style="1" customWidth="1"/>
    <col min="15108" max="15108" width="27.44140625" style="1" customWidth="1"/>
    <col min="15109" max="15110" width="12.21875" style="1" customWidth="1"/>
    <col min="15111" max="15111" width="9" style="1"/>
    <col min="15112" max="15112" width="12.21875" style="1" customWidth="1"/>
    <col min="15113" max="15360" width="9" style="1"/>
    <col min="15361" max="15361" width="30.88671875" style="1" customWidth="1"/>
    <col min="15362" max="15362" width="4" style="1" customWidth="1"/>
    <col min="15363" max="15363" width="24" style="1" customWidth="1"/>
    <col min="15364" max="15364" width="27.44140625" style="1" customWidth="1"/>
    <col min="15365" max="15366" width="12.21875" style="1" customWidth="1"/>
    <col min="15367" max="15367" width="9" style="1"/>
    <col min="15368" max="15368" width="12.21875" style="1" customWidth="1"/>
    <col min="15369" max="15616" width="9" style="1"/>
    <col min="15617" max="15617" width="30.88671875" style="1" customWidth="1"/>
    <col min="15618" max="15618" width="4" style="1" customWidth="1"/>
    <col min="15619" max="15619" width="24" style="1" customWidth="1"/>
    <col min="15620" max="15620" width="27.44140625" style="1" customWidth="1"/>
    <col min="15621" max="15622" width="12.21875" style="1" customWidth="1"/>
    <col min="15623" max="15623" width="9" style="1"/>
    <col min="15624" max="15624" width="12.21875" style="1" customWidth="1"/>
    <col min="15625" max="15872" width="9" style="1"/>
    <col min="15873" max="15873" width="30.88671875" style="1" customWidth="1"/>
    <col min="15874" max="15874" width="4" style="1" customWidth="1"/>
    <col min="15875" max="15875" width="24" style="1" customWidth="1"/>
    <col min="15876" max="15876" width="27.44140625" style="1" customWidth="1"/>
    <col min="15877" max="15878" width="12.21875" style="1" customWidth="1"/>
    <col min="15879" max="15879" width="9" style="1"/>
    <col min="15880" max="15880" width="12.21875" style="1" customWidth="1"/>
    <col min="15881" max="16384" width="9" style="1"/>
  </cols>
  <sheetData>
    <row r="1" spans="1:9" s="52" customFormat="1" ht="24.75" customHeight="1">
      <c r="A1" s="88" t="s">
        <v>68</v>
      </c>
      <c r="B1" s="88"/>
      <c r="C1" s="88"/>
      <c r="D1" s="88"/>
      <c r="E1" s="82"/>
    </row>
    <row r="2" spans="1:9" s="52" customFormat="1" ht="15.75" customHeight="1">
      <c r="A2" s="84">
        <v>45657</v>
      </c>
      <c r="B2" s="84"/>
      <c r="C2" s="84"/>
      <c r="D2" s="84"/>
      <c r="E2" s="82"/>
    </row>
    <row r="3" spans="1:9" ht="18" customHeight="1">
      <c r="A3" s="55" t="s">
        <v>69</v>
      </c>
      <c r="B3" s="89"/>
      <c r="C3" s="89"/>
      <c r="D3" s="56" t="s">
        <v>70</v>
      </c>
    </row>
    <row r="4" spans="1:9" ht="18.899999999999999" customHeight="1">
      <c r="A4" s="10" t="s">
        <v>71</v>
      </c>
      <c r="B4" s="6" t="s">
        <v>4</v>
      </c>
      <c r="C4" s="15" t="s">
        <v>72</v>
      </c>
      <c r="D4" s="15" t="s">
        <v>73</v>
      </c>
      <c r="F4" s="57"/>
      <c r="G4" s="57"/>
    </row>
    <row r="5" spans="1:9" ht="18.899999999999999" customHeight="1">
      <c r="A5" s="10" t="s">
        <v>74</v>
      </c>
      <c r="B5" s="6">
        <v>1</v>
      </c>
      <c r="C5" s="58">
        <v>109935627.02</v>
      </c>
      <c r="D5" s="58">
        <v>12429670.390000001</v>
      </c>
      <c r="I5" s="66"/>
    </row>
    <row r="6" spans="1:9" ht="18.899999999999999" customHeight="1">
      <c r="A6" s="10" t="s">
        <v>75</v>
      </c>
      <c r="B6" s="6">
        <v>2</v>
      </c>
      <c r="C6" s="58">
        <v>94615306.879999995</v>
      </c>
      <c r="D6" s="58">
        <v>8281048.9400000004</v>
      </c>
    </row>
    <row r="7" spans="1:9" ht="18.899999999999999" customHeight="1">
      <c r="A7" s="10" t="s">
        <v>76</v>
      </c>
      <c r="B7" s="6">
        <v>3</v>
      </c>
      <c r="C7" s="58">
        <v>253293.22</v>
      </c>
      <c r="D7" s="58">
        <v>34079.730000000003</v>
      </c>
      <c r="I7" s="67"/>
    </row>
    <row r="8" spans="1:9" ht="18.899999999999999" customHeight="1">
      <c r="A8" s="10" t="s">
        <v>77</v>
      </c>
      <c r="B8" s="6">
        <v>4</v>
      </c>
      <c r="C8" s="58"/>
      <c r="D8" s="58"/>
    </row>
    <row r="9" spans="1:9" ht="18.899999999999999" customHeight="1">
      <c r="A9" s="10" t="s">
        <v>78</v>
      </c>
      <c r="B9" s="6">
        <v>5</v>
      </c>
      <c r="C9" s="58"/>
      <c r="D9" s="58"/>
    </row>
    <row r="10" spans="1:9" ht="18.899999999999999" customHeight="1">
      <c r="A10" s="10" t="s">
        <v>79</v>
      </c>
      <c r="B10" s="6">
        <v>6</v>
      </c>
      <c r="C10" s="58"/>
      <c r="D10" s="58"/>
    </row>
    <row r="11" spans="1:9" ht="18.899999999999999" customHeight="1">
      <c r="A11" s="10" t="s">
        <v>80</v>
      </c>
      <c r="B11" s="6">
        <v>7</v>
      </c>
      <c r="C11" s="58"/>
      <c r="D11" s="58"/>
    </row>
    <row r="12" spans="1:9" ht="18.899999999999999" customHeight="1">
      <c r="A12" s="10" t="s">
        <v>81</v>
      </c>
      <c r="B12" s="6">
        <v>8</v>
      </c>
      <c r="C12" s="58"/>
      <c r="D12" s="58"/>
    </row>
    <row r="13" spans="1:9" ht="18.899999999999999" customHeight="1">
      <c r="A13" s="10" t="s">
        <v>82</v>
      </c>
      <c r="B13" s="6">
        <v>9</v>
      </c>
      <c r="C13" s="58"/>
      <c r="D13" s="58"/>
    </row>
    <row r="14" spans="1:9" ht="18.899999999999999" customHeight="1">
      <c r="A14" s="10" t="s">
        <v>83</v>
      </c>
      <c r="B14" s="6">
        <v>10</v>
      </c>
      <c r="C14" s="58"/>
      <c r="D14" s="58"/>
    </row>
    <row r="15" spans="1:9" ht="18.899999999999999" customHeight="1">
      <c r="A15" s="10" t="s">
        <v>84</v>
      </c>
      <c r="B15" s="6">
        <v>11</v>
      </c>
      <c r="C15" s="58">
        <v>5208948.54</v>
      </c>
      <c r="D15" s="58">
        <v>559860.24</v>
      </c>
    </row>
    <row r="16" spans="1:9" ht="18.899999999999999" customHeight="1">
      <c r="A16" s="10" t="s">
        <v>85</v>
      </c>
      <c r="B16" s="6">
        <v>12</v>
      </c>
      <c r="C16" s="58"/>
      <c r="D16" s="58"/>
    </row>
    <row r="17" spans="1:6" ht="18.899999999999999" customHeight="1">
      <c r="A17" s="10" t="s">
        <v>86</v>
      </c>
      <c r="B17" s="6">
        <v>13</v>
      </c>
      <c r="C17" s="58"/>
      <c r="D17" s="58"/>
    </row>
    <row r="18" spans="1:6" ht="18.899999999999999" customHeight="1">
      <c r="A18" s="10" t="s">
        <v>87</v>
      </c>
      <c r="B18" s="6">
        <v>14</v>
      </c>
      <c r="C18" s="58">
        <v>1162830.73</v>
      </c>
      <c r="D18" s="58">
        <v>1908986.37</v>
      </c>
    </row>
    <row r="19" spans="1:6" ht="18.899999999999999" customHeight="1">
      <c r="A19" s="10" t="s">
        <v>88</v>
      </c>
      <c r="B19" s="6">
        <v>15</v>
      </c>
      <c r="C19" s="58"/>
      <c r="D19" s="58"/>
    </row>
    <row r="20" spans="1:6" ht="18.899999999999999" customHeight="1">
      <c r="A20" s="10" t="s">
        <v>89</v>
      </c>
      <c r="B20" s="6">
        <v>16</v>
      </c>
      <c r="C20" s="58"/>
      <c r="D20" s="58"/>
    </row>
    <row r="21" spans="1:6" ht="18.899999999999999" customHeight="1">
      <c r="A21" s="10" t="s">
        <v>90</v>
      </c>
      <c r="B21" s="6">
        <v>17</v>
      </c>
      <c r="C21" s="58">
        <v>4509295.8</v>
      </c>
      <c r="D21" s="58">
        <v>1107567.56</v>
      </c>
    </row>
    <row r="22" spans="1:6" ht="18.899999999999999" customHeight="1">
      <c r="A22" s="10" t="s">
        <v>91</v>
      </c>
      <c r="B22" s="6">
        <v>18</v>
      </c>
      <c r="C22" s="58">
        <v>1759399.43</v>
      </c>
      <c r="D22" s="58">
        <v>127915.88</v>
      </c>
    </row>
    <row r="23" spans="1:6" ht="18.899999999999999" customHeight="1">
      <c r="A23" s="10" t="s">
        <v>92</v>
      </c>
      <c r="B23" s="6">
        <v>19</v>
      </c>
      <c r="C23" s="58"/>
      <c r="D23" s="58"/>
    </row>
    <row r="24" spans="1:6" ht="18.899999999999999" customHeight="1">
      <c r="A24" s="10" t="s">
        <v>93</v>
      </c>
      <c r="B24" s="6">
        <v>20</v>
      </c>
      <c r="C24" s="58"/>
      <c r="D24" s="58"/>
    </row>
    <row r="25" spans="1:6" ht="12">
      <c r="A25" s="10" t="s">
        <v>94</v>
      </c>
      <c r="B25" s="6">
        <v>21</v>
      </c>
      <c r="C25" s="58">
        <v>2426552.42</v>
      </c>
      <c r="D25" s="58">
        <v>410211.67</v>
      </c>
    </row>
    <row r="26" spans="1:6" ht="18.899999999999999" customHeight="1">
      <c r="A26" s="10" t="s">
        <v>95</v>
      </c>
      <c r="B26" s="6">
        <v>22</v>
      </c>
      <c r="C26" s="58">
        <v>874294.24</v>
      </c>
      <c r="D26" s="58">
        <v>88590.77</v>
      </c>
      <c r="F26" s="59"/>
    </row>
    <row r="27" spans="1:6" ht="18.899999999999999" customHeight="1">
      <c r="A27" s="10" t="s">
        <v>96</v>
      </c>
      <c r="B27" s="6">
        <v>23</v>
      </c>
      <c r="C27" s="58"/>
      <c r="D27" s="58"/>
      <c r="F27" s="60"/>
    </row>
    <row r="28" spans="1:6" ht="18.899999999999999" customHeight="1">
      <c r="A28" s="10" t="s">
        <v>97</v>
      </c>
      <c r="B28" s="6">
        <v>24</v>
      </c>
      <c r="C28" s="58">
        <v>15675.99</v>
      </c>
      <c r="D28" s="58">
        <v>0</v>
      </c>
    </row>
    <row r="29" spans="1:6" ht="18.899999999999999" customHeight="1">
      <c r="A29" s="10" t="s">
        <v>98</v>
      </c>
      <c r="B29" s="6">
        <v>25</v>
      </c>
      <c r="C29" s="58"/>
      <c r="D29" s="58"/>
    </row>
    <row r="30" spans="1:6" ht="18.899999999999999" customHeight="1">
      <c r="A30" s="10" t="s">
        <v>99</v>
      </c>
      <c r="B30" s="6">
        <v>26</v>
      </c>
      <c r="C30" s="58"/>
      <c r="D30" s="58"/>
    </row>
    <row r="31" spans="1:6" ht="18.899999999999999" customHeight="1">
      <c r="A31" s="10" t="s">
        <v>100</v>
      </c>
      <c r="B31" s="6">
        <v>27</v>
      </c>
      <c r="C31" s="58"/>
      <c r="D31" s="58"/>
      <c r="F31" s="61"/>
    </row>
    <row r="32" spans="1:6" ht="18.899999999999999" customHeight="1">
      <c r="A32" s="10" t="s">
        <v>101</v>
      </c>
      <c r="B32" s="6">
        <v>28</v>
      </c>
      <c r="C32" s="58"/>
      <c r="D32" s="58"/>
    </row>
    <row r="33" spans="1:4" ht="18.899999999999999" customHeight="1">
      <c r="A33" s="10" t="s">
        <v>102</v>
      </c>
      <c r="B33" s="6">
        <v>29</v>
      </c>
      <c r="C33" s="58"/>
      <c r="D33" s="58"/>
    </row>
    <row r="34" spans="1:4" ht="12">
      <c r="A34" s="10" t="s">
        <v>103</v>
      </c>
      <c r="B34" s="6">
        <v>30</v>
      </c>
      <c r="C34" s="58"/>
      <c r="D34" s="58"/>
    </row>
    <row r="35" spans="1:4" ht="18.899999999999999" customHeight="1">
      <c r="A35" s="10" t="s">
        <v>104</v>
      </c>
      <c r="B35" s="6">
        <v>31</v>
      </c>
      <c r="C35" s="58">
        <v>3285170.67</v>
      </c>
      <c r="D35" s="58">
        <v>498802.44</v>
      </c>
    </row>
    <row r="36" spans="1:4" ht="18.899999999999999" customHeight="1">
      <c r="A36" s="10" t="s">
        <v>105</v>
      </c>
      <c r="B36" s="6">
        <v>32</v>
      </c>
      <c r="C36" s="58">
        <v>0</v>
      </c>
      <c r="D36" s="58">
        <v>0</v>
      </c>
    </row>
    <row r="37" spans="1:4" ht="18.899999999999999" customHeight="1">
      <c r="A37" s="10" t="s">
        <v>106</v>
      </c>
      <c r="B37" s="6">
        <v>33</v>
      </c>
      <c r="C37" s="58">
        <f>C5-C6-C7-C15-C18-C21-C22+C26-C28</f>
        <v>3285170.67</v>
      </c>
      <c r="D37" s="58">
        <f>D5-D6-D7-D15-D18-D21-D22+D26-D28</f>
        <v>498802.44</v>
      </c>
    </row>
    <row r="38" spans="1:4" ht="24" customHeight="1">
      <c r="A38" s="90" t="s">
        <v>107</v>
      </c>
      <c r="B38" s="90"/>
      <c r="C38" s="90"/>
      <c r="D38" s="91"/>
    </row>
    <row r="41" spans="1:4">
      <c r="C41" s="62"/>
      <c r="D41" s="63"/>
    </row>
    <row r="42" spans="1:4" ht="12">
      <c r="C42" s="64"/>
      <c r="D42" s="64"/>
    </row>
    <row r="43" spans="1:4">
      <c r="C43" s="62"/>
      <c r="D43" s="63"/>
    </row>
    <row r="44" spans="1:4">
      <c r="C44" s="62"/>
      <c r="D44" s="63"/>
    </row>
    <row r="45" spans="1:4">
      <c r="C45" s="62"/>
      <c r="D45" s="63"/>
    </row>
    <row r="46" spans="1:4">
      <c r="C46" s="62"/>
      <c r="D46" s="63"/>
    </row>
    <row r="48" spans="1:4">
      <c r="C48" s="65"/>
    </row>
    <row r="82" spans="4:4">
      <c r="D82" s="1"/>
    </row>
  </sheetData>
  <sortState ref="A5:D37">
    <sortCondition ref="A5"/>
  </sortState>
  <mergeCells count="4">
    <mergeCell ref="A1:D1"/>
    <mergeCell ref="A2:D2"/>
    <mergeCell ref="B3:C3"/>
    <mergeCell ref="A38:D38"/>
  </mergeCells>
  <phoneticPr fontId="14" type="noConversion"/>
  <printOptions horizontalCentered="1"/>
  <pageMargins left="0.59027777777777801" right="0.235416666666667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J63"/>
  <sheetViews>
    <sheetView workbookViewId="0">
      <selection activeCell="C12" sqref="C12"/>
    </sheetView>
  </sheetViews>
  <sheetFormatPr defaultColWidth="9" defaultRowHeight="10.8"/>
  <cols>
    <col min="1" max="1" width="19.88671875" style="2" customWidth="1"/>
    <col min="2" max="2" width="5.33203125" style="2" customWidth="1"/>
    <col min="3" max="4" width="16.44140625" style="2" customWidth="1"/>
    <col min="5" max="5" width="27.21875" style="2" customWidth="1"/>
    <col min="6" max="6" width="4.88671875" style="4" customWidth="1"/>
    <col min="7" max="7" width="16.44140625" style="2" customWidth="1"/>
    <col min="8" max="8" width="16.21875" style="2" customWidth="1"/>
    <col min="9" max="9" width="13" style="2" customWidth="1"/>
    <col min="10" max="10" width="9.6640625" style="2"/>
    <col min="11" max="224" width="9" style="2"/>
    <col min="225" max="225" width="20.44140625" style="2" customWidth="1"/>
    <col min="226" max="226" width="3.33203125" style="2" customWidth="1"/>
    <col min="227" max="227" width="12.44140625" style="2" customWidth="1"/>
    <col min="228" max="228" width="13.33203125" style="2" customWidth="1"/>
    <col min="229" max="229" width="17.6640625" style="2" customWidth="1"/>
    <col min="230" max="230" width="3.88671875" style="2" customWidth="1"/>
    <col min="231" max="231" width="12" style="2" customWidth="1"/>
    <col min="232" max="232" width="12.21875" style="2" customWidth="1"/>
    <col min="233" max="233" width="15.6640625" style="2" customWidth="1"/>
    <col min="234" max="234" width="12.21875" style="2" customWidth="1"/>
    <col min="235" max="235" width="11.33203125" style="2" customWidth="1"/>
    <col min="236" max="236" width="9.77734375" style="2" customWidth="1"/>
    <col min="237" max="480" width="9" style="2"/>
    <col min="481" max="481" width="20.44140625" style="2" customWidth="1"/>
    <col min="482" max="482" width="3.33203125" style="2" customWidth="1"/>
    <col min="483" max="483" width="12.44140625" style="2" customWidth="1"/>
    <col min="484" max="484" width="13.33203125" style="2" customWidth="1"/>
    <col min="485" max="485" width="17.6640625" style="2" customWidth="1"/>
    <col min="486" max="486" width="3.88671875" style="2" customWidth="1"/>
    <col min="487" max="487" width="12" style="2" customWidth="1"/>
    <col min="488" max="488" width="12.21875" style="2" customWidth="1"/>
    <col min="489" max="489" width="15.6640625" style="2" customWidth="1"/>
    <col min="490" max="490" width="12.21875" style="2" customWidth="1"/>
    <col min="491" max="491" width="11.33203125" style="2" customWidth="1"/>
    <col min="492" max="492" width="9.77734375" style="2" customWidth="1"/>
    <col min="493" max="736" width="9" style="2"/>
    <col min="737" max="737" width="20.44140625" style="2" customWidth="1"/>
    <col min="738" max="738" width="3.33203125" style="2" customWidth="1"/>
    <col min="739" max="739" width="12.44140625" style="2" customWidth="1"/>
    <col min="740" max="740" width="13.33203125" style="2" customWidth="1"/>
    <col min="741" max="741" width="17.6640625" style="2" customWidth="1"/>
    <col min="742" max="742" width="3.88671875" style="2" customWidth="1"/>
    <col min="743" max="743" width="12" style="2" customWidth="1"/>
    <col min="744" max="744" width="12.21875" style="2" customWidth="1"/>
    <col min="745" max="745" width="15.6640625" style="2" customWidth="1"/>
    <col min="746" max="746" width="12.21875" style="2" customWidth="1"/>
    <col min="747" max="747" width="11.33203125" style="2" customWidth="1"/>
    <col min="748" max="748" width="9.77734375" style="2" customWidth="1"/>
    <col min="749" max="992" width="9" style="2"/>
    <col min="993" max="993" width="20.44140625" style="2" customWidth="1"/>
    <col min="994" max="994" width="3.33203125" style="2" customWidth="1"/>
    <col min="995" max="995" width="12.44140625" style="2" customWidth="1"/>
    <col min="996" max="996" width="13.33203125" style="2" customWidth="1"/>
    <col min="997" max="997" width="17.6640625" style="2" customWidth="1"/>
    <col min="998" max="998" width="3.88671875" style="2" customWidth="1"/>
    <col min="999" max="999" width="12" style="2" customWidth="1"/>
    <col min="1000" max="1000" width="12.21875" style="2" customWidth="1"/>
    <col min="1001" max="1001" width="15.6640625" style="2" customWidth="1"/>
    <col min="1002" max="1002" width="12.21875" style="2" customWidth="1"/>
    <col min="1003" max="1003" width="11.33203125" style="2" customWidth="1"/>
    <col min="1004" max="1004" width="9.77734375" style="2" customWidth="1"/>
    <col min="1005" max="1248" width="9" style="2"/>
    <col min="1249" max="1249" width="20.44140625" style="2" customWidth="1"/>
    <col min="1250" max="1250" width="3.33203125" style="2" customWidth="1"/>
    <col min="1251" max="1251" width="12.44140625" style="2" customWidth="1"/>
    <col min="1252" max="1252" width="13.33203125" style="2" customWidth="1"/>
    <col min="1253" max="1253" width="17.6640625" style="2" customWidth="1"/>
    <col min="1254" max="1254" width="3.88671875" style="2" customWidth="1"/>
    <col min="1255" max="1255" width="12" style="2" customWidth="1"/>
    <col min="1256" max="1256" width="12.21875" style="2" customWidth="1"/>
    <col min="1257" max="1257" width="15.6640625" style="2" customWidth="1"/>
    <col min="1258" max="1258" width="12.21875" style="2" customWidth="1"/>
    <col min="1259" max="1259" width="11.33203125" style="2" customWidth="1"/>
    <col min="1260" max="1260" width="9.77734375" style="2" customWidth="1"/>
    <col min="1261" max="1504" width="9" style="2"/>
    <col min="1505" max="1505" width="20.44140625" style="2" customWidth="1"/>
    <col min="1506" max="1506" width="3.33203125" style="2" customWidth="1"/>
    <col min="1507" max="1507" width="12.44140625" style="2" customWidth="1"/>
    <col min="1508" max="1508" width="13.33203125" style="2" customWidth="1"/>
    <col min="1509" max="1509" width="17.6640625" style="2" customWidth="1"/>
    <col min="1510" max="1510" width="3.88671875" style="2" customWidth="1"/>
    <col min="1511" max="1511" width="12" style="2" customWidth="1"/>
    <col min="1512" max="1512" width="12.21875" style="2" customWidth="1"/>
    <col min="1513" max="1513" width="15.6640625" style="2" customWidth="1"/>
    <col min="1514" max="1514" width="12.21875" style="2" customWidth="1"/>
    <col min="1515" max="1515" width="11.33203125" style="2" customWidth="1"/>
    <col min="1516" max="1516" width="9.77734375" style="2" customWidth="1"/>
    <col min="1517" max="1760" width="9" style="2"/>
    <col min="1761" max="1761" width="20.44140625" style="2" customWidth="1"/>
    <col min="1762" max="1762" width="3.33203125" style="2" customWidth="1"/>
    <col min="1763" max="1763" width="12.44140625" style="2" customWidth="1"/>
    <col min="1764" max="1764" width="13.33203125" style="2" customWidth="1"/>
    <col min="1765" max="1765" width="17.6640625" style="2" customWidth="1"/>
    <col min="1766" max="1766" width="3.88671875" style="2" customWidth="1"/>
    <col min="1767" max="1767" width="12" style="2" customWidth="1"/>
    <col min="1768" max="1768" width="12.21875" style="2" customWidth="1"/>
    <col min="1769" max="1769" width="15.6640625" style="2" customWidth="1"/>
    <col min="1770" max="1770" width="12.21875" style="2" customWidth="1"/>
    <col min="1771" max="1771" width="11.33203125" style="2" customWidth="1"/>
    <col min="1772" max="1772" width="9.77734375" style="2" customWidth="1"/>
    <col min="1773" max="2016" width="9" style="2"/>
    <col min="2017" max="2017" width="20.44140625" style="2" customWidth="1"/>
    <col min="2018" max="2018" width="3.33203125" style="2" customWidth="1"/>
    <col min="2019" max="2019" width="12.44140625" style="2" customWidth="1"/>
    <col min="2020" max="2020" width="13.33203125" style="2" customWidth="1"/>
    <col min="2021" max="2021" width="17.6640625" style="2" customWidth="1"/>
    <col min="2022" max="2022" width="3.88671875" style="2" customWidth="1"/>
    <col min="2023" max="2023" width="12" style="2" customWidth="1"/>
    <col min="2024" max="2024" width="12.21875" style="2" customWidth="1"/>
    <col min="2025" max="2025" width="15.6640625" style="2" customWidth="1"/>
    <col min="2026" max="2026" width="12.21875" style="2" customWidth="1"/>
    <col min="2027" max="2027" width="11.33203125" style="2" customWidth="1"/>
    <col min="2028" max="2028" width="9.77734375" style="2" customWidth="1"/>
    <col min="2029" max="2272" width="9" style="2"/>
    <col min="2273" max="2273" width="20.44140625" style="2" customWidth="1"/>
    <col min="2274" max="2274" width="3.33203125" style="2" customWidth="1"/>
    <col min="2275" max="2275" width="12.44140625" style="2" customWidth="1"/>
    <col min="2276" max="2276" width="13.33203125" style="2" customWidth="1"/>
    <col min="2277" max="2277" width="17.6640625" style="2" customWidth="1"/>
    <col min="2278" max="2278" width="3.88671875" style="2" customWidth="1"/>
    <col min="2279" max="2279" width="12" style="2" customWidth="1"/>
    <col min="2280" max="2280" width="12.21875" style="2" customWidth="1"/>
    <col min="2281" max="2281" width="15.6640625" style="2" customWidth="1"/>
    <col min="2282" max="2282" width="12.21875" style="2" customWidth="1"/>
    <col min="2283" max="2283" width="11.33203125" style="2" customWidth="1"/>
    <col min="2284" max="2284" width="9.77734375" style="2" customWidth="1"/>
    <col min="2285" max="2528" width="9" style="2"/>
    <col min="2529" max="2529" width="20.44140625" style="2" customWidth="1"/>
    <col min="2530" max="2530" width="3.33203125" style="2" customWidth="1"/>
    <col min="2531" max="2531" width="12.44140625" style="2" customWidth="1"/>
    <col min="2532" max="2532" width="13.33203125" style="2" customWidth="1"/>
    <col min="2533" max="2533" width="17.6640625" style="2" customWidth="1"/>
    <col min="2534" max="2534" width="3.88671875" style="2" customWidth="1"/>
    <col min="2535" max="2535" width="12" style="2" customWidth="1"/>
    <col min="2536" max="2536" width="12.21875" style="2" customWidth="1"/>
    <col min="2537" max="2537" width="15.6640625" style="2" customWidth="1"/>
    <col min="2538" max="2538" width="12.21875" style="2" customWidth="1"/>
    <col min="2539" max="2539" width="11.33203125" style="2" customWidth="1"/>
    <col min="2540" max="2540" width="9.77734375" style="2" customWidth="1"/>
    <col min="2541" max="2784" width="9" style="2"/>
    <col min="2785" max="2785" width="20.44140625" style="2" customWidth="1"/>
    <col min="2786" max="2786" width="3.33203125" style="2" customWidth="1"/>
    <col min="2787" max="2787" width="12.44140625" style="2" customWidth="1"/>
    <col min="2788" max="2788" width="13.33203125" style="2" customWidth="1"/>
    <col min="2789" max="2789" width="17.6640625" style="2" customWidth="1"/>
    <col min="2790" max="2790" width="3.88671875" style="2" customWidth="1"/>
    <col min="2791" max="2791" width="12" style="2" customWidth="1"/>
    <col min="2792" max="2792" width="12.21875" style="2" customWidth="1"/>
    <col min="2793" max="2793" width="15.6640625" style="2" customWidth="1"/>
    <col min="2794" max="2794" width="12.21875" style="2" customWidth="1"/>
    <col min="2795" max="2795" width="11.33203125" style="2" customWidth="1"/>
    <col min="2796" max="2796" width="9.77734375" style="2" customWidth="1"/>
    <col min="2797" max="3040" width="9" style="2"/>
    <col min="3041" max="3041" width="20.44140625" style="2" customWidth="1"/>
    <col min="3042" max="3042" width="3.33203125" style="2" customWidth="1"/>
    <col min="3043" max="3043" width="12.44140625" style="2" customWidth="1"/>
    <col min="3044" max="3044" width="13.33203125" style="2" customWidth="1"/>
    <col min="3045" max="3045" width="17.6640625" style="2" customWidth="1"/>
    <col min="3046" max="3046" width="3.88671875" style="2" customWidth="1"/>
    <col min="3047" max="3047" width="12" style="2" customWidth="1"/>
    <col min="3048" max="3048" width="12.21875" style="2" customWidth="1"/>
    <col min="3049" max="3049" width="15.6640625" style="2" customWidth="1"/>
    <col min="3050" max="3050" width="12.21875" style="2" customWidth="1"/>
    <col min="3051" max="3051" width="11.33203125" style="2" customWidth="1"/>
    <col min="3052" max="3052" width="9.77734375" style="2" customWidth="1"/>
    <col min="3053" max="3296" width="9" style="2"/>
    <col min="3297" max="3297" width="20.44140625" style="2" customWidth="1"/>
    <col min="3298" max="3298" width="3.33203125" style="2" customWidth="1"/>
    <col min="3299" max="3299" width="12.44140625" style="2" customWidth="1"/>
    <col min="3300" max="3300" width="13.33203125" style="2" customWidth="1"/>
    <col min="3301" max="3301" width="17.6640625" style="2" customWidth="1"/>
    <col min="3302" max="3302" width="3.88671875" style="2" customWidth="1"/>
    <col min="3303" max="3303" width="12" style="2" customWidth="1"/>
    <col min="3304" max="3304" width="12.21875" style="2" customWidth="1"/>
    <col min="3305" max="3305" width="15.6640625" style="2" customWidth="1"/>
    <col min="3306" max="3306" width="12.21875" style="2" customWidth="1"/>
    <col min="3307" max="3307" width="11.33203125" style="2" customWidth="1"/>
    <col min="3308" max="3308" width="9.77734375" style="2" customWidth="1"/>
    <col min="3309" max="3552" width="9" style="2"/>
    <col min="3553" max="3553" width="20.44140625" style="2" customWidth="1"/>
    <col min="3554" max="3554" width="3.33203125" style="2" customWidth="1"/>
    <col min="3555" max="3555" width="12.44140625" style="2" customWidth="1"/>
    <col min="3556" max="3556" width="13.33203125" style="2" customWidth="1"/>
    <col min="3557" max="3557" width="17.6640625" style="2" customWidth="1"/>
    <col min="3558" max="3558" width="3.88671875" style="2" customWidth="1"/>
    <col min="3559" max="3559" width="12" style="2" customWidth="1"/>
    <col min="3560" max="3560" width="12.21875" style="2" customWidth="1"/>
    <col min="3561" max="3561" width="15.6640625" style="2" customWidth="1"/>
    <col min="3562" max="3562" width="12.21875" style="2" customWidth="1"/>
    <col min="3563" max="3563" width="11.33203125" style="2" customWidth="1"/>
    <col min="3564" max="3564" width="9.77734375" style="2" customWidth="1"/>
    <col min="3565" max="3808" width="9" style="2"/>
    <col min="3809" max="3809" width="20.44140625" style="2" customWidth="1"/>
    <col min="3810" max="3810" width="3.33203125" style="2" customWidth="1"/>
    <col min="3811" max="3811" width="12.44140625" style="2" customWidth="1"/>
    <col min="3812" max="3812" width="13.33203125" style="2" customWidth="1"/>
    <col min="3813" max="3813" width="17.6640625" style="2" customWidth="1"/>
    <col min="3814" max="3814" width="3.88671875" style="2" customWidth="1"/>
    <col min="3815" max="3815" width="12" style="2" customWidth="1"/>
    <col min="3816" max="3816" width="12.21875" style="2" customWidth="1"/>
    <col min="3817" max="3817" width="15.6640625" style="2" customWidth="1"/>
    <col min="3818" max="3818" width="12.21875" style="2" customWidth="1"/>
    <col min="3819" max="3819" width="11.33203125" style="2" customWidth="1"/>
    <col min="3820" max="3820" width="9.77734375" style="2" customWidth="1"/>
    <col min="3821" max="4064" width="9" style="2"/>
    <col min="4065" max="4065" width="20.44140625" style="2" customWidth="1"/>
    <col min="4066" max="4066" width="3.33203125" style="2" customWidth="1"/>
    <col min="4067" max="4067" width="12.44140625" style="2" customWidth="1"/>
    <col min="4068" max="4068" width="13.33203125" style="2" customWidth="1"/>
    <col min="4069" max="4069" width="17.6640625" style="2" customWidth="1"/>
    <col min="4070" max="4070" width="3.88671875" style="2" customWidth="1"/>
    <col min="4071" max="4071" width="12" style="2" customWidth="1"/>
    <col min="4072" max="4072" width="12.21875" style="2" customWidth="1"/>
    <col min="4073" max="4073" width="15.6640625" style="2" customWidth="1"/>
    <col min="4074" max="4074" width="12.21875" style="2" customWidth="1"/>
    <col min="4075" max="4075" width="11.33203125" style="2" customWidth="1"/>
    <col min="4076" max="4076" width="9.77734375" style="2" customWidth="1"/>
    <col min="4077" max="4320" width="9" style="2"/>
    <col min="4321" max="4321" width="20.44140625" style="2" customWidth="1"/>
    <col min="4322" max="4322" width="3.33203125" style="2" customWidth="1"/>
    <col min="4323" max="4323" width="12.44140625" style="2" customWidth="1"/>
    <col min="4324" max="4324" width="13.33203125" style="2" customWidth="1"/>
    <col min="4325" max="4325" width="17.6640625" style="2" customWidth="1"/>
    <col min="4326" max="4326" width="3.88671875" style="2" customWidth="1"/>
    <col min="4327" max="4327" width="12" style="2" customWidth="1"/>
    <col min="4328" max="4328" width="12.21875" style="2" customWidth="1"/>
    <col min="4329" max="4329" width="15.6640625" style="2" customWidth="1"/>
    <col min="4330" max="4330" width="12.21875" style="2" customWidth="1"/>
    <col min="4331" max="4331" width="11.33203125" style="2" customWidth="1"/>
    <col min="4332" max="4332" width="9.77734375" style="2" customWidth="1"/>
    <col min="4333" max="4576" width="9" style="2"/>
    <col min="4577" max="4577" width="20.44140625" style="2" customWidth="1"/>
    <col min="4578" max="4578" width="3.33203125" style="2" customWidth="1"/>
    <col min="4579" max="4579" width="12.44140625" style="2" customWidth="1"/>
    <col min="4580" max="4580" width="13.33203125" style="2" customWidth="1"/>
    <col min="4581" max="4581" width="17.6640625" style="2" customWidth="1"/>
    <col min="4582" max="4582" width="3.88671875" style="2" customWidth="1"/>
    <col min="4583" max="4583" width="12" style="2" customWidth="1"/>
    <col min="4584" max="4584" width="12.21875" style="2" customWidth="1"/>
    <col min="4585" max="4585" width="15.6640625" style="2" customWidth="1"/>
    <col min="4586" max="4586" width="12.21875" style="2" customWidth="1"/>
    <col min="4587" max="4587" width="11.33203125" style="2" customWidth="1"/>
    <col min="4588" max="4588" width="9.77734375" style="2" customWidth="1"/>
    <col min="4589" max="4832" width="9" style="2"/>
    <col min="4833" max="4833" width="20.44140625" style="2" customWidth="1"/>
    <col min="4834" max="4834" width="3.33203125" style="2" customWidth="1"/>
    <col min="4835" max="4835" width="12.44140625" style="2" customWidth="1"/>
    <col min="4836" max="4836" width="13.33203125" style="2" customWidth="1"/>
    <col min="4837" max="4837" width="17.6640625" style="2" customWidth="1"/>
    <col min="4838" max="4838" width="3.88671875" style="2" customWidth="1"/>
    <col min="4839" max="4839" width="12" style="2" customWidth="1"/>
    <col min="4840" max="4840" width="12.21875" style="2" customWidth="1"/>
    <col min="4841" max="4841" width="15.6640625" style="2" customWidth="1"/>
    <col min="4842" max="4842" width="12.21875" style="2" customWidth="1"/>
    <col min="4843" max="4843" width="11.33203125" style="2" customWidth="1"/>
    <col min="4844" max="4844" width="9.77734375" style="2" customWidth="1"/>
    <col min="4845" max="5088" width="9" style="2"/>
    <col min="5089" max="5089" width="20.44140625" style="2" customWidth="1"/>
    <col min="5090" max="5090" width="3.33203125" style="2" customWidth="1"/>
    <col min="5091" max="5091" width="12.44140625" style="2" customWidth="1"/>
    <col min="5092" max="5092" width="13.33203125" style="2" customWidth="1"/>
    <col min="5093" max="5093" width="17.6640625" style="2" customWidth="1"/>
    <col min="5094" max="5094" width="3.88671875" style="2" customWidth="1"/>
    <col min="5095" max="5095" width="12" style="2" customWidth="1"/>
    <col min="5096" max="5096" width="12.21875" style="2" customWidth="1"/>
    <col min="5097" max="5097" width="15.6640625" style="2" customWidth="1"/>
    <col min="5098" max="5098" width="12.21875" style="2" customWidth="1"/>
    <col min="5099" max="5099" width="11.33203125" style="2" customWidth="1"/>
    <col min="5100" max="5100" width="9.77734375" style="2" customWidth="1"/>
    <col min="5101" max="5344" width="9" style="2"/>
    <col min="5345" max="5345" width="20.44140625" style="2" customWidth="1"/>
    <col min="5346" max="5346" width="3.33203125" style="2" customWidth="1"/>
    <col min="5347" max="5347" width="12.44140625" style="2" customWidth="1"/>
    <col min="5348" max="5348" width="13.33203125" style="2" customWidth="1"/>
    <col min="5349" max="5349" width="17.6640625" style="2" customWidth="1"/>
    <col min="5350" max="5350" width="3.88671875" style="2" customWidth="1"/>
    <col min="5351" max="5351" width="12" style="2" customWidth="1"/>
    <col min="5352" max="5352" width="12.21875" style="2" customWidth="1"/>
    <col min="5353" max="5353" width="15.6640625" style="2" customWidth="1"/>
    <col min="5354" max="5354" width="12.21875" style="2" customWidth="1"/>
    <col min="5355" max="5355" width="11.33203125" style="2" customWidth="1"/>
    <col min="5356" max="5356" width="9.77734375" style="2" customWidth="1"/>
    <col min="5357" max="5600" width="9" style="2"/>
    <col min="5601" max="5601" width="20.44140625" style="2" customWidth="1"/>
    <col min="5602" max="5602" width="3.33203125" style="2" customWidth="1"/>
    <col min="5603" max="5603" width="12.44140625" style="2" customWidth="1"/>
    <col min="5604" max="5604" width="13.33203125" style="2" customWidth="1"/>
    <col min="5605" max="5605" width="17.6640625" style="2" customWidth="1"/>
    <col min="5606" max="5606" width="3.88671875" style="2" customWidth="1"/>
    <col min="5607" max="5607" width="12" style="2" customWidth="1"/>
    <col min="5608" max="5608" width="12.21875" style="2" customWidth="1"/>
    <col min="5609" max="5609" width="15.6640625" style="2" customWidth="1"/>
    <col min="5610" max="5610" width="12.21875" style="2" customWidth="1"/>
    <col min="5611" max="5611" width="11.33203125" style="2" customWidth="1"/>
    <col min="5612" max="5612" width="9.77734375" style="2" customWidth="1"/>
    <col min="5613" max="5856" width="9" style="2"/>
    <col min="5857" max="5857" width="20.44140625" style="2" customWidth="1"/>
    <col min="5858" max="5858" width="3.33203125" style="2" customWidth="1"/>
    <col min="5859" max="5859" width="12.44140625" style="2" customWidth="1"/>
    <col min="5860" max="5860" width="13.33203125" style="2" customWidth="1"/>
    <col min="5861" max="5861" width="17.6640625" style="2" customWidth="1"/>
    <col min="5862" max="5862" width="3.88671875" style="2" customWidth="1"/>
    <col min="5863" max="5863" width="12" style="2" customWidth="1"/>
    <col min="5864" max="5864" width="12.21875" style="2" customWidth="1"/>
    <col min="5865" max="5865" width="15.6640625" style="2" customWidth="1"/>
    <col min="5866" max="5866" width="12.21875" style="2" customWidth="1"/>
    <col min="5867" max="5867" width="11.33203125" style="2" customWidth="1"/>
    <col min="5868" max="5868" width="9.77734375" style="2" customWidth="1"/>
    <col min="5869" max="6112" width="9" style="2"/>
    <col min="6113" max="6113" width="20.44140625" style="2" customWidth="1"/>
    <col min="6114" max="6114" width="3.33203125" style="2" customWidth="1"/>
    <col min="6115" max="6115" width="12.44140625" style="2" customWidth="1"/>
    <col min="6116" max="6116" width="13.33203125" style="2" customWidth="1"/>
    <col min="6117" max="6117" width="17.6640625" style="2" customWidth="1"/>
    <col min="6118" max="6118" width="3.88671875" style="2" customWidth="1"/>
    <col min="6119" max="6119" width="12" style="2" customWidth="1"/>
    <col min="6120" max="6120" width="12.21875" style="2" customWidth="1"/>
    <col min="6121" max="6121" width="15.6640625" style="2" customWidth="1"/>
    <col min="6122" max="6122" width="12.21875" style="2" customWidth="1"/>
    <col min="6123" max="6123" width="11.33203125" style="2" customWidth="1"/>
    <col min="6124" max="6124" width="9.77734375" style="2" customWidth="1"/>
    <col min="6125" max="6368" width="9" style="2"/>
    <col min="6369" max="6369" width="20.44140625" style="2" customWidth="1"/>
    <col min="6370" max="6370" width="3.33203125" style="2" customWidth="1"/>
    <col min="6371" max="6371" width="12.44140625" style="2" customWidth="1"/>
    <col min="6372" max="6372" width="13.33203125" style="2" customWidth="1"/>
    <col min="6373" max="6373" width="17.6640625" style="2" customWidth="1"/>
    <col min="6374" max="6374" width="3.88671875" style="2" customWidth="1"/>
    <col min="6375" max="6375" width="12" style="2" customWidth="1"/>
    <col min="6376" max="6376" width="12.21875" style="2" customWidth="1"/>
    <col min="6377" max="6377" width="15.6640625" style="2" customWidth="1"/>
    <col min="6378" max="6378" width="12.21875" style="2" customWidth="1"/>
    <col min="6379" max="6379" width="11.33203125" style="2" customWidth="1"/>
    <col min="6380" max="6380" width="9.77734375" style="2" customWidth="1"/>
    <col min="6381" max="6624" width="9" style="2"/>
    <col min="6625" max="6625" width="20.44140625" style="2" customWidth="1"/>
    <col min="6626" max="6626" width="3.33203125" style="2" customWidth="1"/>
    <col min="6627" max="6627" width="12.44140625" style="2" customWidth="1"/>
    <col min="6628" max="6628" width="13.33203125" style="2" customWidth="1"/>
    <col min="6629" max="6629" width="17.6640625" style="2" customWidth="1"/>
    <col min="6630" max="6630" width="3.88671875" style="2" customWidth="1"/>
    <col min="6631" max="6631" width="12" style="2" customWidth="1"/>
    <col min="6632" max="6632" width="12.21875" style="2" customWidth="1"/>
    <col min="6633" max="6633" width="15.6640625" style="2" customWidth="1"/>
    <col min="6634" max="6634" width="12.21875" style="2" customWidth="1"/>
    <col min="6635" max="6635" width="11.33203125" style="2" customWidth="1"/>
    <col min="6636" max="6636" width="9.77734375" style="2" customWidth="1"/>
    <col min="6637" max="6880" width="9" style="2"/>
    <col min="6881" max="6881" width="20.44140625" style="2" customWidth="1"/>
    <col min="6882" max="6882" width="3.33203125" style="2" customWidth="1"/>
    <col min="6883" max="6883" width="12.44140625" style="2" customWidth="1"/>
    <col min="6884" max="6884" width="13.33203125" style="2" customWidth="1"/>
    <col min="6885" max="6885" width="17.6640625" style="2" customWidth="1"/>
    <col min="6886" max="6886" width="3.88671875" style="2" customWidth="1"/>
    <col min="6887" max="6887" width="12" style="2" customWidth="1"/>
    <col min="6888" max="6888" width="12.21875" style="2" customWidth="1"/>
    <col min="6889" max="6889" width="15.6640625" style="2" customWidth="1"/>
    <col min="6890" max="6890" width="12.21875" style="2" customWidth="1"/>
    <col min="6891" max="6891" width="11.33203125" style="2" customWidth="1"/>
    <col min="6892" max="6892" width="9.77734375" style="2" customWidth="1"/>
    <col min="6893" max="7136" width="9" style="2"/>
    <col min="7137" max="7137" width="20.44140625" style="2" customWidth="1"/>
    <col min="7138" max="7138" width="3.33203125" style="2" customWidth="1"/>
    <col min="7139" max="7139" width="12.44140625" style="2" customWidth="1"/>
    <col min="7140" max="7140" width="13.33203125" style="2" customWidth="1"/>
    <col min="7141" max="7141" width="17.6640625" style="2" customWidth="1"/>
    <col min="7142" max="7142" width="3.88671875" style="2" customWidth="1"/>
    <col min="7143" max="7143" width="12" style="2" customWidth="1"/>
    <col min="7144" max="7144" width="12.21875" style="2" customWidth="1"/>
    <col min="7145" max="7145" width="15.6640625" style="2" customWidth="1"/>
    <col min="7146" max="7146" width="12.21875" style="2" customWidth="1"/>
    <col min="7147" max="7147" width="11.33203125" style="2" customWidth="1"/>
    <col min="7148" max="7148" width="9.77734375" style="2" customWidth="1"/>
    <col min="7149" max="7392" width="9" style="2"/>
    <col min="7393" max="7393" width="20.44140625" style="2" customWidth="1"/>
    <col min="7394" max="7394" width="3.33203125" style="2" customWidth="1"/>
    <col min="7395" max="7395" width="12.44140625" style="2" customWidth="1"/>
    <col min="7396" max="7396" width="13.33203125" style="2" customWidth="1"/>
    <col min="7397" max="7397" width="17.6640625" style="2" customWidth="1"/>
    <col min="7398" max="7398" width="3.88671875" style="2" customWidth="1"/>
    <col min="7399" max="7399" width="12" style="2" customWidth="1"/>
    <col min="7400" max="7400" width="12.21875" style="2" customWidth="1"/>
    <col min="7401" max="7401" width="15.6640625" style="2" customWidth="1"/>
    <col min="7402" max="7402" width="12.21875" style="2" customWidth="1"/>
    <col min="7403" max="7403" width="11.33203125" style="2" customWidth="1"/>
    <col min="7404" max="7404" width="9.77734375" style="2" customWidth="1"/>
    <col min="7405" max="7648" width="9" style="2"/>
    <col min="7649" max="7649" width="20.44140625" style="2" customWidth="1"/>
    <col min="7650" max="7650" width="3.33203125" style="2" customWidth="1"/>
    <col min="7651" max="7651" width="12.44140625" style="2" customWidth="1"/>
    <col min="7652" max="7652" width="13.33203125" style="2" customWidth="1"/>
    <col min="7653" max="7653" width="17.6640625" style="2" customWidth="1"/>
    <col min="7654" max="7654" width="3.88671875" style="2" customWidth="1"/>
    <col min="7655" max="7655" width="12" style="2" customWidth="1"/>
    <col min="7656" max="7656" width="12.21875" style="2" customWidth="1"/>
    <col min="7657" max="7657" width="15.6640625" style="2" customWidth="1"/>
    <col min="7658" max="7658" width="12.21875" style="2" customWidth="1"/>
    <col min="7659" max="7659" width="11.33203125" style="2" customWidth="1"/>
    <col min="7660" max="7660" width="9.77734375" style="2" customWidth="1"/>
    <col min="7661" max="7904" width="9" style="2"/>
    <col min="7905" max="7905" width="20.44140625" style="2" customWidth="1"/>
    <col min="7906" max="7906" width="3.33203125" style="2" customWidth="1"/>
    <col min="7907" max="7907" width="12.44140625" style="2" customWidth="1"/>
    <col min="7908" max="7908" width="13.33203125" style="2" customWidth="1"/>
    <col min="7909" max="7909" width="17.6640625" style="2" customWidth="1"/>
    <col min="7910" max="7910" width="3.88671875" style="2" customWidth="1"/>
    <col min="7911" max="7911" width="12" style="2" customWidth="1"/>
    <col min="7912" max="7912" width="12.21875" style="2" customWidth="1"/>
    <col min="7913" max="7913" width="15.6640625" style="2" customWidth="1"/>
    <col min="7914" max="7914" width="12.21875" style="2" customWidth="1"/>
    <col min="7915" max="7915" width="11.33203125" style="2" customWidth="1"/>
    <col min="7916" max="7916" width="9.77734375" style="2" customWidth="1"/>
    <col min="7917" max="8160" width="9" style="2"/>
    <col min="8161" max="8161" width="20.44140625" style="2" customWidth="1"/>
    <col min="8162" max="8162" width="3.33203125" style="2" customWidth="1"/>
    <col min="8163" max="8163" width="12.44140625" style="2" customWidth="1"/>
    <col min="8164" max="8164" width="13.33203125" style="2" customWidth="1"/>
    <col min="8165" max="8165" width="17.6640625" style="2" customWidth="1"/>
    <col min="8166" max="8166" width="3.88671875" style="2" customWidth="1"/>
    <col min="8167" max="8167" width="12" style="2" customWidth="1"/>
    <col min="8168" max="8168" width="12.21875" style="2" customWidth="1"/>
    <col min="8169" max="8169" width="15.6640625" style="2" customWidth="1"/>
    <col min="8170" max="8170" width="12.21875" style="2" customWidth="1"/>
    <col min="8171" max="8171" width="11.33203125" style="2" customWidth="1"/>
    <col min="8172" max="8172" width="9.77734375" style="2" customWidth="1"/>
    <col min="8173" max="8416" width="9" style="2"/>
    <col min="8417" max="8417" width="20.44140625" style="2" customWidth="1"/>
    <col min="8418" max="8418" width="3.33203125" style="2" customWidth="1"/>
    <col min="8419" max="8419" width="12.44140625" style="2" customWidth="1"/>
    <col min="8420" max="8420" width="13.33203125" style="2" customWidth="1"/>
    <col min="8421" max="8421" width="17.6640625" style="2" customWidth="1"/>
    <col min="8422" max="8422" width="3.88671875" style="2" customWidth="1"/>
    <col min="8423" max="8423" width="12" style="2" customWidth="1"/>
    <col min="8424" max="8424" width="12.21875" style="2" customWidth="1"/>
    <col min="8425" max="8425" width="15.6640625" style="2" customWidth="1"/>
    <col min="8426" max="8426" width="12.21875" style="2" customWidth="1"/>
    <col min="8427" max="8427" width="11.33203125" style="2" customWidth="1"/>
    <col min="8428" max="8428" width="9.77734375" style="2" customWidth="1"/>
    <col min="8429" max="8672" width="9" style="2"/>
    <col min="8673" max="8673" width="20.44140625" style="2" customWidth="1"/>
    <col min="8674" max="8674" width="3.33203125" style="2" customWidth="1"/>
    <col min="8675" max="8675" width="12.44140625" style="2" customWidth="1"/>
    <col min="8676" max="8676" width="13.33203125" style="2" customWidth="1"/>
    <col min="8677" max="8677" width="17.6640625" style="2" customWidth="1"/>
    <col min="8678" max="8678" width="3.88671875" style="2" customWidth="1"/>
    <col min="8679" max="8679" width="12" style="2" customWidth="1"/>
    <col min="8680" max="8680" width="12.21875" style="2" customWidth="1"/>
    <col min="8681" max="8681" width="15.6640625" style="2" customWidth="1"/>
    <col min="8682" max="8682" width="12.21875" style="2" customWidth="1"/>
    <col min="8683" max="8683" width="11.33203125" style="2" customWidth="1"/>
    <col min="8684" max="8684" width="9.77734375" style="2" customWidth="1"/>
    <col min="8685" max="8928" width="9" style="2"/>
    <col min="8929" max="8929" width="20.44140625" style="2" customWidth="1"/>
    <col min="8930" max="8930" width="3.33203125" style="2" customWidth="1"/>
    <col min="8931" max="8931" width="12.44140625" style="2" customWidth="1"/>
    <col min="8932" max="8932" width="13.33203125" style="2" customWidth="1"/>
    <col min="8933" max="8933" width="17.6640625" style="2" customWidth="1"/>
    <col min="8934" max="8934" width="3.88671875" style="2" customWidth="1"/>
    <col min="8935" max="8935" width="12" style="2" customWidth="1"/>
    <col min="8936" max="8936" width="12.21875" style="2" customWidth="1"/>
    <col min="8937" max="8937" width="15.6640625" style="2" customWidth="1"/>
    <col min="8938" max="8938" width="12.21875" style="2" customWidth="1"/>
    <col min="8939" max="8939" width="11.33203125" style="2" customWidth="1"/>
    <col min="8940" max="8940" width="9.77734375" style="2" customWidth="1"/>
    <col min="8941" max="9184" width="9" style="2"/>
    <col min="9185" max="9185" width="20.44140625" style="2" customWidth="1"/>
    <col min="9186" max="9186" width="3.33203125" style="2" customWidth="1"/>
    <col min="9187" max="9187" width="12.44140625" style="2" customWidth="1"/>
    <col min="9188" max="9188" width="13.33203125" style="2" customWidth="1"/>
    <col min="9189" max="9189" width="17.6640625" style="2" customWidth="1"/>
    <col min="9190" max="9190" width="3.88671875" style="2" customWidth="1"/>
    <col min="9191" max="9191" width="12" style="2" customWidth="1"/>
    <col min="9192" max="9192" width="12.21875" style="2" customWidth="1"/>
    <col min="9193" max="9193" width="15.6640625" style="2" customWidth="1"/>
    <col min="9194" max="9194" width="12.21875" style="2" customWidth="1"/>
    <col min="9195" max="9195" width="11.33203125" style="2" customWidth="1"/>
    <col min="9196" max="9196" width="9.77734375" style="2" customWidth="1"/>
    <col min="9197" max="9440" width="9" style="2"/>
    <col min="9441" max="9441" width="20.44140625" style="2" customWidth="1"/>
    <col min="9442" max="9442" width="3.33203125" style="2" customWidth="1"/>
    <col min="9443" max="9443" width="12.44140625" style="2" customWidth="1"/>
    <col min="9444" max="9444" width="13.33203125" style="2" customWidth="1"/>
    <col min="9445" max="9445" width="17.6640625" style="2" customWidth="1"/>
    <col min="9446" max="9446" width="3.88671875" style="2" customWidth="1"/>
    <col min="9447" max="9447" width="12" style="2" customWidth="1"/>
    <col min="9448" max="9448" width="12.21875" style="2" customWidth="1"/>
    <col min="9449" max="9449" width="15.6640625" style="2" customWidth="1"/>
    <col min="9450" max="9450" width="12.21875" style="2" customWidth="1"/>
    <col min="9451" max="9451" width="11.33203125" style="2" customWidth="1"/>
    <col min="9452" max="9452" width="9.77734375" style="2" customWidth="1"/>
    <col min="9453" max="9696" width="9" style="2"/>
    <col min="9697" max="9697" width="20.44140625" style="2" customWidth="1"/>
    <col min="9698" max="9698" width="3.33203125" style="2" customWidth="1"/>
    <col min="9699" max="9699" width="12.44140625" style="2" customWidth="1"/>
    <col min="9700" max="9700" width="13.33203125" style="2" customWidth="1"/>
    <col min="9701" max="9701" width="17.6640625" style="2" customWidth="1"/>
    <col min="9702" max="9702" width="3.88671875" style="2" customWidth="1"/>
    <col min="9703" max="9703" width="12" style="2" customWidth="1"/>
    <col min="9704" max="9704" width="12.21875" style="2" customWidth="1"/>
    <col min="9705" max="9705" width="15.6640625" style="2" customWidth="1"/>
    <col min="9706" max="9706" width="12.21875" style="2" customWidth="1"/>
    <col min="9707" max="9707" width="11.33203125" style="2" customWidth="1"/>
    <col min="9708" max="9708" width="9.77734375" style="2" customWidth="1"/>
    <col min="9709" max="9952" width="9" style="2"/>
    <col min="9953" max="9953" width="20.44140625" style="2" customWidth="1"/>
    <col min="9954" max="9954" width="3.33203125" style="2" customWidth="1"/>
    <col min="9955" max="9955" width="12.44140625" style="2" customWidth="1"/>
    <col min="9956" max="9956" width="13.33203125" style="2" customWidth="1"/>
    <col min="9957" max="9957" width="17.6640625" style="2" customWidth="1"/>
    <col min="9958" max="9958" width="3.88671875" style="2" customWidth="1"/>
    <col min="9959" max="9959" width="12" style="2" customWidth="1"/>
    <col min="9960" max="9960" width="12.21875" style="2" customWidth="1"/>
    <col min="9961" max="9961" width="15.6640625" style="2" customWidth="1"/>
    <col min="9962" max="9962" width="12.21875" style="2" customWidth="1"/>
    <col min="9963" max="9963" width="11.33203125" style="2" customWidth="1"/>
    <col min="9964" max="9964" width="9.77734375" style="2" customWidth="1"/>
    <col min="9965" max="10208" width="9" style="2"/>
    <col min="10209" max="10209" width="20.44140625" style="2" customWidth="1"/>
    <col min="10210" max="10210" width="3.33203125" style="2" customWidth="1"/>
    <col min="10211" max="10211" width="12.44140625" style="2" customWidth="1"/>
    <col min="10212" max="10212" width="13.33203125" style="2" customWidth="1"/>
    <col min="10213" max="10213" width="17.6640625" style="2" customWidth="1"/>
    <col min="10214" max="10214" width="3.88671875" style="2" customWidth="1"/>
    <col min="10215" max="10215" width="12" style="2" customWidth="1"/>
    <col min="10216" max="10216" width="12.21875" style="2" customWidth="1"/>
    <col min="10217" max="10217" width="15.6640625" style="2" customWidth="1"/>
    <col min="10218" max="10218" width="12.21875" style="2" customWidth="1"/>
    <col min="10219" max="10219" width="11.33203125" style="2" customWidth="1"/>
    <col min="10220" max="10220" width="9.77734375" style="2" customWidth="1"/>
    <col min="10221" max="10464" width="9" style="2"/>
    <col min="10465" max="10465" width="20.44140625" style="2" customWidth="1"/>
    <col min="10466" max="10466" width="3.33203125" style="2" customWidth="1"/>
    <col min="10467" max="10467" width="12.44140625" style="2" customWidth="1"/>
    <col min="10468" max="10468" width="13.33203125" style="2" customWidth="1"/>
    <col min="10469" max="10469" width="17.6640625" style="2" customWidth="1"/>
    <col min="10470" max="10470" width="3.88671875" style="2" customWidth="1"/>
    <col min="10471" max="10471" width="12" style="2" customWidth="1"/>
    <col min="10472" max="10472" width="12.21875" style="2" customWidth="1"/>
    <col min="10473" max="10473" width="15.6640625" style="2" customWidth="1"/>
    <col min="10474" max="10474" width="12.21875" style="2" customWidth="1"/>
    <col min="10475" max="10475" width="11.33203125" style="2" customWidth="1"/>
    <col min="10476" max="10476" width="9.77734375" style="2" customWidth="1"/>
    <col min="10477" max="10720" width="9" style="2"/>
    <col min="10721" max="10721" width="20.44140625" style="2" customWidth="1"/>
    <col min="10722" max="10722" width="3.33203125" style="2" customWidth="1"/>
    <col min="10723" max="10723" width="12.44140625" style="2" customWidth="1"/>
    <col min="10724" max="10724" width="13.33203125" style="2" customWidth="1"/>
    <col min="10725" max="10725" width="17.6640625" style="2" customWidth="1"/>
    <col min="10726" max="10726" width="3.88671875" style="2" customWidth="1"/>
    <col min="10727" max="10727" width="12" style="2" customWidth="1"/>
    <col min="10728" max="10728" width="12.21875" style="2" customWidth="1"/>
    <col min="10729" max="10729" width="15.6640625" style="2" customWidth="1"/>
    <col min="10730" max="10730" width="12.21875" style="2" customWidth="1"/>
    <col min="10731" max="10731" width="11.33203125" style="2" customWidth="1"/>
    <col min="10732" max="10732" width="9.77734375" style="2" customWidth="1"/>
    <col min="10733" max="10976" width="9" style="2"/>
    <col min="10977" max="10977" width="20.44140625" style="2" customWidth="1"/>
    <col min="10978" max="10978" width="3.33203125" style="2" customWidth="1"/>
    <col min="10979" max="10979" width="12.44140625" style="2" customWidth="1"/>
    <col min="10980" max="10980" width="13.33203125" style="2" customWidth="1"/>
    <col min="10981" max="10981" width="17.6640625" style="2" customWidth="1"/>
    <col min="10982" max="10982" width="3.88671875" style="2" customWidth="1"/>
    <col min="10983" max="10983" width="12" style="2" customWidth="1"/>
    <col min="10984" max="10984" width="12.21875" style="2" customWidth="1"/>
    <col min="10985" max="10985" width="15.6640625" style="2" customWidth="1"/>
    <col min="10986" max="10986" width="12.21875" style="2" customWidth="1"/>
    <col min="10987" max="10987" width="11.33203125" style="2" customWidth="1"/>
    <col min="10988" max="10988" width="9.77734375" style="2" customWidth="1"/>
    <col min="10989" max="11232" width="9" style="2"/>
    <col min="11233" max="11233" width="20.44140625" style="2" customWidth="1"/>
    <col min="11234" max="11234" width="3.33203125" style="2" customWidth="1"/>
    <col min="11235" max="11235" width="12.44140625" style="2" customWidth="1"/>
    <col min="11236" max="11236" width="13.33203125" style="2" customWidth="1"/>
    <col min="11237" max="11237" width="17.6640625" style="2" customWidth="1"/>
    <col min="11238" max="11238" width="3.88671875" style="2" customWidth="1"/>
    <col min="11239" max="11239" width="12" style="2" customWidth="1"/>
    <col min="11240" max="11240" width="12.21875" style="2" customWidth="1"/>
    <col min="11241" max="11241" width="15.6640625" style="2" customWidth="1"/>
    <col min="11242" max="11242" width="12.21875" style="2" customWidth="1"/>
    <col min="11243" max="11243" width="11.33203125" style="2" customWidth="1"/>
    <col min="11244" max="11244" width="9.77734375" style="2" customWidth="1"/>
    <col min="11245" max="11488" width="9" style="2"/>
    <col min="11489" max="11489" width="20.44140625" style="2" customWidth="1"/>
    <col min="11490" max="11490" width="3.33203125" style="2" customWidth="1"/>
    <col min="11491" max="11491" width="12.44140625" style="2" customWidth="1"/>
    <col min="11492" max="11492" width="13.33203125" style="2" customWidth="1"/>
    <col min="11493" max="11493" width="17.6640625" style="2" customWidth="1"/>
    <col min="11494" max="11494" width="3.88671875" style="2" customWidth="1"/>
    <col min="11495" max="11495" width="12" style="2" customWidth="1"/>
    <col min="11496" max="11496" width="12.21875" style="2" customWidth="1"/>
    <col min="11497" max="11497" width="15.6640625" style="2" customWidth="1"/>
    <col min="11498" max="11498" width="12.21875" style="2" customWidth="1"/>
    <col min="11499" max="11499" width="11.33203125" style="2" customWidth="1"/>
    <col min="11500" max="11500" width="9.77734375" style="2" customWidth="1"/>
    <col min="11501" max="11744" width="9" style="2"/>
    <col min="11745" max="11745" width="20.44140625" style="2" customWidth="1"/>
    <col min="11746" max="11746" width="3.33203125" style="2" customWidth="1"/>
    <col min="11747" max="11747" width="12.44140625" style="2" customWidth="1"/>
    <col min="11748" max="11748" width="13.33203125" style="2" customWidth="1"/>
    <col min="11749" max="11749" width="17.6640625" style="2" customWidth="1"/>
    <col min="11750" max="11750" width="3.88671875" style="2" customWidth="1"/>
    <col min="11751" max="11751" width="12" style="2" customWidth="1"/>
    <col min="11752" max="11752" width="12.21875" style="2" customWidth="1"/>
    <col min="11753" max="11753" width="15.6640625" style="2" customWidth="1"/>
    <col min="11754" max="11754" width="12.21875" style="2" customWidth="1"/>
    <col min="11755" max="11755" width="11.33203125" style="2" customWidth="1"/>
    <col min="11756" max="11756" width="9.77734375" style="2" customWidth="1"/>
    <col min="11757" max="12000" width="9" style="2"/>
    <col min="12001" max="12001" width="20.44140625" style="2" customWidth="1"/>
    <col min="12002" max="12002" width="3.33203125" style="2" customWidth="1"/>
    <col min="12003" max="12003" width="12.44140625" style="2" customWidth="1"/>
    <col min="12004" max="12004" width="13.33203125" style="2" customWidth="1"/>
    <col min="12005" max="12005" width="17.6640625" style="2" customWidth="1"/>
    <col min="12006" max="12006" width="3.88671875" style="2" customWidth="1"/>
    <col min="12007" max="12007" width="12" style="2" customWidth="1"/>
    <col min="12008" max="12008" width="12.21875" style="2" customWidth="1"/>
    <col min="12009" max="12009" width="15.6640625" style="2" customWidth="1"/>
    <col min="12010" max="12010" width="12.21875" style="2" customWidth="1"/>
    <col min="12011" max="12011" width="11.33203125" style="2" customWidth="1"/>
    <col min="12012" max="12012" width="9.77734375" style="2" customWidth="1"/>
    <col min="12013" max="12256" width="9" style="2"/>
    <col min="12257" max="12257" width="20.44140625" style="2" customWidth="1"/>
    <col min="12258" max="12258" width="3.33203125" style="2" customWidth="1"/>
    <col min="12259" max="12259" width="12.44140625" style="2" customWidth="1"/>
    <col min="12260" max="12260" width="13.33203125" style="2" customWidth="1"/>
    <col min="12261" max="12261" width="17.6640625" style="2" customWidth="1"/>
    <col min="12262" max="12262" width="3.88671875" style="2" customWidth="1"/>
    <col min="12263" max="12263" width="12" style="2" customWidth="1"/>
    <col min="12264" max="12264" width="12.21875" style="2" customWidth="1"/>
    <col min="12265" max="12265" width="15.6640625" style="2" customWidth="1"/>
    <col min="12266" max="12266" width="12.21875" style="2" customWidth="1"/>
    <col min="12267" max="12267" width="11.33203125" style="2" customWidth="1"/>
    <col min="12268" max="12268" width="9.77734375" style="2" customWidth="1"/>
    <col min="12269" max="12512" width="9" style="2"/>
    <col min="12513" max="12513" width="20.44140625" style="2" customWidth="1"/>
    <col min="12514" max="12514" width="3.33203125" style="2" customWidth="1"/>
    <col min="12515" max="12515" width="12.44140625" style="2" customWidth="1"/>
    <col min="12516" max="12516" width="13.33203125" style="2" customWidth="1"/>
    <col min="12517" max="12517" width="17.6640625" style="2" customWidth="1"/>
    <col min="12518" max="12518" width="3.88671875" style="2" customWidth="1"/>
    <col min="12519" max="12519" width="12" style="2" customWidth="1"/>
    <col min="12520" max="12520" width="12.21875" style="2" customWidth="1"/>
    <col min="12521" max="12521" width="15.6640625" style="2" customWidth="1"/>
    <col min="12522" max="12522" width="12.21875" style="2" customWidth="1"/>
    <col min="12523" max="12523" width="11.33203125" style="2" customWidth="1"/>
    <col min="12524" max="12524" width="9.77734375" style="2" customWidth="1"/>
    <col min="12525" max="12768" width="9" style="2"/>
    <col min="12769" max="12769" width="20.44140625" style="2" customWidth="1"/>
    <col min="12770" max="12770" width="3.33203125" style="2" customWidth="1"/>
    <col min="12771" max="12771" width="12.44140625" style="2" customWidth="1"/>
    <col min="12772" max="12772" width="13.33203125" style="2" customWidth="1"/>
    <col min="12773" max="12773" width="17.6640625" style="2" customWidth="1"/>
    <col min="12774" max="12774" width="3.88671875" style="2" customWidth="1"/>
    <col min="12775" max="12775" width="12" style="2" customWidth="1"/>
    <col min="12776" max="12776" width="12.21875" style="2" customWidth="1"/>
    <col min="12777" max="12777" width="15.6640625" style="2" customWidth="1"/>
    <col min="12778" max="12778" width="12.21875" style="2" customWidth="1"/>
    <col min="12779" max="12779" width="11.33203125" style="2" customWidth="1"/>
    <col min="12780" max="12780" width="9.77734375" style="2" customWidth="1"/>
    <col min="12781" max="13024" width="9" style="2"/>
    <col min="13025" max="13025" width="20.44140625" style="2" customWidth="1"/>
    <col min="13026" max="13026" width="3.33203125" style="2" customWidth="1"/>
    <col min="13027" max="13027" width="12.44140625" style="2" customWidth="1"/>
    <col min="13028" max="13028" width="13.33203125" style="2" customWidth="1"/>
    <col min="13029" max="13029" width="17.6640625" style="2" customWidth="1"/>
    <col min="13030" max="13030" width="3.88671875" style="2" customWidth="1"/>
    <col min="13031" max="13031" width="12" style="2" customWidth="1"/>
    <col min="13032" max="13032" width="12.21875" style="2" customWidth="1"/>
    <col min="13033" max="13033" width="15.6640625" style="2" customWidth="1"/>
    <col min="13034" max="13034" width="12.21875" style="2" customWidth="1"/>
    <col min="13035" max="13035" width="11.33203125" style="2" customWidth="1"/>
    <col min="13036" max="13036" width="9.77734375" style="2" customWidth="1"/>
    <col min="13037" max="13280" width="9" style="2"/>
    <col min="13281" max="13281" width="20.44140625" style="2" customWidth="1"/>
    <col min="13282" max="13282" width="3.33203125" style="2" customWidth="1"/>
    <col min="13283" max="13283" width="12.44140625" style="2" customWidth="1"/>
    <col min="13284" max="13284" width="13.33203125" style="2" customWidth="1"/>
    <col min="13285" max="13285" width="17.6640625" style="2" customWidth="1"/>
    <col min="13286" max="13286" width="3.88671875" style="2" customWidth="1"/>
    <col min="13287" max="13287" width="12" style="2" customWidth="1"/>
    <col min="13288" max="13288" width="12.21875" style="2" customWidth="1"/>
    <col min="13289" max="13289" width="15.6640625" style="2" customWidth="1"/>
    <col min="13290" max="13290" width="12.21875" style="2" customWidth="1"/>
    <col min="13291" max="13291" width="11.33203125" style="2" customWidth="1"/>
    <col min="13292" max="13292" width="9.77734375" style="2" customWidth="1"/>
    <col min="13293" max="13536" width="9" style="2"/>
    <col min="13537" max="13537" width="20.44140625" style="2" customWidth="1"/>
    <col min="13538" max="13538" width="3.33203125" style="2" customWidth="1"/>
    <col min="13539" max="13539" width="12.44140625" style="2" customWidth="1"/>
    <col min="13540" max="13540" width="13.33203125" style="2" customWidth="1"/>
    <col min="13541" max="13541" width="17.6640625" style="2" customWidth="1"/>
    <col min="13542" max="13542" width="3.88671875" style="2" customWidth="1"/>
    <col min="13543" max="13543" width="12" style="2" customWidth="1"/>
    <col min="13544" max="13544" width="12.21875" style="2" customWidth="1"/>
    <col min="13545" max="13545" width="15.6640625" style="2" customWidth="1"/>
    <col min="13546" max="13546" width="12.21875" style="2" customWidth="1"/>
    <col min="13547" max="13547" width="11.33203125" style="2" customWidth="1"/>
    <col min="13548" max="13548" width="9.77734375" style="2" customWidth="1"/>
    <col min="13549" max="13792" width="9" style="2"/>
    <col min="13793" max="13793" width="20.44140625" style="2" customWidth="1"/>
    <col min="13794" max="13794" width="3.33203125" style="2" customWidth="1"/>
    <col min="13795" max="13795" width="12.44140625" style="2" customWidth="1"/>
    <col min="13796" max="13796" width="13.33203125" style="2" customWidth="1"/>
    <col min="13797" max="13797" width="17.6640625" style="2" customWidth="1"/>
    <col min="13798" max="13798" width="3.88671875" style="2" customWidth="1"/>
    <col min="13799" max="13799" width="12" style="2" customWidth="1"/>
    <col min="13800" max="13800" width="12.21875" style="2" customWidth="1"/>
    <col min="13801" max="13801" width="15.6640625" style="2" customWidth="1"/>
    <col min="13802" max="13802" width="12.21875" style="2" customWidth="1"/>
    <col min="13803" max="13803" width="11.33203125" style="2" customWidth="1"/>
    <col min="13804" max="13804" width="9.77734375" style="2" customWidth="1"/>
    <col min="13805" max="14048" width="9" style="2"/>
    <col min="14049" max="14049" width="20.44140625" style="2" customWidth="1"/>
    <col min="14050" max="14050" width="3.33203125" style="2" customWidth="1"/>
    <col min="14051" max="14051" width="12.44140625" style="2" customWidth="1"/>
    <col min="14052" max="14052" width="13.33203125" style="2" customWidth="1"/>
    <col min="14053" max="14053" width="17.6640625" style="2" customWidth="1"/>
    <col min="14054" max="14054" width="3.88671875" style="2" customWidth="1"/>
    <col min="14055" max="14055" width="12" style="2" customWidth="1"/>
    <col min="14056" max="14056" width="12.21875" style="2" customWidth="1"/>
    <col min="14057" max="14057" width="15.6640625" style="2" customWidth="1"/>
    <col min="14058" max="14058" width="12.21875" style="2" customWidth="1"/>
    <col min="14059" max="14059" width="11.33203125" style="2" customWidth="1"/>
    <col min="14060" max="14060" width="9.77734375" style="2" customWidth="1"/>
    <col min="14061" max="14304" width="9" style="2"/>
    <col min="14305" max="14305" width="20.44140625" style="2" customWidth="1"/>
    <col min="14306" max="14306" width="3.33203125" style="2" customWidth="1"/>
    <col min="14307" max="14307" width="12.44140625" style="2" customWidth="1"/>
    <col min="14308" max="14308" width="13.33203125" style="2" customWidth="1"/>
    <col min="14309" max="14309" width="17.6640625" style="2" customWidth="1"/>
    <col min="14310" max="14310" width="3.88671875" style="2" customWidth="1"/>
    <col min="14311" max="14311" width="12" style="2" customWidth="1"/>
    <col min="14312" max="14312" width="12.21875" style="2" customWidth="1"/>
    <col min="14313" max="14313" width="15.6640625" style="2" customWidth="1"/>
    <col min="14314" max="14314" width="12.21875" style="2" customWidth="1"/>
    <col min="14315" max="14315" width="11.33203125" style="2" customWidth="1"/>
    <col min="14316" max="14316" width="9.77734375" style="2" customWidth="1"/>
    <col min="14317" max="14560" width="9" style="2"/>
    <col min="14561" max="14561" width="20.44140625" style="2" customWidth="1"/>
    <col min="14562" max="14562" width="3.33203125" style="2" customWidth="1"/>
    <col min="14563" max="14563" width="12.44140625" style="2" customWidth="1"/>
    <col min="14564" max="14564" width="13.33203125" style="2" customWidth="1"/>
    <col min="14565" max="14565" width="17.6640625" style="2" customWidth="1"/>
    <col min="14566" max="14566" width="3.88671875" style="2" customWidth="1"/>
    <col min="14567" max="14567" width="12" style="2" customWidth="1"/>
    <col min="14568" max="14568" width="12.21875" style="2" customWidth="1"/>
    <col min="14569" max="14569" width="15.6640625" style="2" customWidth="1"/>
    <col min="14570" max="14570" width="12.21875" style="2" customWidth="1"/>
    <col min="14571" max="14571" width="11.33203125" style="2" customWidth="1"/>
    <col min="14572" max="14572" width="9.77734375" style="2" customWidth="1"/>
    <col min="14573" max="14816" width="9" style="2"/>
    <col min="14817" max="14817" width="20.44140625" style="2" customWidth="1"/>
    <col min="14818" max="14818" width="3.33203125" style="2" customWidth="1"/>
    <col min="14819" max="14819" width="12.44140625" style="2" customWidth="1"/>
    <col min="14820" max="14820" width="13.33203125" style="2" customWidth="1"/>
    <col min="14821" max="14821" width="17.6640625" style="2" customWidth="1"/>
    <col min="14822" max="14822" width="3.88671875" style="2" customWidth="1"/>
    <col min="14823" max="14823" width="12" style="2" customWidth="1"/>
    <col min="14824" max="14824" width="12.21875" style="2" customWidth="1"/>
    <col min="14825" max="14825" width="15.6640625" style="2" customWidth="1"/>
    <col min="14826" max="14826" width="12.21875" style="2" customWidth="1"/>
    <col min="14827" max="14827" width="11.33203125" style="2" customWidth="1"/>
    <col min="14828" max="14828" width="9.77734375" style="2" customWidth="1"/>
    <col min="14829" max="15072" width="9" style="2"/>
    <col min="15073" max="15073" width="20.44140625" style="2" customWidth="1"/>
    <col min="15074" max="15074" width="3.33203125" style="2" customWidth="1"/>
    <col min="15075" max="15075" width="12.44140625" style="2" customWidth="1"/>
    <col min="15076" max="15076" width="13.33203125" style="2" customWidth="1"/>
    <col min="15077" max="15077" width="17.6640625" style="2" customWidth="1"/>
    <col min="15078" max="15078" width="3.88671875" style="2" customWidth="1"/>
    <col min="15079" max="15079" width="12" style="2" customWidth="1"/>
    <col min="15080" max="15080" width="12.21875" style="2" customWidth="1"/>
    <col min="15081" max="15081" width="15.6640625" style="2" customWidth="1"/>
    <col min="15082" max="15082" width="12.21875" style="2" customWidth="1"/>
    <col min="15083" max="15083" width="11.33203125" style="2" customWidth="1"/>
    <col min="15084" max="15084" width="9.77734375" style="2" customWidth="1"/>
    <col min="15085" max="15328" width="9" style="2"/>
    <col min="15329" max="15329" width="20.44140625" style="2" customWidth="1"/>
    <col min="15330" max="15330" width="3.33203125" style="2" customWidth="1"/>
    <col min="15331" max="15331" width="12.44140625" style="2" customWidth="1"/>
    <col min="15332" max="15332" width="13.33203125" style="2" customWidth="1"/>
    <col min="15333" max="15333" width="17.6640625" style="2" customWidth="1"/>
    <col min="15334" max="15334" width="3.88671875" style="2" customWidth="1"/>
    <col min="15335" max="15335" width="12" style="2" customWidth="1"/>
    <col min="15336" max="15336" width="12.21875" style="2" customWidth="1"/>
    <col min="15337" max="15337" width="15.6640625" style="2" customWidth="1"/>
    <col min="15338" max="15338" width="12.21875" style="2" customWidth="1"/>
    <col min="15339" max="15339" width="11.33203125" style="2" customWidth="1"/>
    <col min="15340" max="15340" width="9.77734375" style="2" customWidth="1"/>
    <col min="15341" max="15584" width="9" style="2"/>
    <col min="15585" max="15585" width="20.44140625" style="2" customWidth="1"/>
    <col min="15586" max="15586" width="3.33203125" style="2" customWidth="1"/>
    <col min="15587" max="15587" width="12.44140625" style="2" customWidth="1"/>
    <col min="15588" max="15588" width="13.33203125" style="2" customWidth="1"/>
    <col min="15589" max="15589" width="17.6640625" style="2" customWidth="1"/>
    <col min="15590" max="15590" width="3.88671875" style="2" customWidth="1"/>
    <col min="15591" max="15591" width="12" style="2" customWidth="1"/>
    <col min="15592" max="15592" width="12.21875" style="2" customWidth="1"/>
    <col min="15593" max="15593" width="15.6640625" style="2" customWidth="1"/>
    <col min="15594" max="15594" width="12.21875" style="2" customWidth="1"/>
    <col min="15595" max="15595" width="11.33203125" style="2" customWidth="1"/>
    <col min="15596" max="15596" width="9.77734375" style="2" customWidth="1"/>
    <col min="15597" max="15840" width="9" style="2"/>
    <col min="15841" max="15841" width="20.44140625" style="2" customWidth="1"/>
    <col min="15842" max="15842" width="3.33203125" style="2" customWidth="1"/>
    <col min="15843" max="15843" width="12.44140625" style="2" customWidth="1"/>
    <col min="15844" max="15844" width="13.33203125" style="2" customWidth="1"/>
    <col min="15845" max="15845" width="17.6640625" style="2" customWidth="1"/>
    <col min="15846" max="15846" width="3.88671875" style="2" customWidth="1"/>
    <col min="15847" max="15847" width="12" style="2" customWidth="1"/>
    <col min="15848" max="15848" width="12.21875" style="2" customWidth="1"/>
    <col min="15849" max="15849" width="15.6640625" style="2" customWidth="1"/>
    <col min="15850" max="15850" width="12.21875" style="2" customWidth="1"/>
    <col min="15851" max="15851" width="11.33203125" style="2" customWidth="1"/>
    <col min="15852" max="15852" width="9.77734375" style="2" customWidth="1"/>
    <col min="15853" max="16096" width="9" style="2"/>
    <col min="16097" max="16097" width="20.44140625" style="2" customWidth="1"/>
    <col min="16098" max="16098" width="3.33203125" style="2" customWidth="1"/>
    <col min="16099" max="16099" width="12.44140625" style="2" customWidth="1"/>
    <col min="16100" max="16100" width="13.33203125" style="2" customWidth="1"/>
    <col min="16101" max="16101" width="17.6640625" style="2" customWidth="1"/>
    <col min="16102" max="16102" width="3.88671875" style="2" customWidth="1"/>
    <col min="16103" max="16103" width="12" style="2" customWidth="1"/>
    <col min="16104" max="16104" width="12.21875" style="2" customWidth="1"/>
    <col min="16105" max="16105" width="15.6640625" style="2" customWidth="1"/>
    <col min="16106" max="16106" width="12.21875" style="2" customWidth="1"/>
    <col min="16107" max="16107" width="11.33203125" style="2" customWidth="1"/>
    <col min="16108" max="16108" width="9.77734375" style="2" customWidth="1"/>
    <col min="16109" max="16384" width="9" style="2"/>
  </cols>
  <sheetData>
    <row r="1" spans="1:10" ht="24" customHeight="1">
      <c r="A1" s="83" t="s">
        <v>0</v>
      </c>
      <c r="B1" s="83"/>
      <c r="C1" s="83"/>
      <c r="D1" s="83"/>
      <c r="E1" s="83"/>
      <c r="F1" s="83"/>
      <c r="G1" s="83"/>
      <c r="H1" s="83"/>
    </row>
    <row r="2" spans="1:10" ht="10.5" customHeight="1">
      <c r="A2" s="84">
        <v>44651</v>
      </c>
      <c r="B2" s="84"/>
      <c r="C2" s="84"/>
      <c r="D2" s="84"/>
      <c r="E2" s="84"/>
      <c r="F2" s="84"/>
      <c r="G2" s="84"/>
      <c r="H2" s="84"/>
    </row>
    <row r="3" spans="1:10" ht="12.75" customHeight="1">
      <c r="A3" s="85" t="s">
        <v>1</v>
      </c>
      <c r="B3" s="85"/>
      <c r="C3" s="86"/>
      <c r="E3" s="5"/>
      <c r="G3" s="2" t="s">
        <v>2</v>
      </c>
    </row>
    <row r="4" spans="1:10" ht="24" customHeight="1">
      <c r="A4" s="6" t="s">
        <v>3</v>
      </c>
      <c r="B4" s="6" t="s">
        <v>4</v>
      </c>
      <c r="C4" s="34" t="s">
        <v>5</v>
      </c>
      <c r="D4" s="6" t="s">
        <v>6</v>
      </c>
      <c r="E4" s="6" t="s">
        <v>7</v>
      </c>
      <c r="F4" s="9" t="s">
        <v>4</v>
      </c>
      <c r="G4" s="6" t="s">
        <v>5</v>
      </c>
      <c r="H4" s="6" t="s">
        <v>6</v>
      </c>
    </row>
    <row r="5" spans="1:10" ht="24" customHeight="1">
      <c r="A5" s="10" t="s">
        <v>8</v>
      </c>
      <c r="B5" s="6" t="s">
        <v>9</v>
      </c>
      <c r="C5" s="35"/>
      <c r="D5" s="28"/>
      <c r="E5" s="13" t="s">
        <v>10</v>
      </c>
      <c r="F5" s="14"/>
      <c r="G5" s="21"/>
      <c r="H5" s="28"/>
    </row>
    <row r="6" spans="1:10" ht="24" customHeight="1">
      <c r="A6" s="6" t="s">
        <v>11</v>
      </c>
      <c r="B6" s="6">
        <v>1</v>
      </c>
      <c r="C6" s="36">
        <v>2942971.27</v>
      </c>
      <c r="D6" s="15">
        <v>3211658.94</v>
      </c>
      <c r="E6" s="15" t="s">
        <v>12</v>
      </c>
      <c r="F6" s="16">
        <v>31</v>
      </c>
      <c r="G6" s="37">
        <v>19800000</v>
      </c>
      <c r="H6" s="15">
        <v>18998106.18</v>
      </c>
    </row>
    <row r="7" spans="1:10" ht="24" customHeight="1">
      <c r="A7" s="6" t="s">
        <v>13</v>
      </c>
      <c r="B7" s="6">
        <v>2</v>
      </c>
      <c r="C7" s="38"/>
      <c r="D7" s="15"/>
      <c r="E7" s="13" t="s">
        <v>14</v>
      </c>
      <c r="F7" s="16">
        <v>32</v>
      </c>
      <c r="G7" s="37">
        <v>9689360.5</v>
      </c>
      <c r="H7" s="15">
        <v>7695224.96</v>
      </c>
    </row>
    <row r="8" spans="1:10" ht="24" customHeight="1">
      <c r="A8" s="6" t="s">
        <v>15</v>
      </c>
      <c r="B8" s="6">
        <v>3</v>
      </c>
      <c r="C8" s="36">
        <v>10822176.65</v>
      </c>
      <c r="D8" s="15">
        <v>3263587.5</v>
      </c>
      <c r="E8" s="15" t="s">
        <v>16</v>
      </c>
      <c r="F8" s="16">
        <v>33</v>
      </c>
      <c r="G8" s="37">
        <v>31780230.539999999</v>
      </c>
      <c r="H8" s="15">
        <v>32462018.579999998</v>
      </c>
    </row>
    <row r="9" spans="1:10" ht="24" customHeight="1">
      <c r="A9" s="6" t="s">
        <v>17</v>
      </c>
      <c r="B9" s="6">
        <v>4</v>
      </c>
      <c r="C9" s="36">
        <v>19285827.010000002</v>
      </c>
      <c r="D9" s="15">
        <v>29276067.960000001</v>
      </c>
      <c r="E9" s="15" t="s">
        <v>18</v>
      </c>
      <c r="F9" s="16">
        <v>34</v>
      </c>
      <c r="G9" s="15">
        <v>0</v>
      </c>
      <c r="H9" s="15">
        <v>0</v>
      </c>
      <c r="J9" s="39"/>
    </row>
    <row r="10" spans="1:10" ht="24" customHeight="1">
      <c r="A10" s="6" t="s">
        <v>19</v>
      </c>
      <c r="B10" s="6">
        <v>5</v>
      </c>
      <c r="C10" s="36">
        <v>954608.66</v>
      </c>
      <c r="D10" s="15">
        <v>1242876.8999999999</v>
      </c>
      <c r="E10" s="15" t="s">
        <v>20</v>
      </c>
      <c r="F10" s="16">
        <v>35</v>
      </c>
      <c r="G10" s="37">
        <v>496840.77</v>
      </c>
      <c r="H10" s="15">
        <v>634826.93000000005</v>
      </c>
    </row>
    <row r="11" spans="1:10" ht="24" customHeight="1">
      <c r="A11" s="6" t="s">
        <v>21</v>
      </c>
      <c r="B11" s="6">
        <v>6</v>
      </c>
      <c r="C11" s="38"/>
      <c r="D11" s="15"/>
      <c r="E11" s="15" t="s">
        <v>22</v>
      </c>
      <c r="F11" s="16">
        <v>36</v>
      </c>
      <c r="G11" s="37">
        <v>-520767.27</v>
      </c>
      <c r="H11" s="15">
        <v>-756926.32</v>
      </c>
    </row>
    <row r="12" spans="1:10" ht="24" customHeight="1">
      <c r="A12" s="6" t="s">
        <v>23</v>
      </c>
      <c r="B12" s="6">
        <v>7</v>
      </c>
      <c r="C12" s="38"/>
      <c r="D12" s="15"/>
      <c r="E12" s="17" t="s">
        <v>24</v>
      </c>
      <c r="F12" s="16">
        <v>37</v>
      </c>
      <c r="G12" s="37"/>
      <c r="H12" s="15"/>
    </row>
    <row r="13" spans="1:10" ht="24" customHeight="1">
      <c r="A13" s="6" t="s">
        <v>25</v>
      </c>
      <c r="B13" s="6">
        <v>8</v>
      </c>
      <c r="C13" s="36">
        <v>1818009.41</v>
      </c>
      <c r="D13" s="15">
        <v>2675196.48</v>
      </c>
      <c r="E13" s="15" t="s">
        <v>26</v>
      </c>
      <c r="F13" s="16">
        <v>38</v>
      </c>
      <c r="G13" s="15"/>
      <c r="H13" s="15"/>
    </row>
    <row r="14" spans="1:10" ht="24" customHeight="1">
      <c r="A14" s="51" t="s">
        <v>27</v>
      </c>
      <c r="B14" s="6">
        <v>9</v>
      </c>
      <c r="C14" s="36">
        <v>14102069.960000001</v>
      </c>
      <c r="D14" s="15">
        <v>13524645.890000001</v>
      </c>
      <c r="E14" s="15" t="s">
        <v>28</v>
      </c>
      <c r="F14" s="16">
        <v>39</v>
      </c>
      <c r="G14" s="37">
        <v>8388638.1099999994</v>
      </c>
      <c r="H14" s="15">
        <v>6768734.1200000001</v>
      </c>
    </row>
    <row r="15" spans="1:10" ht="24" customHeight="1">
      <c r="A15" s="6" t="s">
        <v>29</v>
      </c>
      <c r="B15" s="6">
        <v>10</v>
      </c>
      <c r="C15" s="38">
        <v>3695219.2</v>
      </c>
      <c r="D15" s="15">
        <v>3531087.13</v>
      </c>
      <c r="E15" s="15" t="s">
        <v>30</v>
      </c>
      <c r="F15" s="16">
        <v>40</v>
      </c>
      <c r="G15" s="15"/>
      <c r="H15" s="21"/>
    </row>
    <row r="16" spans="1:10" ht="24" customHeight="1">
      <c r="A16" s="18" t="s">
        <v>31</v>
      </c>
      <c r="B16" s="6">
        <v>11</v>
      </c>
      <c r="C16" s="38">
        <v>481876.85</v>
      </c>
      <c r="D16" s="21">
        <v>341682.68</v>
      </c>
      <c r="E16" s="19" t="s">
        <v>32</v>
      </c>
      <c r="F16" s="16">
        <v>41</v>
      </c>
      <c r="G16" s="37">
        <v>69634302.650000006</v>
      </c>
      <c r="H16" s="15">
        <v>65801984.450000003</v>
      </c>
    </row>
    <row r="17" spans="1:9" ht="24" customHeight="1">
      <c r="A17" s="6" t="s">
        <v>33</v>
      </c>
      <c r="B17" s="6">
        <v>12</v>
      </c>
      <c r="C17" s="38">
        <v>6746530.5999999996</v>
      </c>
      <c r="D17" s="15">
        <v>5991597.5599999996</v>
      </c>
      <c r="E17" s="17" t="s">
        <v>34</v>
      </c>
      <c r="F17" s="14"/>
      <c r="G17" s="21"/>
      <c r="H17" s="21"/>
    </row>
    <row r="18" spans="1:9" ht="24" customHeight="1">
      <c r="A18" s="18" t="s">
        <v>35</v>
      </c>
      <c r="B18" s="6">
        <v>13</v>
      </c>
      <c r="C18" s="38">
        <v>3178443.31</v>
      </c>
      <c r="D18" s="15">
        <v>3660278.52</v>
      </c>
      <c r="E18" s="17" t="s">
        <v>36</v>
      </c>
      <c r="F18" s="16">
        <v>42</v>
      </c>
      <c r="G18" s="37">
        <v>8500000</v>
      </c>
      <c r="H18" s="15">
        <v>8500000</v>
      </c>
    </row>
    <row r="19" spans="1:9" ht="24" customHeight="1">
      <c r="A19" s="6" t="s">
        <v>37</v>
      </c>
      <c r="B19" s="6">
        <v>14</v>
      </c>
      <c r="C19" s="35"/>
      <c r="D19" s="21"/>
      <c r="E19" s="17" t="s">
        <v>38</v>
      </c>
      <c r="F19" s="16">
        <v>43</v>
      </c>
      <c r="G19" s="37">
        <v>0</v>
      </c>
      <c r="H19" s="15">
        <v>971851.2</v>
      </c>
    </row>
    <row r="20" spans="1:9" ht="24" customHeight="1">
      <c r="A20" s="20" t="s">
        <v>39</v>
      </c>
      <c r="B20" s="6">
        <v>15</v>
      </c>
      <c r="C20" s="36">
        <v>49925662.960000001</v>
      </c>
      <c r="D20" s="15">
        <v>53194033.670000002</v>
      </c>
      <c r="E20" s="17" t="s">
        <v>40</v>
      </c>
      <c r="F20" s="16">
        <v>44</v>
      </c>
      <c r="G20" s="15"/>
      <c r="H20" s="15"/>
    </row>
    <row r="21" spans="1:9" ht="24" customHeight="1">
      <c r="A21" s="6" t="s">
        <v>41</v>
      </c>
      <c r="B21" s="6" t="s">
        <v>9</v>
      </c>
      <c r="C21" s="35"/>
      <c r="D21" s="21"/>
      <c r="E21" s="17" t="s">
        <v>42</v>
      </c>
      <c r="F21" s="16">
        <v>45</v>
      </c>
      <c r="G21" s="15"/>
      <c r="H21" s="21"/>
    </row>
    <row r="22" spans="1:9" ht="24" customHeight="1">
      <c r="A22" s="6" t="s">
        <v>43</v>
      </c>
      <c r="B22" s="6">
        <v>16</v>
      </c>
      <c r="C22" s="38"/>
      <c r="D22" s="15"/>
      <c r="E22" s="19" t="s">
        <v>44</v>
      </c>
      <c r="F22" s="16">
        <v>46</v>
      </c>
      <c r="G22" s="37">
        <v>8500000</v>
      </c>
      <c r="H22" s="15">
        <v>9471851.1999999993</v>
      </c>
    </row>
    <row r="23" spans="1:9" ht="24" customHeight="1">
      <c r="A23" s="34" t="s">
        <v>45</v>
      </c>
      <c r="B23" s="6">
        <v>17</v>
      </c>
      <c r="C23" s="38"/>
      <c r="D23" s="15"/>
      <c r="E23" s="19" t="s">
        <v>46</v>
      </c>
      <c r="F23" s="16">
        <v>47</v>
      </c>
      <c r="G23" s="37">
        <v>78134302.650000006</v>
      </c>
      <c r="H23" s="15">
        <v>75273835.650000006</v>
      </c>
    </row>
    <row r="24" spans="1:9" ht="24" customHeight="1">
      <c r="A24" s="34" t="s">
        <v>47</v>
      </c>
      <c r="B24" s="34">
        <v>18</v>
      </c>
      <c r="C24" s="38">
        <v>65538951.359999999</v>
      </c>
      <c r="D24" s="15">
        <v>68953141.209999993</v>
      </c>
      <c r="E24" s="21"/>
      <c r="F24" s="14"/>
      <c r="G24" s="21"/>
      <c r="H24" s="21"/>
    </row>
    <row r="25" spans="1:9" ht="24" customHeight="1">
      <c r="A25" s="34" t="s">
        <v>48</v>
      </c>
      <c r="B25" s="34">
        <v>19</v>
      </c>
      <c r="C25" s="38">
        <v>33728939.799999997</v>
      </c>
      <c r="D25" s="15">
        <v>35228910.189999998</v>
      </c>
      <c r="E25" s="21"/>
      <c r="F25" s="14"/>
      <c r="G25" s="21"/>
      <c r="H25" s="21"/>
    </row>
    <row r="26" spans="1:9" ht="24" customHeight="1">
      <c r="A26" s="34" t="s">
        <v>49</v>
      </c>
      <c r="B26" s="6">
        <v>20</v>
      </c>
      <c r="C26" s="36">
        <v>31810011.559999999</v>
      </c>
      <c r="D26" s="15">
        <v>33724231.020000003</v>
      </c>
      <c r="E26" s="21"/>
      <c r="F26" s="14"/>
      <c r="G26" s="21"/>
      <c r="H26" s="21"/>
    </row>
    <row r="27" spans="1:9" ht="24" customHeight="1">
      <c r="A27" s="34" t="s">
        <v>50</v>
      </c>
      <c r="B27" s="6">
        <v>21</v>
      </c>
      <c r="C27" s="36">
        <v>320000</v>
      </c>
      <c r="D27" s="15">
        <v>320000</v>
      </c>
      <c r="E27" s="21"/>
      <c r="F27" s="14"/>
      <c r="G27" s="21"/>
      <c r="H27" s="21"/>
      <c r="I27" s="27"/>
    </row>
    <row r="28" spans="1:9" ht="24" customHeight="1">
      <c r="A28" s="34" t="s">
        <v>51</v>
      </c>
      <c r="B28" s="6">
        <v>22</v>
      </c>
      <c r="C28" s="38"/>
      <c r="D28" s="15"/>
      <c r="E28" s="21"/>
      <c r="F28" s="14"/>
      <c r="G28" s="21"/>
      <c r="H28" s="21"/>
    </row>
    <row r="29" spans="1:9" ht="24" customHeight="1">
      <c r="A29" s="6" t="s">
        <v>52</v>
      </c>
      <c r="B29" s="6">
        <v>23</v>
      </c>
      <c r="C29" s="38">
        <v>119860.29</v>
      </c>
      <c r="D29" s="15">
        <v>0</v>
      </c>
      <c r="E29" s="21"/>
      <c r="F29" s="14"/>
      <c r="G29" s="21"/>
      <c r="H29" s="21"/>
    </row>
    <row r="30" spans="1:9" ht="24" customHeight="1">
      <c r="A30" s="6" t="s">
        <v>53</v>
      </c>
      <c r="B30" s="6">
        <v>24</v>
      </c>
      <c r="C30" s="38"/>
      <c r="D30" s="15"/>
      <c r="E30" s="22" t="s">
        <v>54</v>
      </c>
      <c r="F30" s="14"/>
      <c r="G30" s="21"/>
      <c r="H30" s="21"/>
    </row>
    <row r="31" spans="1:9" ht="24" customHeight="1">
      <c r="A31" s="6" t="s">
        <v>55</v>
      </c>
      <c r="B31" s="6">
        <v>25</v>
      </c>
      <c r="C31" s="38">
        <v>293074.71000000002</v>
      </c>
      <c r="D31" s="15">
        <v>315618.93</v>
      </c>
      <c r="E31" s="15" t="s">
        <v>56</v>
      </c>
      <c r="F31" s="16">
        <v>48</v>
      </c>
      <c r="G31" s="37">
        <v>56000000</v>
      </c>
      <c r="H31" s="15">
        <v>56000000</v>
      </c>
    </row>
    <row r="32" spans="1:9" ht="19.5" customHeight="1">
      <c r="A32" s="6" t="s">
        <v>57</v>
      </c>
      <c r="B32" s="6">
        <v>26</v>
      </c>
      <c r="C32" s="38"/>
      <c r="D32" s="15"/>
      <c r="E32" s="15" t="s">
        <v>58</v>
      </c>
      <c r="F32" s="16">
        <v>49</v>
      </c>
      <c r="G32" s="15"/>
      <c r="H32" s="15"/>
    </row>
    <row r="33" spans="1:9" ht="21" customHeight="1">
      <c r="A33" s="6" t="s">
        <v>59</v>
      </c>
      <c r="B33" s="6">
        <v>27</v>
      </c>
      <c r="C33" s="36">
        <v>122065.26</v>
      </c>
      <c r="D33" s="15">
        <v>150086.57</v>
      </c>
      <c r="E33" s="15" t="s">
        <v>60</v>
      </c>
      <c r="F33" s="16">
        <v>50</v>
      </c>
      <c r="G33" s="37">
        <v>521375.58</v>
      </c>
      <c r="H33" s="15">
        <v>521375.58</v>
      </c>
    </row>
    <row r="34" spans="1:9" ht="24" customHeight="1">
      <c r="A34" s="6" t="s">
        <v>61</v>
      </c>
      <c r="B34" s="6">
        <v>28</v>
      </c>
      <c r="C34" s="35"/>
      <c r="D34" s="21"/>
      <c r="E34" s="15" t="s">
        <v>62</v>
      </c>
      <c r="F34" s="16">
        <v>51</v>
      </c>
      <c r="G34" s="37">
        <v>-52065003.450000003</v>
      </c>
      <c r="H34" s="15">
        <v>-44091241.039999999</v>
      </c>
      <c r="I34" s="3">
        <v>-7973762.4100000001</v>
      </c>
    </row>
    <row r="35" spans="1:9" ht="24" customHeight="1">
      <c r="A35" s="20" t="s">
        <v>63</v>
      </c>
      <c r="B35" s="6">
        <v>29</v>
      </c>
      <c r="C35" s="36">
        <v>32665011.82</v>
      </c>
      <c r="D35" s="15">
        <v>34509936.520000003</v>
      </c>
      <c r="E35" s="23" t="s">
        <v>64</v>
      </c>
      <c r="F35" s="16">
        <v>52</v>
      </c>
      <c r="G35" s="37">
        <v>4456372.13</v>
      </c>
      <c r="H35" s="15">
        <v>12430134.539999999</v>
      </c>
      <c r="I35" s="27"/>
    </row>
    <row r="36" spans="1:9" ht="24" customHeight="1">
      <c r="A36" s="20" t="s">
        <v>65</v>
      </c>
      <c r="B36" s="6">
        <v>30</v>
      </c>
      <c r="C36" s="36">
        <v>82590674.780000001</v>
      </c>
      <c r="D36" s="15">
        <v>87703970.189999998</v>
      </c>
      <c r="E36" s="23" t="s">
        <v>66</v>
      </c>
      <c r="F36" s="16">
        <v>53</v>
      </c>
      <c r="G36" s="37">
        <v>82590674.780000001</v>
      </c>
      <c r="H36" s="15">
        <v>87703970.189999998</v>
      </c>
    </row>
    <row r="37" spans="1:9" s="1" customFormat="1" ht="24" customHeight="1">
      <c r="A37" s="92" t="s">
        <v>108</v>
      </c>
      <c r="B37" s="92"/>
      <c r="C37" s="92"/>
      <c r="D37" s="92"/>
      <c r="E37" s="92"/>
      <c r="F37" s="92"/>
      <c r="G37" s="92"/>
      <c r="H37" s="92"/>
    </row>
    <row r="39" spans="1:9">
      <c r="G39" s="26"/>
      <c r="H39" s="27"/>
    </row>
    <row r="40" spans="1:9">
      <c r="C40" s="27"/>
      <c r="D40" s="27"/>
      <c r="E40" s="26"/>
      <c r="G40" s="27"/>
      <c r="H40" s="29"/>
    </row>
    <row r="41" spans="1:9">
      <c r="C41" s="27"/>
      <c r="D41" s="2">
        <v>31929871.850000001</v>
      </c>
      <c r="H41" s="30"/>
    </row>
    <row r="42" spans="1:9" ht="12">
      <c r="D42" s="27"/>
      <c r="G42" s="27"/>
      <c r="H42" s="31"/>
    </row>
    <row r="43" spans="1:9">
      <c r="D43" s="27"/>
      <c r="G43" s="27"/>
      <c r="H43" s="30"/>
    </row>
    <row r="44" spans="1:9">
      <c r="C44" s="27"/>
      <c r="H44" s="30"/>
    </row>
    <row r="45" spans="1:9">
      <c r="C45" s="27"/>
      <c r="G45" s="26"/>
      <c r="H45" s="29"/>
    </row>
    <row r="46" spans="1:9">
      <c r="E46" s="27"/>
      <c r="G46" s="27"/>
      <c r="H46" s="27"/>
    </row>
    <row r="47" spans="1:9">
      <c r="G47" s="27"/>
    </row>
    <row r="48" spans="1:9">
      <c r="C48" s="27"/>
      <c r="H48" s="27"/>
    </row>
    <row r="49" spans="4:8">
      <c r="G49" s="27"/>
      <c r="H49" s="27"/>
    </row>
    <row r="50" spans="4:8">
      <c r="G50" s="26"/>
    </row>
    <row r="51" spans="4:8">
      <c r="D51" s="27"/>
    </row>
    <row r="56" spans="4:8">
      <c r="H56" s="32"/>
    </row>
    <row r="57" spans="4:8">
      <c r="G57" s="39"/>
    </row>
    <row r="63" spans="4:8">
      <c r="H63" s="3"/>
    </row>
  </sheetData>
  <mergeCells count="4">
    <mergeCell ref="A1:H1"/>
    <mergeCell ref="A2:H2"/>
    <mergeCell ref="A3:C3"/>
    <mergeCell ref="A37:H37"/>
  </mergeCells>
  <phoneticPr fontId="14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F69"/>
  <sheetViews>
    <sheetView workbookViewId="0">
      <selection activeCell="D15" sqref="D15"/>
    </sheetView>
  </sheetViews>
  <sheetFormatPr defaultColWidth="8" defaultRowHeight="14.25" customHeight="1"/>
  <cols>
    <col min="1" max="1" width="49.88671875" style="41" customWidth="1"/>
    <col min="2" max="4" width="21.21875" style="42" customWidth="1"/>
    <col min="5" max="6" width="12.21875" style="43" customWidth="1"/>
    <col min="7" max="247" width="8" style="43"/>
    <col min="248" max="248" width="55" style="43" customWidth="1"/>
    <col min="249" max="249" width="4.77734375" style="43" customWidth="1"/>
    <col min="250" max="250" width="13.33203125" style="43" customWidth="1"/>
    <col min="251" max="251" width="13.44140625" style="43" customWidth="1"/>
    <col min="252" max="503" width="8" style="43"/>
    <col min="504" max="504" width="55" style="43" customWidth="1"/>
    <col min="505" max="505" width="4.77734375" style="43" customWidth="1"/>
    <col min="506" max="506" width="13.33203125" style="43" customWidth="1"/>
    <col min="507" max="507" width="13.44140625" style="43" customWidth="1"/>
    <col min="508" max="759" width="8" style="43"/>
    <col min="760" max="760" width="55" style="43" customWidth="1"/>
    <col min="761" max="761" width="4.77734375" style="43" customWidth="1"/>
    <col min="762" max="762" width="13.33203125" style="43" customWidth="1"/>
    <col min="763" max="763" width="13.44140625" style="43" customWidth="1"/>
    <col min="764" max="1015" width="8" style="43"/>
    <col min="1016" max="1016" width="55" style="43" customWidth="1"/>
    <col min="1017" max="1017" width="4.77734375" style="43" customWidth="1"/>
    <col min="1018" max="1018" width="13.33203125" style="43" customWidth="1"/>
    <col min="1019" max="1019" width="13.44140625" style="43" customWidth="1"/>
    <col min="1020" max="1271" width="8" style="43"/>
    <col min="1272" max="1272" width="55" style="43" customWidth="1"/>
    <col min="1273" max="1273" width="4.77734375" style="43" customWidth="1"/>
    <col min="1274" max="1274" width="13.33203125" style="43" customWidth="1"/>
    <col min="1275" max="1275" width="13.44140625" style="43" customWidth="1"/>
    <col min="1276" max="1527" width="8" style="43"/>
    <col min="1528" max="1528" width="55" style="43" customWidth="1"/>
    <col min="1529" max="1529" width="4.77734375" style="43" customWidth="1"/>
    <col min="1530" max="1530" width="13.33203125" style="43" customWidth="1"/>
    <col min="1531" max="1531" width="13.44140625" style="43" customWidth="1"/>
    <col min="1532" max="1783" width="8" style="43"/>
    <col min="1784" max="1784" width="55" style="43" customWidth="1"/>
    <col min="1785" max="1785" width="4.77734375" style="43" customWidth="1"/>
    <col min="1786" max="1786" width="13.33203125" style="43" customWidth="1"/>
    <col min="1787" max="1787" width="13.44140625" style="43" customWidth="1"/>
    <col min="1788" max="2039" width="8" style="43"/>
    <col min="2040" max="2040" width="55" style="43" customWidth="1"/>
    <col min="2041" max="2041" width="4.77734375" style="43" customWidth="1"/>
    <col min="2042" max="2042" width="13.33203125" style="43" customWidth="1"/>
    <col min="2043" max="2043" width="13.44140625" style="43" customWidth="1"/>
    <col min="2044" max="2295" width="8" style="43"/>
    <col min="2296" max="2296" width="55" style="43" customWidth="1"/>
    <col min="2297" max="2297" width="4.77734375" style="43" customWidth="1"/>
    <col min="2298" max="2298" width="13.33203125" style="43" customWidth="1"/>
    <col min="2299" max="2299" width="13.44140625" style="43" customWidth="1"/>
    <col min="2300" max="2551" width="8" style="43"/>
    <col min="2552" max="2552" width="55" style="43" customWidth="1"/>
    <col min="2553" max="2553" width="4.77734375" style="43" customWidth="1"/>
    <col min="2554" max="2554" width="13.33203125" style="43" customWidth="1"/>
    <col min="2555" max="2555" width="13.44140625" style="43" customWidth="1"/>
    <col min="2556" max="2807" width="8" style="43"/>
    <col min="2808" max="2808" width="55" style="43" customWidth="1"/>
    <col min="2809" max="2809" width="4.77734375" style="43" customWidth="1"/>
    <col min="2810" max="2810" width="13.33203125" style="43" customWidth="1"/>
    <col min="2811" max="2811" width="13.44140625" style="43" customWidth="1"/>
    <col min="2812" max="3063" width="8" style="43"/>
    <col min="3064" max="3064" width="55" style="43" customWidth="1"/>
    <col min="3065" max="3065" width="4.77734375" style="43" customWidth="1"/>
    <col min="3066" max="3066" width="13.33203125" style="43" customWidth="1"/>
    <col min="3067" max="3067" width="13.44140625" style="43" customWidth="1"/>
    <col min="3068" max="3319" width="8" style="43"/>
    <col min="3320" max="3320" width="55" style="43" customWidth="1"/>
    <col min="3321" max="3321" width="4.77734375" style="43" customWidth="1"/>
    <col min="3322" max="3322" width="13.33203125" style="43" customWidth="1"/>
    <col min="3323" max="3323" width="13.44140625" style="43" customWidth="1"/>
    <col min="3324" max="3575" width="8" style="43"/>
    <col min="3576" max="3576" width="55" style="43" customWidth="1"/>
    <col min="3577" max="3577" width="4.77734375" style="43" customWidth="1"/>
    <col min="3578" max="3578" width="13.33203125" style="43" customWidth="1"/>
    <col min="3579" max="3579" width="13.44140625" style="43" customWidth="1"/>
    <col min="3580" max="3831" width="8" style="43"/>
    <col min="3832" max="3832" width="55" style="43" customWidth="1"/>
    <col min="3833" max="3833" width="4.77734375" style="43" customWidth="1"/>
    <col min="3834" max="3834" width="13.33203125" style="43" customWidth="1"/>
    <col min="3835" max="3835" width="13.44140625" style="43" customWidth="1"/>
    <col min="3836" max="4087" width="8" style="43"/>
    <col min="4088" max="4088" width="55" style="43" customWidth="1"/>
    <col min="4089" max="4089" width="4.77734375" style="43" customWidth="1"/>
    <col min="4090" max="4090" width="13.33203125" style="43" customWidth="1"/>
    <col min="4091" max="4091" width="13.44140625" style="43" customWidth="1"/>
    <col min="4092" max="4343" width="8" style="43"/>
    <col min="4344" max="4344" width="55" style="43" customWidth="1"/>
    <col min="4345" max="4345" width="4.77734375" style="43" customWidth="1"/>
    <col min="4346" max="4346" width="13.33203125" style="43" customWidth="1"/>
    <col min="4347" max="4347" width="13.44140625" style="43" customWidth="1"/>
    <col min="4348" max="4599" width="8" style="43"/>
    <col min="4600" max="4600" width="55" style="43" customWidth="1"/>
    <col min="4601" max="4601" width="4.77734375" style="43" customWidth="1"/>
    <col min="4602" max="4602" width="13.33203125" style="43" customWidth="1"/>
    <col min="4603" max="4603" width="13.44140625" style="43" customWidth="1"/>
    <col min="4604" max="4855" width="8" style="43"/>
    <col min="4856" max="4856" width="55" style="43" customWidth="1"/>
    <col min="4857" max="4857" width="4.77734375" style="43" customWidth="1"/>
    <col min="4858" max="4858" width="13.33203125" style="43" customWidth="1"/>
    <col min="4859" max="4859" width="13.44140625" style="43" customWidth="1"/>
    <col min="4860" max="5111" width="8" style="43"/>
    <col min="5112" max="5112" width="55" style="43" customWidth="1"/>
    <col min="5113" max="5113" width="4.77734375" style="43" customWidth="1"/>
    <col min="5114" max="5114" width="13.33203125" style="43" customWidth="1"/>
    <col min="5115" max="5115" width="13.44140625" style="43" customWidth="1"/>
    <col min="5116" max="5367" width="8" style="43"/>
    <col min="5368" max="5368" width="55" style="43" customWidth="1"/>
    <col min="5369" max="5369" width="4.77734375" style="43" customWidth="1"/>
    <col min="5370" max="5370" width="13.33203125" style="43" customWidth="1"/>
    <col min="5371" max="5371" width="13.44140625" style="43" customWidth="1"/>
    <col min="5372" max="5623" width="8" style="43"/>
    <col min="5624" max="5624" width="55" style="43" customWidth="1"/>
    <col min="5625" max="5625" width="4.77734375" style="43" customWidth="1"/>
    <col min="5626" max="5626" width="13.33203125" style="43" customWidth="1"/>
    <col min="5627" max="5627" width="13.44140625" style="43" customWidth="1"/>
    <col min="5628" max="5879" width="8" style="43"/>
    <col min="5880" max="5880" width="55" style="43" customWidth="1"/>
    <col min="5881" max="5881" width="4.77734375" style="43" customWidth="1"/>
    <col min="5882" max="5882" width="13.33203125" style="43" customWidth="1"/>
    <col min="5883" max="5883" width="13.44140625" style="43" customWidth="1"/>
    <col min="5884" max="6135" width="8" style="43"/>
    <col min="6136" max="6136" width="55" style="43" customWidth="1"/>
    <col min="6137" max="6137" width="4.77734375" style="43" customWidth="1"/>
    <col min="6138" max="6138" width="13.33203125" style="43" customWidth="1"/>
    <col min="6139" max="6139" width="13.44140625" style="43" customWidth="1"/>
    <col min="6140" max="6391" width="8" style="43"/>
    <col min="6392" max="6392" width="55" style="43" customWidth="1"/>
    <col min="6393" max="6393" width="4.77734375" style="43" customWidth="1"/>
    <col min="6394" max="6394" width="13.33203125" style="43" customWidth="1"/>
    <col min="6395" max="6395" width="13.44140625" style="43" customWidth="1"/>
    <col min="6396" max="6647" width="8" style="43"/>
    <col min="6648" max="6648" width="55" style="43" customWidth="1"/>
    <col min="6649" max="6649" width="4.77734375" style="43" customWidth="1"/>
    <col min="6650" max="6650" width="13.33203125" style="43" customWidth="1"/>
    <col min="6651" max="6651" width="13.44140625" style="43" customWidth="1"/>
    <col min="6652" max="6903" width="8" style="43"/>
    <col min="6904" max="6904" width="55" style="43" customWidth="1"/>
    <col min="6905" max="6905" width="4.77734375" style="43" customWidth="1"/>
    <col min="6906" max="6906" width="13.33203125" style="43" customWidth="1"/>
    <col min="6907" max="6907" width="13.44140625" style="43" customWidth="1"/>
    <col min="6908" max="7159" width="8" style="43"/>
    <col min="7160" max="7160" width="55" style="43" customWidth="1"/>
    <col min="7161" max="7161" width="4.77734375" style="43" customWidth="1"/>
    <col min="7162" max="7162" width="13.33203125" style="43" customWidth="1"/>
    <col min="7163" max="7163" width="13.44140625" style="43" customWidth="1"/>
    <col min="7164" max="7415" width="8" style="43"/>
    <col min="7416" max="7416" width="55" style="43" customWidth="1"/>
    <col min="7417" max="7417" width="4.77734375" style="43" customWidth="1"/>
    <col min="7418" max="7418" width="13.33203125" style="43" customWidth="1"/>
    <col min="7419" max="7419" width="13.44140625" style="43" customWidth="1"/>
    <col min="7420" max="7671" width="8" style="43"/>
    <col min="7672" max="7672" width="55" style="43" customWidth="1"/>
    <col min="7673" max="7673" width="4.77734375" style="43" customWidth="1"/>
    <col min="7674" max="7674" width="13.33203125" style="43" customWidth="1"/>
    <col min="7675" max="7675" width="13.44140625" style="43" customWidth="1"/>
    <col min="7676" max="7927" width="8" style="43"/>
    <col min="7928" max="7928" width="55" style="43" customWidth="1"/>
    <col min="7929" max="7929" width="4.77734375" style="43" customWidth="1"/>
    <col min="7930" max="7930" width="13.33203125" style="43" customWidth="1"/>
    <col min="7931" max="7931" width="13.44140625" style="43" customWidth="1"/>
    <col min="7932" max="8183" width="8" style="43"/>
    <col min="8184" max="8184" width="55" style="43" customWidth="1"/>
    <col min="8185" max="8185" width="4.77734375" style="43" customWidth="1"/>
    <col min="8186" max="8186" width="13.33203125" style="43" customWidth="1"/>
    <col min="8187" max="8187" width="13.44140625" style="43" customWidth="1"/>
    <col min="8188" max="8439" width="8" style="43"/>
    <col min="8440" max="8440" width="55" style="43" customWidth="1"/>
    <col min="8441" max="8441" width="4.77734375" style="43" customWidth="1"/>
    <col min="8442" max="8442" width="13.33203125" style="43" customWidth="1"/>
    <col min="8443" max="8443" width="13.44140625" style="43" customWidth="1"/>
    <col min="8444" max="8695" width="8" style="43"/>
    <col min="8696" max="8696" width="55" style="43" customWidth="1"/>
    <col min="8697" max="8697" width="4.77734375" style="43" customWidth="1"/>
    <col min="8698" max="8698" width="13.33203125" style="43" customWidth="1"/>
    <col min="8699" max="8699" width="13.44140625" style="43" customWidth="1"/>
    <col min="8700" max="8951" width="8" style="43"/>
    <col min="8952" max="8952" width="55" style="43" customWidth="1"/>
    <col min="8953" max="8953" width="4.77734375" style="43" customWidth="1"/>
    <col min="8954" max="8954" width="13.33203125" style="43" customWidth="1"/>
    <col min="8955" max="8955" width="13.44140625" style="43" customWidth="1"/>
    <col min="8956" max="9207" width="8" style="43"/>
    <col min="9208" max="9208" width="55" style="43" customWidth="1"/>
    <col min="9209" max="9209" width="4.77734375" style="43" customWidth="1"/>
    <col min="9210" max="9210" width="13.33203125" style="43" customWidth="1"/>
    <col min="9211" max="9211" width="13.44140625" style="43" customWidth="1"/>
    <col min="9212" max="9463" width="8" style="43"/>
    <col min="9464" max="9464" width="55" style="43" customWidth="1"/>
    <col min="9465" max="9465" width="4.77734375" style="43" customWidth="1"/>
    <col min="9466" max="9466" width="13.33203125" style="43" customWidth="1"/>
    <col min="9467" max="9467" width="13.44140625" style="43" customWidth="1"/>
    <col min="9468" max="9719" width="8" style="43"/>
    <col min="9720" max="9720" width="55" style="43" customWidth="1"/>
    <col min="9721" max="9721" width="4.77734375" style="43" customWidth="1"/>
    <col min="9722" max="9722" width="13.33203125" style="43" customWidth="1"/>
    <col min="9723" max="9723" width="13.44140625" style="43" customWidth="1"/>
    <col min="9724" max="9975" width="8" style="43"/>
    <col min="9976" max="9976" width="55" style="43" customWidth="1"/>
    <col min="9977" max="9977" width="4.77734375" style="43" customWidth="1"/>
    <col min="9978" max="9978" width="13.33203125" style="43" customWidth="1"/>
    <col min="9979" max="9979" width="13.44140625" style="43" customWidth="1"/>
    <col min="9980" max="10231" width="8" style="43"/>
    <col min="10232" max="10232" width="55" style="43" customWidth="1"/>
    <col min="10233" max="10233" width="4.77734375" style="43" customWidth="1"/>
    <col min="10234" max="10234" width="13.33203125" style="43" customWidth="1"/>
    <col min="10235" max="10235" width="13.44140625" style="43" customWidth="1"/>
    <col min="10236" max="10487" width="8" style="43"/>
    <col min="10488" max="10488" width="55" style="43" customWidth="1"/>
    <col min="10489" max="10489" width="4.77734375" style="43" customWidth="1"/>
    <col min="10490" max="10490" width="13.33203125" style="43" customWidth="1"/>
    <col min="10491" max="10491" width="13.44140625" style="43" customWidth="1"/>
    <col min="10492" max="10743" width="8" style="43"/>
    <col min="10744" max="10744" width="55" style="43" customWidth="1"/>
    <col min="10745" max="10745" width="4.77734375" style="43" customWidth="1"/>
    <col min="10746" max="10746" width="13.33203125" style="43" customWidth="1"/>
    <col min="10747" max="10747" width="13.44140625" style="43" customWidth="1"/>
    <col min="10748" max="10999" width="8" style="43"/>
    <col min="11000" max="11000" width="55" style="43" customWidth="1"/>
    <col min="11001" max="11001" width="4.77734375" style="43" customWidth="1"/>
    <col min="11002" max="11002" width="13.33203125" style="43" customWidth="1"/>
    <col min="11003" max="11003" width="13.44140625" style="43" customWidth="1"/>
    <col min="11004" max="11255" width="8" style="43"/>
    <col min="11256" max="11256" width="55" style="43" customWidth="1"/>
    <col min="11257" max="11257" width="4.77734375" style="43" customWidth="1"/>
    <col min="11258" max="11258" width="13.33203125" style="43" customWidth="1"/>
    <col min="11259" max="11259" width="13.44140625" style="43" customWidth="1"/>
    <col min="11260" max="11511" width="8" style="43"/>
    <col min="11512" max="11512" width="55" style="43" customWidth="1"/>
    <col min="11513" max="11513" width="4.77734375" style="43" customWidth="1"/>
    <col min="11514" max="11514" width="13.33203125" style="43" customWidth="1"/>
    <col min="11515" max="11515" width="13.44140625" style="43" customWidth="1"/>
    <col min="11516" max="11767" width="8" style="43"/>
    <col min="11768" max="11768" width="55" style="43" customWidth="1"/>
    <col min="11769" max="11769" width="4.77734375" style="43" customWidth="1"/>
    <col min="11770" max="11770" width="13.33203125" style="43" customWidth="1"/>
    <col min="11771" max="11771" width="13.44140625" style="43" customWidth="1"/>
    <col min="11772" max="12023" width="8" style="43"/>
    <col min="12024" max="12024" width="55" style="43" customWidth="1"/>
    <col min="12025" max="12025" width="4.77734375" style="43" customWidth="1"/>
    <col min="12026" max="12026" width="13.33203125" style="43" customWidth="1"/>
    <col min="12027" max="12027" width="13.44140625" style="43" customWidth="1"/>
    <col min="12028" max="12279" width="8" style="43"/>
    <col min="12280" max="12280" width="55" style="43" customWidth="1"/>
    <col min="12281" max="12281" width="4.77734375" style="43" customWidth="1"/>
    <col min="12282" max="12282" width="13.33203125" style="43" customWidth="1"/>
    <col min="12283" max="12283" width="13.44140625" style="43" customWidth="1"/>
    <col min="12284" max="12535" width="8" style="43"/>
    <col min="12536" max="12536" width="55" style="43" customWidth="1"/>
    <col min="12537" max="12537" width="4.77734375" style="43" customWidth="1"/>
    <col min="12538" max="12538" width="13.33203125" style="43" customWidth="1"/>
    <col min="12539" max="12539" width="13.44140625" style="43" customWidth="1"/>
    <col min="12540" max="12791" width="8" style="43"/>
    <col min="12792" max="12792" width="55" style="43" customWidth="1"/>
    <col min="12793" max="12793" width="4.77734375" style="43" customWidth="1"/>
    <col min="12794" max="12794" width="13.33203125" style="43" customWidth="1"/>
    <col min="12795" max="12795" width="13.44140625" style="43" customWidth="1"/>
    <col min="12796" max="13047" width="8" style="43"/>
    <col min="13048" max="13048" width="55" style="43" customWidth="1"/>
    <col min="13049" max="13049" width="4.77734375" style="43" customWidth="1"/>
    <col min="13050" max="13050" width="13.33203125" style="43" customWidth="1"/>
    <col min="13051" max="13051" width="13.44140625" style="43" customWidth="1"/>
    <col min="13052" max="13303" width="8" style="43"/>
    <col min="13304" max="13304" width="55" style="43" customWidth="1"/>
    <col min="13305" max="13305" width="4.77734375" style="43" customWidth="1"/>
    <col min="13306" max="13306" width="13.33203125" style="43" customWidth="1"/>
    <col min="13307" max="13307" width="13.44140625" style="43" customWidth="1"/>
    <col min="13308" max="13559" width="8" style="43"/>
    <col min="13560" max="13560" width="55" style="43" customWidth="1"/>
    <col min="13561" max="13561" width="4.77734375" style="43" customWidth="1"/>
    <col min="13562" max="13562" width="13.33203125" style="43" customWidth="1"/>
    <col min="13563" max="13563" width="13.44140625" style="43" customWidth="1"/>
    <col min="13564" max="13815" width="8" style="43"/>
    <col min="13816" max="13816" width="55" style="43" customWidth="1"/>
    <col min="13817" max="13817" width="4.77734375" style="43" customWidth="1"/>
    <col min="13818" max="13818" width="13.33203125" style="43" customWidth="1"/>
    <col min="13819" max="13819" width="13.44140625" style="43" customWidth="1"/>
    <col min="13820" max="14071" width="8" style="43"/>
    <col min="14072" max="14072" width="55" style="43" customWidth="1"/>
    <col min="14073" max="14073" width="4.77734375" style="43" customWidth="1"/>
    <col min="14074" max="14074" width="13.33203125" style="43" customWidth="1"/>
    <col min="14075" max="14075" width="13.44140625" style="43" customWidth="1"/>
    <col min="14076" max="14327" width="8" style="43"/>
    <col min="14328" max="14328" width="55" style="43" customWidth="1"/>
    <col min="14329" max="14329" width="4.77734375" style="43" customWidth="1"/>
    <col min="14330" max="14330" width="13.33203125" style="43" customWidth="1"/>
    <col min="14331" max="14331" width="13.44140625" style="43" customWidth="1"/>
    <col min="14332" max="14583" width="8" style="43"/>
    <col min="14584" max="14584" width="55" style="43" customWidth="1"/>
    <col min="14585" max="14585" width="4.77734375" style="43" customWidth="1"/>
    <col min="14586" max="14586" width="13.33203125" style="43" customWidth="1"/>
    <col min="14587" max="14587" width="13.44140625" style="43" customWidth="1"/>
    <col min="14588" max="14839" width="8" style="43"/>
    <col min="14840" max="14840" width="55" style="43" customWidth="1"/>
    <col min="14841" max="14841" width="4.77734375" style="43" customWidth="1"/>
    <col min="14842" max="14842" width="13.33203125" style="43" customWidth="1"/>
    <col min="14843" max="14843" width="13.44140625" style="43" customWidth="1"/>
    <col min="14844" max="15095" width="8" style="43"/>
    <col min="15096" max="15096" width="55" style="43" customWidth="1"/>
    <col min="15097" max="15097" width="4.77734375" style="43" customWidth="1"/>
    <col min="15098" max="15098" width="13.33203125" style="43" customWidth="1"/>
    <col min="15099" max="15099" width="13.44140625" style="43" customWidth="1"/>
    <col min="15100" max="15351" width="8" style="43"/>
    <col min="15352" max="15352" width="55" style="43" customWidth="1"/>
    <col min="15353" max="15353" width="4.77734375" style="43" customWidth="1"/>
    <col min="15354" max="15354" width="13.33203125" style="43" customWidth="1"/>
    <col min="15355" max="15355" width="13.44140625" style="43" customWidth="1"/>
    <col min="15356" max="15607" width="8" style="43"/>
    <col min="15608" max="15608" width="55" style="43" customWidth="1"/>
    <col min="15609" max="15609" width="4.77734375" style="43" customWidth="1"/>
    <col min="15610" max="15610" width="13.33203125" style="43" customWidth="1"/>
    <col min="15611" max="15611" width="13.44140625" style="43" customWidth="1"/>
    <col min="15612" max="15863" width="8" style="43"/>
    <col min="15864" max="15864" width="55" style="43" customWidth="1"/>
    <col min="15865" max="15865" width="4.77734375" style="43" customWidth="1"/>
    <col min="15866" max="15866" width="13.33203125" style="43" customWidth="1"/>
    <col min="15867" max="15867" width="13.44140625" style="43" customWidth="1"/>
    <col min="15868" max="16119" width="8" style="43"/>
    <col min="16120" max="16120" width="55" style="43" customWidth="1"/>
    <col min="16121" max="16121" width="4.77734375" style="43" customWidth="1"/>
    <col min="16122" max="16122" width="13.33203125" style="43" customWidth="1"/>
    <col min="16123" max="16123" width="13.44140625" style="43" customWidth="1"/>
    <col min="16124" max="16384" width="8" style="43"/>
  </cols>
  <sheetData>
    <row r="1" spans="1:240" s="40" customFormat="1" ht="22.2">
      <c r="A1" s="93" t="s">
        <v>109</v>
      </c>
      <c r="B1" s="93"/>
      <c r="C1" s="93"/>
      <c r="D1" s="93"/>
    </row>
    <row r="2" spans="1:240" s="40" customFormat="1" ht="10.8">
      <c r="A2" s="94" t="s">
        <v>110</v>
      </c>
      <c r="B2" s="94"/>
      <c r="C2" s="94"/>
      <c r="D2" s="94"/>
    </row>
    <row r="3" spans="1:240" s="40" customFormat="1" ht="10.8">
      <c r="A3" s="44" t="s">
        <v>111</v>
      </c>
      <c r="B3" s="45" t="s">
        <v>112</v>
      </c>
      <c r="C3" s="45" t="s">
        <v>113</v>
      </c>
      <c r="D3" s="45" t="s">
        <v>114</v>
      </c>
    </row>
    <row r="4" spans="1:240" s="40" customFormat="1" ht="10.8">
      <c r="A4" s="46" t="s">
        <v>115</v>
      </c>
      <c r="B4" s="45"/>
      <c r="C4" s="45"/>
      <c r="D4" s="45"/>
    </row>
    <row r="5" spans="1:240" s="40" customFormat="1" ht="10.8">
      <c r="A5" s="46" t="s">
        <v>116</v>
      </c>
      <c r="B5" s="45">
        <v>106363.41</v>
      </c>
      <c r="C5" s="45">
        <v>0</v>
      </c>
      <c r="D5" s="45">
        <v>2684578.97</v>
      </c>
    </row>
    <row r="6" spans="1:240" s="40" customFormat="1" ht="10.8">
      <c r="A6" s="46" t="s">
        <v>117</v>
      </c>
      <c r="B6" s="45">
        <v>0</v>
      </c>
      <c r="C6" s="45">
        <v>0</v>
      </c>
      <c r="D6" s="45">
        <v>0</v>
      </c>
    </row>
    <row r="7" spans="1:240" s="40" customFormat="1" ht="10.8">
      <c r="A7" s="46" t="s">
        <v>118</v>
      </c>
      <c r="B7" s="45">
        <v>3990108.66</v>
      </c>
      <c r="C7" s="45">
        <v>12812129.279999999</v>
      </c>
      <c r="D7" s="45">
        <v>65350080.530000001</v>
      </c>
    </row>
    <row r="8" spans="1:240" s="40" customFormat="1" ht="10.8">
      <c r="A8" s="46" t="s">
        <v>119</v>
      </c>
      <c r="B8" s="45">
        <v>4096472.07</v>
      </c>
      <c r="C8" s="45">
        <v>12812129.279999999</v>
      </c>
      <c r="D8" s="45">
        <v>68034659.5</v>
      </c>
      <c r="E8" s="47">
        <f>D8/10000</f>
        <v>6803.47</v>
      </c>
    </row>
    <row r="9" spans="1:240" s="40" customFormat="1" ht="10.8">
      <c r="A9" s="46" t="s">
        <v>120</v>
      </c>
      <c r="B9" s="45">
        <v>2630243.17</v>
      </c>
      <c r="C9" s="45">
        <v>18753869.5</v>
      </c>
      <c r="D9" s="45">
        <v>54132079.909999996</v>
      </c>
    </row>
    <row r="10" spans="1:240" s="40" customFormat="1" ht="10.8">
      <c r="A10" s="46" t="s">
        <v>121</v>
      </c>
      <c r="B10" s="45">
        <v>881407.91</v>
      </c>
      <c r="C10" s="45">
        <v>787155.22</v>
      </c>
      <c r="D10" s="45">
        <v>5791345.3300000001</v>
      </c>
    </row>
    <row r="11" spans="1:240" s="40" customFormat="1" ht="10.8">
      <c r="A11" s="46" t="s">
        <v>122</v>
      </c>
      <c r="B11" s="45">
        <v>27791.72</v>
      </c>
      <c r="C11" s="45">
        <v>26070.6</v>
      </c>
      <c r="D11" s="45">
        <v>150976.49</v>
      </c>
    </row>
    <row r="12" spans="1:240" s="40" customFormat="1" ht="10.8">
      <c r="A12" s="46" t="s">
        <v>123</v>
      </c>
      <c r="B12" s="45">
        <v>2372470.4</v>
      </c>
      <c r="C12" s="45">
        <v>10494560.939999999</v>
      </c>
      <c r="D12" s="45">
        <v>31940188.010000002</v>
      </c>
    </row>
    <row r="13" spans="1:240" s="40" customFormat="1" ht="10.8">
      <c r="A13" s="46" t="s">
        <v>124</v>
      </c>
      <c r="B13" s="45">
        <v>5911913.2000000002</v>
      </c>
      <c r="C13" s="45">
        <v>30061656.260000002</v>
      </c>
      <c r="D13" s="45">
        <v>92014589.739999995</v>
      </c>
    </row>
    <row r="14" spans="1:240" s="40" customFormat="1" ht="10.8">
      <c r="A14" s="46" t="s">
        <v>125</v>
      </c>
      <c r="B14" s="45">
        <v>-1815441.13</v>
      </c>
      <c r="C14" s="45">
        <v>-17249526.98</v>
      </c>
      <c r="D14" s="45">
        <v>-23979930.239999998</v>
      </c>
    </row>
    <row r="15" spans="1:240" s="40" customFormat="1" ht="10.8">
      <c r="A15" s="46" t="s">
        <v>126</v>
      </c>
      <c r="B15" s="45"/>
      <c r="C15" s="45"/>
      <c r="D15" s="45"/>
    </row>
    <row r="16" spans="1:240" s="40" customFormat="1" ht="10.8">
      <c r="A16" s="46" t="s">
        <v>127</v>
      </c>
      <c r="B16" s="45">
        <v>0</v>
      </c>
      <c r="C16" s="45">
        <v>0</v>
      </c>
      <c r="D16" s="45">
        <v>0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</row>
    <row r="17" spans="1:240" s="40" customFormat="1" ht="10.8">
      <c r="A17" s="46" t="s">
        <v>128</v>
      </c>
      <c r="B17" s="45">
        <v>0</v>
      </c>
      <c r="C17" s="45">
        <v>0</v>
      </c>
      <c r="D17" s="45">
        <v>0</v>
      </c>
    </row>
    <row r="18" spans="1:240" s="40" customFormat="1" ht="10.8">
      <c r="A18" s="46" t="s">
        <v>129</v>
      </c>
      <c r="B18" s="45">
        <v>0</v>
      </c>
      <c r="C18" s="45">
        <v>0</v>
      </c>
      <c r="D18" s="45">
        <v>0</v>
      </c>
    </row>
    <row r="19" spans="1:240" s="40" customFormat="1" ht="10.8">
      <c r="A19" s="46" t="s">
        <v>130</v>
      </c>
      <c r="B19" s="45">
        <v>0</v>
      </c>
      <c r="C19" s="45">
        <v>0</v>
      </c>
      <c r="D19" s="45">
        <v>0</v>
      </c>
    </row>
    <row r="20" spans="1:240" s="40" customFormat="1" ht="10.8">
      <c r="A20" s="46" t="s">
        <v>131</v>
      </c>
      <c r="B20" s="45">
        <v>0</v>
      </c>
      <c r="C20" s="45">
        <v>15000000</v>
      </c>
      <c r="D20" s="45">
        <v>15000000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</row>
    <row r="21" spans="1:240" s="40" customFormat="1" ht="10.8">
      <c r="A21" s="46" t="s">
        <v>132</v>
      </c>
      <c r="B21" s="45">
        <v>0</v>
      </c>
      <c r="C21" s="45">
        <v>15000000</v>
      </c>
      <c r="D21" s="45">
        <v>15000000</v>
      </c>
    </row>
    <row r="22" spans="1:240" s="40" customFormat="1" ht="10.8">
      <c r="A22" s="46" t="s">
        <v>133</v>
      </c>
      <c r="B22" s="45">
        <v>0</v>
      </c>
      <c r="C22" s="45">
        <v>0</v>
      </c>
      <c r="D22" s="45">
        <v>0</v>
      </c>
    </row>
    <row r="23" spans="1:240" s="40" customFormat="1" ht="10.8">
      <c r="A23" s="46" t="s">
        <v>134</v>
      </c>
      <c r="B23" s="45">
        <v>0</v>
      </c>
      <c r="C23" s="45">
        <v>0</v>
      </c>
      <c r="D23" s="45">
        <v>0</v>
      </c>
    </row>
    <row r="24" spans="1:240" s="40" customFormat="1" ht="10.8">
      <c r="A24" s="46" t="s">
        <v>135</v>
      </c>
      <c r="B24" s="45">
        <v>0</v>
      </c>
      <c r="C24" s="45">
        <v>0</v>
      </c>
      <c r="D24" s="45">
        <v>0</v>
      </c>
    </row>
    <row r="25" spans="1:240" s="40" customFormat="1" ht="10.8">
      <c r="A25" s="46" t="s">
        <v>136</v>
      </c>
      <c r="B25" s="45">
        <v>0</v>
      </c>
      <c r="C25" s="45">
        <v>1125</v>
      </c>
      <c r="D25" s="45">
        <v>43820.33</v>
      </c>
    </row>
    <row r="26" spans="1:240" s="40" customFormat="1" ht="10.8">
      <c r="A26" s="46" t="s">
        <v>137</v>
      </c>
      <c r="B26" s="45">
        <v>0</v>
      </c>
      <c r="C26" s="45">
        <v>1125</v>
      </c>
      <c r="D26" s="45">
        <v>43820.33</v>
      </c>
    </row>
    <row r="27" spans="1:240" s="40" customFormat="1" ht="10.8">
      <c r="A27" s="46" t="s">
        <v>138</v>
      </c>
      <c r="B27" s="45">
        <v>0</v>
      </c>
      <c r="C27" s="45">
        <v>14998875</v>
      </c>
      <c r="D27" s="45">
        <v>14956179.67</v>
      </c>
    </row>
    <row r="28" spans="1:240" s="40" customFormat="1" ht="10.8">
      <c r="A28" s="46" t="s">
        <v>139</v>
      </c>
      <c r="B28" s="45"/>
      <c r="C28" s="45"/>
      <c r="D28" s="45"/>
    </row>
    <row r="29" spans="1:240" s="40" customFormat="1" ht="10.8">
      <c r="A29" s="46" t="s">
        <v>140</v>
      </c>
      <c r="B29" s="45">
        <v>0</v>
      </c>
      <c r="C29" s="45">
        <v>0</v>
      </c>
      <c r="D29" s="45">
        <v>0</v>
      </c>
    </row>
    <row r="30" spans="1:240" s="40" customFormat="1" ht="10.8">
      <c r="A30" s="46" t="s">
        <v>141</v>
      </c>
      <c r="B30" s="45">
        <v>0</v>
      </c>
      <c r="C30" s="45">
        <v>0</v>
      </c>
      <c r="D30" s="45">
        <v>5000000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</row>
    <row r="31" spans="1:240" s="40" customFormat="1" ht="10.8">
      <c r="A31" s="46" t="s">
        <v>142</v>
      </c>
      <c r="B31" s="45">
        <v>0</v>
      </c>
      <c r="C31" s="45">
        <v>0</v>
      </c>
      <c r="D31" s="45">
        <v>0</v>
      </c>
    </row>
    <row r="32" spans="1:240" s="40" customFormat="1" ht="10.8">
      <c r="A32" s="46" t="s">
        <v>143</v>
      </c>
      <c r="B32" s="45">
        <v>0</v>
      </c>
      <c r="C32" s="45">
        <v>0</v>
      </c>
      <c r="D32" s="45">
        <v>5000000</v>
      </c>
    </row>
    <row r="33" spans="1:240" s="40" customFormat="1" ht="10.8">
      <c r="A33" s="46" t="s">
        <v>144</v>
      </c>
      <c r="B33" s="45">
        <v>6297625</v>
      </c>
      <c r="C33" s="45">
        <v>400000</v>
      </c>
      <c r="D33" s="45">
        <v>15698041.67</v>
      </c>
    </row>
    <row r="34" spans="1:240" s="40" customFormat="1" ht="10.8">
      <c r="A34" s="46" t="s">
        <v>145</v>
      </c>
      <c r="B34" s="45">
        <v>0</v>
      </c>
      <c r="C34" s="45">
        <v>0</v>
      </c>
      <c r="D34" s="45">
        <v>0</v>
      </c>
    </row>
    <row r="35" spans="1:240" s="40" customFormat="1" ht="10.8">
      <c r="A35" s="46" t="s">
        <v>146</v>
      </c>
      <c r="B35" s="45">
        <v>0</v>
      </c>
      <c r="C35" s="45">
        <v>0</v>
      </c>
      <c r="D35" s="45"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</row>
    <row r="36" spans="1:240" s="40" customFormat="1" ht="10.8">
      <c r="A36" s="46" t="s">
        <v>147</v>
      </c>
      <c r="B36" s="45">
        <v>6297625</v>
      </c>
      <c r="C36" s="45">
        <v>400000</v>
      </c>
      <c r="D36" s="45">
        <v>15698041.67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</row>
    <row r="37" spans="1:240" s="40" customFormat="1" ht="10.8">
      <c r="A37" s="46" t="s">
        <v>148</v>
      </c>
      <c r="B37" s="45">
        <v>-6297625</v>
      </c>
      <c r="C37" s="45">
        <v>-400000</v>
      </c>
      <c r="D37" s="45">
        <v>-10698041.67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</row>
    <row r="38" spans="1:240" s="40" customFormat="1" ht="10.8">
      <c r="A38" s="46" t="s">
        <v>149</v>
      </c>
      <c r="B38" s="45"/>
      <c r="C38" s="45"/>
      <c r="D38" s="45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</row>
    <row r="39" spans="1:240" s="40" customFormat="1" ht="10.8">
      <c r="A39" s="46" t="s">
        <v>150</v>
      </c>
      <c r="B39" s="45">
        <v>-8113066.1299999999</v>
      </c>
      <c r="C39" s="45">
        <v>-2650651.98</v>
      </c>
      <c r="D39" s="45">
        <v>-19721792.239999998</v>
      </c>
    </row>
    <row r="40" spans="1:240" s="40" customFormat="1" ht="10.8">
      <c r="A40" s="46" t="s">
        <v>151</v>
      </c>
      <c r="B40" s="45">
        <v>11193851.789999999</v>
      </c>
      <c r="C40" s="45">
        <v>13844503.77</v>
      </c>
      <c r="D40" s="45">
        <v>5553050.9199999999</v>
      </c>
    </row>
    <row r="41" spans="1:240" s="40" customFormat="1" ht="10.8">
      <c r="A41" s="46" t="s">
        <v>152</v>
      </c>
      <c r="B41" s="45">
        <v>3080785.66</v>
      </c>
      <c r="C41" s="45">
        <v>11193851.789999999</v>
      </c>
      <c r="D41" s="45">
        <v>-14168741.32</v>
      </c>
    </row>
    <row r="42" spans="1:240" s="40" customFormat="1" ht="10.8">
      <c r="A42" s="46" t="s">
        <v>153</v>
      </c>
      <c r="B42" s="45" t="s">
        <v>112</v>
      </c>
      <c r="C42" s="45" t="s">
        <v>113</v>
      </c>
      <c r="D42" s="45" t="s">
        <v>114</v>
      </c>
    </row>
    <row r="43" spans="1:240" s="40" customFormat="1" ht="10.8">
      <c r="A43" s="46" t="s">
        <v>154</v>
      </c>
      <c r="B43" s="45"/>
      <c r="C43" s="45"/>
      <c r="D43" s="45"/>
    </row>
    <row r="44" spans="1:240" s="40" customFormat="1" ht="12">
      <c r="A44" s="46" t="s">
        <v>155</v>
      </c>
      <c r="B44" s="49">
        <v>-2770938.31</v>
      </c>
      <c r="C44" s="49">
        <v>-1796669.99</v>
      </c>
      <c r="D44" s="49">
        <v>-15190612.07</v>
      </c>
      <c r="F44" s="47"/>
    </row>
    <row r="45" spans="1:240" s="40" customFormat="1" ht="10.8">
      <c r="A45" s="46" t="s">
        <v>156</v>
      </c>
      <c r="B45" s="45">
        <v>0</v>
      </c>
      <c r="C45" s="45">
        <v>0</v>
      </c>
      <c r="D45" s="45">
        <v>0</v>
      </c>
    </row>
    <row r="46" spans="1:240" s="40" customFormat="1" ht="10.8">
      <c r="A46" s="46" t="s">
        <v>157</v>
      </c>
      <c r="B46" s="45">
        <v>0</v>
      </c>
      <c r="C46" s="45">
        <v>0</v>
      </c>
      <c r="D46" s="45">
        <v>0</v>
      </c>
    </row>
    <row r="47" spans="1:240" s="40" customFormat="1" ht="10.8">
      <c r="A47" s="46" t="s">
        <v>158</v>
      </c>
      <c r="B47" s="45">
        <v>0</v>
      </c>
      <c r="C47" s="45">
        <v>0</v>
      </c>
      <c r="D47" s="45">
        <v>0</v>
      </c>
    </row>
    <row r="48" spans="1:240" s="40" customFormat="1" ht="10.8">
      <c r="A48" s="46" t="s">
        <v>159</v>
      </c>
      <c r="B48" s="45">
        <v>1233.22</v>
      </c>
      <c r="C48" s="45">
        <v>1233.22</v>
      </c>
      <c r="D48" s="45">
        <v>12953.76</v>
      </c>
    </row>
    <row r="49" spans="1:6" s="40" customFormat="1" ht="10.8">
      <c r="A49" s="46" t="s">
        <v>160</v>
      </c>
      <c r="B49" s="45">
        <v>0</v>
      </c>
      <c r="C49" s="45">
        <v>0</v>
      </c>
      <c r="D49" s="45">
        <v>0</v>
      </c>
    </row>
    <row r="50" spans="1:6" s="40" customFormat="1" ht="10.8">
      <c r="A50" s="46" t="s">
        <v>161</v>
      </c>
      <c r="B50" s="45">
        <v>0</v>
      </c>
      <c r="C50" s="45">
        <v>0</v>
      </c>
      <c r="D50" s="45">
        <v>0</v>
      </c>
    </row>
    <row r="51" spans="1:6" s="40" customFormat="1" ht="10.8">
      <c r="A51" s="46" t="s">
        <v>162</v>
      </c>
      <c r="B51" s="45">
        <v>0</v>
      </c>
      <c r="C51" s="45">
        <v>0</v>
      </c>
      <c r="D51" s="45">
        <v>0</v>
      </c>
    </row>
    <row r="52" spans="1:6" s="40" customFormat="1" ht="10.8">
      <c r="A52" s="46" t="s">
        <v>163</v>
      </c>
      <c r="B52" s="45">
        <v>0</v>
      </c>
      <c r="C52" s="45">
        <v>0</v>
      </c>
      <c r="D52" s="45">
        <v>0</v>
      </c>
    </row>
    <row r="53" spans="1:6" s="40" customFormat="1" ht="10.8">
      <c r="A53" s="46" t="s">
        <v>164</v>
      </c>
      <c r="B53" s="45">
        <v>0</v>
      </c>
      <c r="C53" s="45">
        <v>0</v>
      </c>
      <c r="D53" s="45">
        <v>0</v>
      </c>
    </row>
    <row r="54" spans="1:6" s="40" customFormat="1" ht="10.8">
      <c r="A54" s="46" t="s">
        <v>165</v>
      </c>
      <c r="B54" s="45">
        <v>0</v>
      </c>
      <c r="C54" s="45">
        <v>0</v>
      </c>
      <c r="D54" s="45">
        <v>0</v>
      </c>
    </row>
    <row r="55" spans="1:6" s="40" customFormat="1" ht="10.8">
      <c r="A55" s="46" t="s">
        <v>166</v>
      </c>
      <c r="B55" s="45">
        <v>0</v>
      </c>
      <c r="C55" s="45">
        <v>0</v>
      </c>
      <c r="D55" s="45">
        <v>-634.12</v>
      </c>
    </row>
    <row r="56" spans="1:6" s="40" customFormat="1" ht="10.8">
      <c r="A56" s="46" t="s">
        <v>167</v>
      </c>
      <c r="B56" s="45">
        <v>6251774.4500000002</v>
      </c>
      <c r="C56" s="45">
        <v>7934166.9400000004</v>
      </c>
      <c r="D56" s="45">
        <v>39334118.460000001</v>
      </c>
    </row>
    <row r="57" spans="1:6" s="40" customFormat="1" ht="10.8">
      <c r="A57" s="46" t="s">
        <v>168</v>
      </c>
      <c r="B57" s="45">
        <v>-1459926.48</v>
      </c>
      <c r="C57" s="45">
        <v>3266966.63</v>
      </c>
      <c r="D57" s="45">
        <v>31064195.5</v>
      </c>
    </row>
    <row r="58" spans="1:6" s="40" customFormat="1" ht="10.8">
      <c r="A58" s="46" t="s">
        <v>169</v>
      </c>
      <c r="B58" s="45">
        <v>-3781613.61</v>
      </c>
      <c r="C58" s="45">
        <v>-26745773.91</v>
      </c>
      <c r="D58" s="45">
        <v>-77562099.030000001</v>
      </c>
    </row>
    <row r="59" spans="1:6" s="40" customFormat="1" ht="10.8">
      <c r="A59" s="46" t="s">
        <v>170</v>
      </c>
      <c r="B59" s="45">
        <v>0</v>
      </c>
      <c r="C59" s="45">
        <v>0</v>
      </c>
      <c r="D59" s="45">
        <v>0</v>
      </c>
    </row>
    <row r="60" spans="1:6" s="40" customFormat="1" ht="10.8">
      <c r="A60" s="46" t="s">
        <v>171</v>
      </c>
      <c r="B60" s="45">
        <v>-1759470.73</v>
      </c>
      <c r="C60" s="45">
        <v>-17340077.109999999</v>
      </c>
      <c r="D60" s="45">
        <v>-22342077.5</v>
      </c>
      <c r="E60" s="47"/>
    </row>
    <row r="61" spans="1:6" s="40" customFormat="1" ht="10.8">
      <c r="A61" s="46" t="s">
        <v>172</v>
      </c>
      <c r="B61" s="45"/>
      <c r="C61" s="45"/>
      <c r="D61" s="45"/>
    </row>
    <row r="62" spans="1:6" s="40" customFormat="1" ht="10.8">
      <c r="A62" s="46" t="s">
        <v>173</v>
      </c>
      <c r="B62" s="45">
        <v>0</v>
      </c>
      <c r="C62" s="45">
        <v>0</v>
      </c>
      <c r="D62" s="45">
        <v>0</v>
      </c>
      <c r="F62" s="40" t="s">
        <v>174</v>
      </c>
    </row>
    <row r="63" spans="1:6" s="40" customFormat="1" ht="10.8">
      <c r="A63" s="46" t="s">
        <v>175</v>
      </c>
      <c r="B63" s="45">
        <v>0</v>
      </c>
      <c r="C63" s="45">
        <v>0</v>
      </c>
      <c r="D63" s="45">
        <v>0</v>
      </c>
    </row>
    <row r="64" spans="1:6" s="40" customFormat="1" ht="10.8">
      <c r="A64" s="46" t="s">
        <v>176</v>
      </c>
      <c r="B64" s="45">
        <v>0</v>
      </c>
      <c r="C64" s="45">
        <v>0</v>
      </c>
      <c r="D64" s="45">
        <v>0</v>
      </c>
    </row>
    <row r="65" spans="1:6" s="40" customFormat="1" ht="10.8">
      <c r="A65" s="46" t="s">
        <v>177</v>
      </c>
      <c r="B65" s="45"/>
      <c r="C65" s="45"/>
      <c r="D65" s="45"/>
      <c r="F65" s="47"/>
    </row>
    <row r="66" spans="1:6" s="40" customFormat="1" ht="10.8">
      <c r="A66" s="46" t="s">
        <v>178</v>
      </c>
      <c r="B66" s="45">
        <v>3080785.45</v>
      </c>
      <c r="C66" s="45">
        <v>11193851.789999999</v>
      </c>
      <c r="D66" s="45">
        <v>3080785.45</v>
      </c>
    </row>
    <row r="67" spans="1:6" s="40" customFormat="1" ht="10.8">
      <c r="A67" s="46" t="s">
        <v>179</v>
      </c>
      <c r="B67" s="45">
        <v>11193851.789999999</v>
      </c>
      <c r="C67" s="45">
        <v>13844503.77</v>
      </c>
      <c r="D67" s="45">
        <v>5553050.9199999999</v>
      </c>
    </row>
    <row r="68" spans="1:6" s="40" customFormat="1" ht="10.8">
      <c r="A68" s="50" t="s">
        <v>180</v>
      </c>
      <c r="B68" s="45">
        <v>-8113066.3399999999</v>
      </c>
      <c r="C68" s="45">
        <v>-2650651.98</v>
      </c>
      <c r="D68" s="45">
        <v>-2472265.4700000002</v>
      </c>
    </row>
    <row r="69" spans="1:6" s="40" customFormat="1" ht="10.8">
      <c r="A69" s="95" t="s">
        <v>181</v>
      </c>
      <c r="B69" s="95"/>
      <c r="C69" s="95"/>
      <c r="D69" s="95"/>
    </row>
  </sheetData>
  <mergeCells count="3">
    <mergeCell ref="A1:D1"/>
    <mergeCell ref="A2:D2"/>
    <mergeCell ref="A69:D69"/>
  </mergeCells>
  <phoneticPr fontId="14" type="noConversion"/>
  <pageMargins left="0.69930555555555596" right="0.69930555555555596" top="0.75" bottom="0.75" header="0.3" footer="0.3"/>
  <pageSetup paperSize="9" scale="7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/>
  <dimension ref="A1:I63"/>
  <sheetViews>
    <sheetView workbookViewId="0">
      <selection activeCell="C6" sqref="C6"/>
    </sheetView>
  </sheetViews>
  <sheetFormatPr defaultColWidth="9" defaultRowHeight="10.8"/>
  <cols>
    <col min="1" max="1" width="19.88671875" style="2" customWidth="1"/>
    <col min="2" max="2" width="5.33203125" style="2" customWidth="1"/>
    <col min="3" max="4" width="16.44140625" style="2" customWidth="1"/>
    <col min="5" max="5" width="27.21875" style="2" customWidth="1"/>
    <col min="6" max="6" width="4.88671875" style="4" customWidth="1"/>
    <col min="7" max="7" width="16.44140625" style="2" customWidth="1"/>
    <col min="8" max="8" width="16.21875" style="2" customWidth="1"/>
    <col min="9" max="9" width="13" style="2" customWidth="1"/>
    <col min="10" max="10" width="9.6640625" style="2"/>
    <col min="11" max="224" width="9" style="2"/>
    <col min="225" max="225" width="20.44140625" style="2" customWidth="1"/>
    <col min="226" max="226" width="3.33203125" style="2" customWidth="1"/>
    <col min="227" max="227" width="12.44140625" style="2" customWidth="1"/>
    <col min="228" max="228" width="13.33203125" style="2" customWidth="1"/>
    <col min="229" max="229" width="17.6640625" style="2" customWidth="1"/>
    <col min="230" max="230" width="3.88671875" style="2" customWidth="1"/>
    <col min="231" max="231" width="12" style="2" customWidth="1"/>
    <col min="232" max="232" width="12.21875" style="2" customWidth="1"/>
    <col min="233" max="233" width="15.6640625" style="2" customWidth="1"/>
    <col min="234" max="234" width="12.21875" style="2" customWidth="1"/>
    <col min="235" max="235" width="11.33203125" style="2" customWidth="1"/>
    <col min="236" max="236" width="9.77734375" style="2" customWidth="1"/>
    <col min="237" max="480" width="9" style="2"/>
    <col min="481" max="481" width="20.44140625" style="2" customWidth="1"/>
    <col min="482" max="482" width="3.33203125" style="2" customWidth="1"/>
    <col min="483" max="483" width="12.44140625" style="2" customWidth="1"/>
    <col min="484" max="484" width="13.33203125" style="2" customWidth="1"/>
    <col min="485" max="485" width="17.6640625" style="2" customWidth="1"/>
    <col min="486" max="486" width="3.88671875" style="2" customWidth="1"/>
    <col min="487" max="487" width="12" style="2" customWidth="1"/>
    <col min="488" max="488" width="12.21875" style="2" customWidth="1"/>
    <col min="489" max="489" width="15.6640625" style="2" customWidth="1"/>
    <col min="490" max="490" width="12.21875" style="2" customWidth="1"/>
    <col min="491" max="491" width="11.33203125" style="2" customWidth="1"/>
    <col min="492" max="492" width="9.77734375" style="2" customWidth="1"/>
    <col min="493" max="736" width="9" style="2"/>
    <col min="737" max="737" width="20.44140625" style="2" customWidth="1"/>
    <col min="738" max="738" width="3.33203125" style="2" customWidth="1"/>
    <col min="739" max="739" width="12.44140625" style="2" customWidth="1"/>
    <col min="740" max="740" width="13.33203125" style="2" customWidth="1"/>
    <col min="741" max="741" width="17.6640625" style="2" customWidth="1"/>
    <col min="742" max="742" width="3.88671875" style="2" customWidth="1"/>
    <col min="743" max="743" width="12" style="2" customWidth="1"/>
    <col min="744" max="744" width="12.21875" style="2" customWidth="1"/>
    <col min="745" max="745" width="15.6640625" style="2" customWidth="1"/>
    <col min="746" max="746" width="12.21875" style="2" customWidth="1"/>
    <col min="747" max="747" width="11.33203125" style="2" customWidth="1"/>
    <col min="748" max="748" width="9.77734375" style="2" customWidth="1"/>
    <col min="749" max="992" width="9" style="2"/>
    <col min="993" max="993" width="20.44140625" style="2" customWidth="1"/>
    <col min="994" max="994" width="3.33203125" style="2" customWidth="1"/>
    <col min="995" max="995" width="12.44140625" style="2" customWidth="1"/>
    <col min="996" max="996" width="13.33203125" style="2" customWidth="1"/>
    <col min="997" max="997" width="17.6640625" style="2" customWidth="1"/>
    <col min="998" max="998" width="3.88671875" style="2" customWidth="1"/>
    <col min="999" max="999" width="12" style="2" customWidth="1"/>
    <col min="1000" max="1000" width="12.21875" style="2" customWidth="1"/>
    <col min="1001" max="1001" width="15.6640625" style="2" customWidth="1"/>
    <col min="1002" max="1002" width="12.21875" style="2" customWidth="1"/>
    <col min="1003" max="1003" width="11.33203125" style="2" customWidth="1"/>
    <col min="1004" max="1004" width="9.77734375" style="2" customWidth="1"/>
    <col min="1005" max="1248" width="9" style="2"/>
    <col min="1249" max="1249" width="20.44140625" style="2" customWidth="1"/>
    <col min="1250" max="1250" width="3.33203125" style="2" customWidth="1"/>
    <col min="1251" max="1251" width="12.44140625" style="2" customWidth="1"/>
    <col min="1252" max="1252" width="13.33203125" style="2" customWidth="1"/>
    <col min="1253" max="1253" width="17.6640625" style="2" customWidth="1"/>
    <col min="1254" max="1254" width="3.88671875" style="2" customWidth="1"/>
    <col min="1255" max="1255" width="12" style="2" customWidth="1"/>
    <col min="1256" max="1256" width="12.21875" style="2" customWidth="1"/>
    <col min="1257" max="1257" width="15.6640625" style="2" customWidth="1"/>
    <col min="1258" max="1258" width="12.21875" style="2" customWidth="1"/>
    <col min="1259" max="1259" width="11.33203125" style="2" customWidth="1"/>
    <col min="1260" max="1260" width="9.77734375" style="2" customWidth="1"/>
    <col min="1261" max="1504" width="9" style="2"/>
    <col min="1505" max="1505" width="20.44140625" style="2" customWidth="1"/>
    <col min="1506" max="1506" width="3.33203125" style="2" customWidth="1"/>
    <col min="1507" max="1507" width="12.44140625" style="2" customWidth="1"/>
    <col min="1508" max="1508" width="13.33203125" style="2" customWidth="1"/>
    <col min="1509" max="1509" width="17.6640625" style="2" customWidth="1"/>
    <col min="1510" max="1510" width="3.88671875" style="2" customWidth="1"/>
    <col min="1511" max="1511" width="12" style="2" customWidth="1"/>
    <col min="1512" max="1512" width="12.21875" style="2" customWidth="1"/>
    <col min="1513" max="1513" width="15.6640625" style="2" customWidth="1"/>
    <col min="1514" max="1514" width="12.21875" style="2" customWidth="1"/>
    <col min="1515" max="1515" width="11.33203125" style="2" customWidth="1"/>
    <col min="1516" max="1516" width="9.77734375" style="2" customWidth="1"/>
    <col min="1517" max="1760" width="9" style="2"/>
    <col min="1761" max="1761" width="20.44140625" style="2" customWidth="1"/>
    <col min="1762" max="1762" width="3.33203125" style="2" customWidth="1"/>
    <col min="1763" max="1763" width="12.44140625" style="2" customWidth="1"/>
    <col min="1764" max="1764" width="13.33203125" style="2" customWidth="1"/>
    <col min="1765" max="1765" width="17.6640625" style="2" customWidth="1"/>
    <col min="1766" max="1766" width="3.88671875" style="2" customWidth="1"/>
    <col min="1767" max="1767" width="12" style="2" customWidth="1"/>
    <col min="1768" max="1768" width="12.21875" style="2" customWidth="1"/>
    <col min="1769" max="1769" width="15.6640625" style="2" customWidth="1"/>
    <col min="1770" max="1770" width="12.21875" style="2" customWidth="1"/>
    <col min="1771" max="1771" width="11.33203125" style="2" customWidth="1"/>
    <col min="1772" max="1772" width="9.77734375" style="2" customWidth="1"/>
    <col min="1773" max="2016" width="9" style="2"/>
    <col min="2017" max="2017" width="20.44140625" style="2" customWidth="1"/>
    <col min="2018" max="2018" width="3.33203125" style="2" customWidth="1"/>
    <col min="2019" max="2019" width="12.44140625" style="2" customWidth="1"/>
    <col min="2020" max="2020" width="13.33203125" style="2" customWidth="1"/>
    <col min="2021" max="2021" width="17.6640625" style="2" customWidth="1"/>
    <col min="2022" max="2022" width="3.88671875" style="2" customWidth="1"/>
    <col min="2023" max="2023" width="12" style="2" customWidth="1"/>
    <col min="2024" max="2024" width="12.21875" style="2" customWidth="1"/>
    <col min="2025" max="2025" width="15.6640625" style="2" customWidth="1"/>
    <col min="2026" max="2026" width="12.21875" style="2" customWidth="1"/>
    <col min="2027" max="2027" width="11.33203125" style="2" customWidth="1"/>
    <col min="2028" max="2028" width="9.77734375" style="2" customWidth="1"/>
    <col min="2029" max="2272" width="9" style="2"/>
    <col min="2273" max="2273" width="20.44140625" style="2" customWidth="1"/>
    <col min="2274" max="2274" width="3.33203125" style="2" customWidth="1"/>
    <col min="2275" max="2275" width="12.44140625" style="2" customWidth="1"/>
    <col min="2276" max="2276" width="13.33203125" style="2" customWidth="1"/>
    <col min="2277" max="2277" width="17.6640625" style="2" customWidth="1"/>
    <col min="2278" max="2278" width="3.88671875" style="2" customWidth="1"/>
    <col min="2279" max="2279" width="12" style="2" customWidth="1"/>
    <col min="2280" max="2280" width="12.21875" style="2" customWidth="1"/>
    <col min="2281" max="2281" width="15.6640625" style="2" customWidth="1"/>
    <col min="2282" max="2282" width="12.21875" style="2" customWidth="1"/>
    <col min="2283" max="2283" width="11.33203125" style="2" customWidth="1"/>
    <col min="2284" max="2284" width="9.77734375" style="2" customWidth="1"/>
    <col min="2285" max="2528" width="9" style="2"/>
    <col min="2529" max="2529" width="20.44140625" style="2" customWidth="1"/>
    <col min="2530" max="2530" width="3.33203125" style="2" customWidth="1"/>
    <col min="2531" max="2531" width="12.44140625" style="2" customWidth="1"/>
    <col min="2532" max="2532" width="13.33203125" style="2" customWidth="1"/>
    <col min="2533" max="2533" width="17.6640625" style="2" customWidth="1"/>
    <col min="2534" max="2534" width="3.88671875" style="2" customWidth="1"/>
    <col min="2535" max="2535" width="12" style="2" customWidth="1"/>
    <col min="2536" max="2536" width="12.21875" style="2" customWidth="1"/>
    <col min="2537" max="2537" width="15.6640625" style="2" customWidth="1"/>
    <col min="2538" max="2538" width="12.21875" style="2" customWidth="1"/>
    <col min="2539" max="2539" width="11.33203125" style="2" customWidth="1"/>
    <col min="2540" max="2540" width="9.77734375" style="2" customWidth="1"/>
    <col min="2541" max="2784" width="9" style="2"/>
    <col min="2785" max="2785" width="20.44140625" style="2" customWidth="1"/>
    <col min="2786" max="2786" width="3.33203125" style="2" customWidth="1"/>
    <col min="2787" max="2787" width="12.44140625" style="2" customWidth="1"/>
    <col min="2788" max="2788" width="13.33203125" style="2" customWidth="1"/>
    <col min="2789" max="2789" width="17.6640625" style="2" customWidth="1"/>
    <col min="2790" max="2790" width="3.88671875" style="2" customWidth="1"/>
    <col min="2791" max="2791" width="12" style="2" customWidth="1"/>
    <col min="2792" max="2792" width="12.21875" style="2" customWidth="1"/>
    <col min="2793" max="2793" width="15.6640625" style="2" customWidth="1"/>
    <col min="2794" max="2794" width="12.21875" style="2" customWidth="1"/>
    <col min="2795" max="2795" width="11.33203125" style="2" customWidth="1"/>
    <col min="2796" max="2796" width="9.77734375" style="2" customWidth="1"/>
    <col min="2797" max="3040" width="9" style="2"/>
    <col min="3041" max="3041" width="20.44140625" style="2" customWidth="1"/>
    <col min="3042" max="3042" width="3.33203125" style="2" customWidth="1"/>
    <col min="3043" max="3043" width="12.44140625" style="2" customWidth="1"/>
    <col min="3044" max="3044" width="13.33203125" style="2" customWidth="1"/>
    <col min="3045" max="3045" width="17.6640625" style="2" customWidth="1"/>
    <col min="3046" max="3046" width="3.88671875" style="2" customWidth="1"/>
    <col min="3047" max="3047" width="12" style="2" customWidth="1"/>
    <col min="3048" max="3048" width="12.21875" style="2" customWidth="1"/>
    <col min="3049" max="3049" width="15.6640625" style="2" customWidth="1"/>
    <col min="3050" max="3050" width="12.21875" style="2" customWidth="1"/>
    <col min="3051" max="3051" width="11.33203125" style="2" customWidth="1"/>
    <col min="3052" max="3052" width="9.77734375" style="2" customWidth="1"/>
    <col min="3053" max="3296" width="9" style="2"/>
    <col min="3297" max="3297" width="20.44140625" style="2" customWidth="1"/>
    <col min="3298" max="3298" width="3.33203125" style="2" customWidth="1"/>
    <col min="3299" max="3299" width="12.44140625" style="2" customWidth="1"/>
    <col min="3300" max="3300" width="13.33203125" style="2" customWidth="1"/>
    <col min="3301" max="3301" width="17.6640625" style="2" customWidth="1"/>
    <col min="3302" max="3302" width="3.88671875" style="2" customWidth="1"/>
    <col min="3303" max="3303" width="12" style="2" customWidth="1"/>
    <col min="3304" max="3304" width="12.21875" style="2" customWidth="1"/>
    <col min="3305" max="3305" width="15.6640625" style="2" customWidth="1"/>
    <col min="3306" max="3306" width="12.21875" style="2" customWidth="1"/>
    <col min="3307" max="3307" width="11.33203125" style="2" customWidth="1"/>
    <col min="3308" max="3308" width="9.77734375" style="2" customWidth="1"/>
    <col min="3309" max="3552" width="9" style="2"/>
    <col min="3553" max="3553" width="20.44140625" style="2" customWidth="1"/>
    <col min="3554" max="3554" width="3.33203125" style="2" customWidth="1"/>
    <col min="3555" max="3555" width="12.44140625" style="2" customWidth="1"/>
    <col min="3556" max="3556" width="13.33203125" style="2" customWidth="1"/>
    <col min="3557" max="3557" width="17.6640625" style="2" customWidth="1"/>
    <col min="3558" max="3558" width="3.88671875" style="2" customWidth="1"/>
    <col min="3559" max="3559" width="12" style="2" customWidth="1"/>
    <col min="3560" max="3560" width="12.21875" style="2" customWidth="1"/>
    <col min="3561" max="3561" width="15.6640625" style="2" customWidth="1"/>
    <col min="3562" max="3562" width="12.21875" style="2" customWidth="1"/>
    <col min="3563" max="3563" width="11.33203125" style="2" customWidth="1"/>
    <col min="3564" max="3564" width="9.77734375" style="2" customWidth="1"/>
    <col min="3565" max="3808" width="9" style="2"/>
    <col min="3809" max="3809" width="20.44140625" style="2" customWidth="1"/>
    <col min="3810" max="3810" width="3.33203125" style="2" customWidth="1"/>
    <col min="3811" max="3811" width="12.44140625" style="2" customWidth="1"/>
    <col min="3812" max="3812" width="13.33203125" style="2" customWidth="1"/>
    <col min="3813" max="3813" width="17.6640625" style="2" customWidth="1"/>
    <col min="3814" max="3814" width="3.88671875" style="2" customWidth="1"/>
    <col min="3815" max="3815" width="12" style="2" customWidth="1"/>
    <col min="3816" max="3816" width="12.21875" style="2" customWidth="1"/>
    <col min="3817" max="3817" width="15.6640625" style="2" customWidth="1"/>
    <col min="3818" max="3818" width="12.21875" style="2" customWidth="1"/>
    <col min="3819" max="3819" width="11.33203125" style="2" customWidth="1"/>
    <col min="3820" max="3820" width="9.77734375" style="2" customWidth="1"/>
    <col min="3821" max="4064" width="9" style="2"/>
    <col min="4065" max="4065" width="20.44140625" style="2" customWidth="1"/>
    <col min="4066" max="4066" width="3.33203125" style="2" customWidth="1"/>
    <col min="4067" max="4067" width="12.44140625" style="2" customWidth="1"/>
    <col min="4068" max="4068" width="13.33203125" style="2" customWidth="1"/>
    <col min="4069" max="4069" width="17.6640625" style="2" customWidth="1"/>
    <col min="4070" max="4070" width="3.88671875" style="2" customWidth="1"/>
    <col min="4071" max="4071" width="12" style="2" customWidth="1"/>
    <col min="4072" max="4072" width="12.21875" style="2" customWidth="1"/>
    <col min="4073" max="4073" width="15.6640625" style="2" customWidth="1"/>
    <col min="4074" max="4074" width="12.21875" style="2" customWidth="1"/>
    <col min="4075" max="4075" width="11.33203125" style="2" customWidth="1"/>
    <col min="4076" max="4076" width="9.77734375" style="2" customWidth="1"/>
    <col min="4077" max="4320" width="9" style="2"/>
    <col min="4321" max="4321" width="20.44140625" style="2" customWidth="1"/>
    <col min="4322" max="4322" width="3.33203125" style="2" customWidth="1"/>
    <col min="4323" max="4323" width="12.44140625" style="2" customWidth="1"/>
    <col min="4324" max="4324" width="13.33203125" style="2" customWidth="1"/>
    <col min="4325" max="4325" width="17.6640625" style="2" customWidth="1"/>
    <col min="4326" max="4326" width="3.88671875" style="2" customWidth="1"/>
    <col min="4327" max="4327" width="12" style="2" customWidth="1"/>
    <col min="4328" max="4328" width="12.21875" style="2" customWidth="1"/>
    <col min="4329" max="4329" width="15.6640625" style="2" customWidth="1"/>
    <col min="4330" max="4330" width="12.21875" style="2" customWidth="1"/>
    <col min="4331" max="4331" width="11.33203125" style="2" customWidth="1"/>
    <col min="4332" max="4332" width="9.77734375" style="2" customWidth="1"/>
    <col min="4333" max="4576" width="9" style="2"/>
    <col min="4577" max="4577" width="20.44140625" style="2" customWidth="1"/>
    <col min="4578" max="4578" width="3.33203125" style="2" customWidth="1"/>
    <col min="4579" max="4579" width="12.44140625" style="2" customWidth="1"/>
    <col min="4580" max="4580" width="13.33203125" style="2" customWidth="1"/>
    <col min="4581" max="4581" width="17.6640625" style="2" customWidth="1"/>
    <col min="4582" max="4582" width="3.88671875" style="2" customWidth="1"/>
    <col min="4583" max="4583" width="12" style="2" customWidth="1"/>
    <col min="4584" max="4584" width="12.21875" style="2" customWidth="1"/>
    <col min="4585" max="4585" width="15.6640625" style="2" customWidth="1"/>
    <col min="4586" max="4586" width="12.21875" style="2" customWidth="1"/>
    <col min="4587" max="4587" width="11.33203125" style="2" customWidth="1"/>
    <col min="4588" max="4588" width="9.77734375" style="2" customWidth="1"/>
    <col min="4589" max="4832" width="9" style="2"/>
    <col min="4833" max="4833" width="20.44140625" style="2" customWidth="1"/>
    <col min="4834" max="4834" width="3.33203125" style="2" customWidth="1"/>
    <col min="4835" max="4835" width="12.44140625" style="2" customWidth="1"/>
    <col min="4836" max="4836" width="13.33203125" style="2" customWidth="1"/>
    <col min="4837" max="4837" width="17.6640625" style="2" customWidth="1"/>
    <col min="4838" max="4838" width="3.88671875" style="2" customWidth="1"/>
    <col min="4839" max="4839" width="12" style="2" customWidth="1"/>
    <col min="4840" max="4840" width="12.21875" style="2" customWidth="1"/>
    <col min="4841" max="4841" width="15.6640625" style="2" customWidth="1"/>
    <col min="4842" max="4842" width="12.21875" style="2" customWidth="1"/>
    <col min="4843" max="4843" width="11.33203125" style="2" customWidth="1"/>
    <col min="4844" max="4844" width="9.77734375" style="2" customWidth="1"/>
    <col min="4845" max="5088" width="9" style="2"/>
    <col min="5089" max="5089" width="20.44140625" style="2" customWidth="1"/>
    <col min="5090" max="5090" width="3.33203125" style="2" customWidth="1"/>
    <col min="5091" max="5091" width="12.44140625" style="2" customWidth="1"/>
    <col min="5092" max="5092" width="13.33203125" style="2" customWidth="1"/>
    <col min="5093" max="5093" width="17.6640625" style="2" customWidth="1"/>
    <col min="5094" max="5094" width="3.88671875" style="2" customWidth="1"/>
    <col min="5095" max="5095" width="12" style="2" customWidth="1"/>
    <col min="5096" max="5096" width="12.21875" style="2" customWidth="1"/>
    <col min="5097" max="5097" width="15.6640625" style="2" customWidth="1"/>
    <col min="5098" max="5098" width="12.21875" style="2" customWidth="1"/>
    <col min="5099" max="5099" width="11.33203125" style="2" customWidth="1"/>
    <col min="5100" max="5100" width="9.77734375" style="2" customWidth="1"/>
    <col min="5101" max="5344" width="9" style="2"/>
    <col min="5345" max="5345" width="20.44140625" style="2" customWidth="1"/>
    <col min="5346" max="5346" width="3.33203125" style="2" customWidth="1"/>
    <col min="5347" max="5347" width="12.44140625" style="2" customWidth="1"/>
    <col min="5348" max="5348" width="13.33203125" style="2" customWidth="1"/>
    <col min="5349" max="5349" width="17.6640625" style="2" customWidth="1"/>
    <col min="5350" max="5350" width="3.88671875" style="2" customWidth="1"/>
    <col min="5351" max="5351" width="12" style="2" customWidth="1"/>
    <col min="5352" max="5352" width="12.21875" style="2" customWidth="1"/>
    <col min="5353" max="5353" width="15.6640625" style="2" customWidth="1"/>
    <col min="5354" max="5354" width="12.21875" style="2" customWidth="1"/>
    <col min="5355" max="5355" width="11.33203125" style="2" customWidth="1"/>
    <col min="5356" max="5356" width="9.77734375" style="2" customWidth="1"/>
    <col min="5357" max="5600" width="9" style="2"/>
    <col min="5601" max="5601" width="20.44140625" style="2" customWidth="1"/>
    <col min="5602" max="5602" width="3.33203125" style="2" customWidth="1"/>
    <col min="5603" max="5603" width="12.44140625" style="2" customWidth="1"/>
    <col min="5604" max="5604" width="13.33203125" style="2" customWidth="1"/>
    <col min="5605" max="5605" width="17.6640625" style="2" customWidth="1"/>
    <col min="5606" max="5606" width="3.88671875" style="2" customWidth="1"/>
    <col min="5607" max="5607" width="12" style="2" customWidth="1"/>
    <col min="5608" max="5608" width="12.21875" style="2" customWidth="1"/>
    <col min="5609" max="5609" width="15.6640625" style="2" customWidth="1"/>
    <col min="5610" max="5610" width="12.21875" style="2" customWidth="1"/>
    <col min="5611" max="5611" width="11.33203125" style="2" customWidth="1"/>
    <col min="5612" max="5612" width="9.77734375" style="2" customWidth="1"/>
    <col min="5613" max="5856" width="9" style="2"/>
    <col min="5857" max="5857" width="20.44140625" style="2" customWidth="1"/>
    <col min="5858" max="5858" width="3.33203125" style="2" customWidth="1"/>
    <col min="5859" max="5859" width="12.44140625" style="2" customWidth="1"/>
    <col min="5860" max="5860" width="13.33203125" style="2" customWidth="1"/>
    <col min="5861" max="5861" width="17.6640625" style="2" customWidth="1"/>
    <col min="5862" max="5862" width="3.88671875" style="2" customWidth="1"/>
    <col min="5863" max="5863" width="12" style="2" customWidth="1"/>
    <col min="5864" max="5864" width="12.21875" style="2" customWidth="1"/>
    <col min="5865" max="5865" width="15.6640625" style="2" customWidth="1"/>
    <col min="5866" max="5866" width="12.21875" style="2" customWidth="1"/>
    <col min="5867" max="5867" width="11.33203125" style="2" customWidth="1"/>
    <col min="5868" max="5868" width="9.77734375" style="2" customWidth="1"/>
    <col min="5869" max="6112" width="9" style="2"/>
    <col min="6113" max="6113" width="20.44140625" style="2" customWidth="1"/>
    <col min="6114" max="6114" width="3.33203125" style="2" customWidth="1"/>
    <col min="6115" max="6115" width="12.44140625" style="2" customWidth="1"/>
    <col min="6116" max="6116" width="13.33203125" style="2" customWidth="1"/>
    <col min="6117" max="6117" width="17.6640625" style="2" customWidth="1"/>
    <col min="6118" max="6118" width="3.88671875" style="2" customWidth="1"/>
    <col min="6119" max="6119" width="12" style="2" customWidth="1"/>
    <col min="6120" max="6120" width="12.21875" style="2" customWidth="1"/>
    <col min="6121" max="6121" width="15.6640625" style="2" customWidth="1"/>
    <col min="6122" max="6122" width="12.21875" style="2" customWidth="1"/>
    <col min="6123" max="6123" width="11.33203125" style="2" customWidth="1"/>
    <col min="6124" max="6124" width="9.77734375" style="2" customWidth="1"/>
    <col min="6125" max="6368" width="9" style="2"/>
    <col min="6369" max="6369" width="20.44140625" style="2" customWidth="1"/>
    <col min="6370" max="6370" width="3.33203125" style="2" customWidth="1"/>
    <col min="6371" max="6371" width="12.44140625" style="2" customWidth="1"/>
    <col min="6372" max="6372" width="13.33203125" style="2" customWidth="1"/>
    <col min="6373" max="6373" width="17.6640625" style="2" customWidth="1"/>
    <col min="6374" max="6374" width="3.88671875" style="2" customWidth="1"/>
    <col min="6375" max="6375" width="12" style="2" customWidth="1"/>
    <col min="6376" max="6376" width="12.21875" style="2" customWidth="1"/>
    <col min="6377" max="6377" width="15.6640625" style="2" customWidth="1"/>
    <col min="6378" max="6378" width="12.21875" style="2" customWidth="1"/>
    <col min="6379" max="6379" width="11.33203125" style="2" customWidth="1"/>
    <col min="6380" max="6380" width="9.77734375" style="2" customWidth="1"/>
    <col min="6381" max="6624" width="9" style="2"/>
    <col min="6625" max="6625" width="20.44140625" style="2" customWidth="1"/>
    <col min="6626" max="6626" width="3.33203125" style="2" customWidth="1"/>
    <col min="6627" max="6627" width="12.44140625" style="2" customWidth="1"/>
    <col min="6628" max="6628" width="13.33203125" style="2" customWidth="1"/>
    <col min="6629" max="6629" width="17.6640625" style="2" customWidth="1"/>
    <col min="6630" max="6630" width="3.88671875" style="2" customWidth="1"/>
    <col min="6631" max="6631" width="12" style="2" customWidth="1"/>
    <col min="6632" max="6632" width="12.21875" style="2" customWidth="1"/>
    <col min="6633" max="6633" width="15.6640625" style="2" customWidth="1"/>
    <col min="6634" max="6634" width="12.21875" style="2" customWidth="1"/>
    <col min="6635" max="6635" width="11.33203125" style="2" customWidth="1"/>
    <col min="6636" max="6636" width="9.77734375" style="2" customWidth="1"/>
    <col min="6637" max="6880" width="9" style="2"/>
    <col min="6881" max="6881" width="20.44140625" style="2" customWidth="1"/>
    <col min="6882" max="6882" width="3.33203125" style="2" customWidth="1"/>
    <col min="6883" max="6883" width="12.44140625" style="2" customWidth="1"/>
    <col min="6884" max="6884" width="13.33203125" style="2" customWidth="1"/>
    <col min="6885" max="6885" width="17.6640625" style="2" customWidth="1"/>
    <col min="6886" max="6886" width="3.88671875" style="2" customWidth="1"/>
    <col min="6887" max="6887" width="12" style="2" customWidth="1"/>
    <col min="6888" max="6888" width="12.21875" style="2" customWidth="1"/>
    <col min="6889" max="6889" width="15.6640625" style="2" customWidth="1"/>
    <col min="6890" max="6890" width="12.21875" style="2" customWidth="1"/>
    <col min="6891" max="6891" width="11.33203125" style="2" customWidth="1"/>
    <col min="6892" max="6892" width="9.77734375" style="2" customWidth="1"/>
    <col min="6893" max="7136" width="9" style="2"/>
    <col min="7137" max="7137" width="20.44140625" style="2" customWidth="1"/>
    <col min="7138" max="7138" width="3.33203125" style="2" customWidth="1"/>
    <col min="7139" max="7139" width="12.44140625" style="2" customWidth="1"/>
    <col min="7140" max="7140" width="13.33203125" style="2" customWidth="1"/>
    <col min="7141" max="7141" width="17.6640625" style="2" customWidth="1"/>
    <col min="7142" max="7142" width="3.88671875" style="2" customWidth="1"/>
    <col min="7143" max="7143" width="12" style="2" customWidth="1"/>
    <col min="7144" max="7144" width="12.21875" style="2" customWidth="1"/>
    <col min="7145" max="7145" width="15.6640625" style="2" customWidth="1"/>
    <col min="7146" max="7146" width="12.21875" style="2" customWidth="1"/>
    <col min="7147" max="7147" width="11.33203125" style="2" customWidth="1"/>
    <col min="7148" max="7148" width="9.77734375" style="2" customWidth="1"/>
    <col min="7149" max="7392" width="9" style="2"/>
    <col min="7393" max="7393" width="20.44140625" style="2" customWidth="1"/>
    <col min="7394" max="7394" width="3.33203125" style="2" customWidth="1"/>
    <col min="7395" max="7395" width="12.44140625" style="2" customWidth="1"/>
    <col min="7396" max="7396" width="13.33203125" style="2" customWidth="1"/>
    <col min="7397" max="7397" width="17.6640625" style="2" customWidth="1"/>
    <col min="7398" max="7398" width="3.88671875" style="2" customWidth="1"/>
    <col min="7399" max="7399" width="12" style="2" customWidth="1"/>
    <col min="7400" max="7400" width="12.21875" style="2" customWidth="1"/>
    <col min="7401" max="7401" width="15.6640625" style="2" customWidth="1"/>
    <col min="7402" max="7402" width="12.21875" style="2" customWidth="1"/>
    <col min="7403" max="7403" width="11.33203125" style="2" customWidth="1"/>
    <col min="7404" max="7404" width="9.77734375" style="2" customWidth="1"/>
    <col min="7405" max="7648" width="9" style="2"/>
    <col min="7649" max="7649" width="20.44140625" style="2" customWidth="1"/>
    <col min="7650" max="7650" width="3.33203125" style="2" customWidth="1"/>
    <col min="7651" max="7651" width="12.44140625" style="2" customWidth="1"/>
    <col min="7652" max="7652" width="13.33203125" style="2" customWidth="1"/>
    <col min="7653" max="7653" width="17.6640625" style="2" customWidth="1"/>
    <col min="7654" max="7654" width="3.88671875" style="2" customWidth="1"/>
    <col min="7655" max="7655" width="12" style="2" customWidth="1"/>
    <col min="7656" max="7656" width="12.21875" style="2" customWidth="1"/>
    <col min="7657" max="7657" width="15.6640625" style="2" customWidth="1"/>
    <col min="7658" max="7658" width="12.21875" style="2" customWidth="1"/>
    <col min="7659" max="7659" width="11.33203125" style="2" customWidth="1"/>
    <col min="7660" max="7660" width="9.77734375" style="2" customWidth="1"/>
    <col min="7661" max="7904" width="9" style="2"/>
    <col min="7905" max="7905" width="20.44140625" style="2" customWidth="1"/>
    <col min="7906" max="7906" width="3.33203125" style="2" customWidth="1"/>
    <col min="7907" max="7907" width="12.44140625" style="2" customWidth="1"/>
    <col min="7908" max="7908" width="13.33203125" style="2" customWidth="1"/>
    <col min="7909" max="7909" width="17.6640625" style="2" customWidth="1"/>
    <col min="7910" max="7910" width="3.88671875" style="2" customWidth="1"/>
    <col min="7911" max="7911" width="12" style="2" customWidth="1"/>
    <col min="7912" max="7912" width="12.21875" style="2" customWidth="1"/>
    <col min="7913" max="7913" width="15.6640625" style="2" customWidth="1"/>
    <col min="7914" max="7914" width="12.21875" style="2" customWidth="1"/>
    <col min="7915" max="7915" width="11.33203125" style="2" customWidth="1"/>
    <col min="7916" max="7916" width="9.77734375" style="2" customWidth="1"/>
    <col min="7917" max="8160" width="9" style="2"/>
    <col min="8161" max="8161" width="20.44140625" style="2" customWidth="1"/>
    <col min="8162" max="8162" width="3.33203125" style="2" customWidth="1"/>
    <col min="8163" max="8163" width="12.44140625" style="2" customWidth="1"/>
    <col min="8164" max="8164" width="13.33203125" style="2" customWidth="1"/>
    <col min="8165" max="8165" width="17.6640625" style="2" customWidth="1"/>
    <col min="8166" max="8166" width="3.88671875" style="2" customWidth="1"/>
    <col min="8167" max="8167" width="12" style="2" customWidth="1"/>
    <col min="8168" max="8168" width="12.21875" style="2" customWidth="1"/>
    <col min="8169" max="8169" width="15.6640625" style="2" customWidth="1"/>
    <col min="8170" max="8170" width="12.21875" style="2" customWidth="1"/>
    <col min="8171" max="8171" width="11.33203125" style="2" customWidth="1"/>
    <col min="8172" max="8172" width="9.77734375" style="2" customWidth="1"/>
    <col min="8173" max="8416" width="9" style="2"/>
    <col min="8417" max="8417" width="20.44140625" style="2" customWidth="1"/>
    <col min="8418" max="8418" width="3.33203125" style="2" customWidth="1"/>
    <col min="8419" max="8419" width="12.44140625" style="2" customWidth="1"/>
    <col min="8420" max="8420" width="13.33203125" style="2" customWidth="1"/>
    <col min="8421" max="8421" width="17.6640625" style="2" customWidth="1"/>
    <col min="8422" max="8422" width="3.88671875" style="2" customWidth="1"/>
    <col min="8423" max="8423" width="12" style="2" customWidth="1"/>
    <col min="8424" max="8424" width="12.21875" style="2" customWidth="1"/>
    <col min="8425" max="8425" width="15.6640625" style="2" customWidth="1"/>
    <col min="8426" max="8426" width="12.21875" style="2" customWidth="1"/>
    <col min="8427" max="8427" width="11.33203125" style="2" customWidth="1"/>
    <col min="8428" max="8428" width="9.77734375" style="2" customWidth="1"/>
    <col min="8429" max="8672" width="9" style="2"/>
    <col min="8673" max="8673" width="20.44140625" style="2" customWidth="1"/>
    <col min="8674" max="8674" width="3.33203125" style="2" customWidth="1"/>
    <col min="8675" max="8675" width="12.44140625" style="2" customWidth="1"/>
    <col min="8676" max="8676" width="13.33203125" style="2" customWidth="1"/>
    <col min="8677" max="8677" width="17.6640625" style="2" customWidth="1"/>
    <col min="8678" max="8678" width="3.88671875" style="2" customWidth="1"/>
    <col min="8679" max="8679" width="12" style="2" customWidth="1"/>
    <col min="8680" max="8680" width="12.21875" style="2" customWidth="1"/>
    <col min="8681" max="8681" width="15.6640625" style="2" customWidth="1"/>
    <col min="8682" max="8682" width="12.21875" style="2" customWidth="1"/>
    <col min="8683" max="8683" width="11.33203125" style="2" customWidth="1"/>
    <col min="8684" max="8684" width="9.77734375" style="2" customWidth="1"/>
    <col min="8685" max="8928" width="9" style="2"/>
    <col min="8929" max="8929" width="20.44140625" style="2" customWidth="1"/>
    <col min="8930" max="8930" width="3.33203125" style="2" customWidth="1"/>
    <col min="8931" max="8931" width="12.44140625" style="2" customWidth="1"/>
    <col min="8932" max="8932" width="13.33203125" style="2" customWidth="1"/>
    <col min="8933" max="8933" width="17.6640625" style="2" customWidth="1"/>
    <col min="8934" max="8934" width="3.88671875" style="2" customWidth="1"/>
    <col min="8935" max="8935" width="12" style="2" customWidth="1"/>
    <col min="8936" max="8936" width="12.21875" style="2" customWidth="1"/>
    <col min="8937" max="8937" width="15.6640625" style="2" customWidth="1"/>
    <col min="8938" max="8938" width="12.21875" style="2" customWidth="1"/>
    <col min="8939" max="8939" width="11.33203125" style="2" customWidth="1"/>
    <col min="8940" max="8940" width="9.77734375" style="2" customWidth="1"/>
    <col min="8941" max="9184" width="9" style="2"/>
    <col min="9185" max="9185" width="20.44140625" style="2" customWidth="1"/>
    <col min="9186" max="9186" width="3.33203125" style="2" customWidth="1"/>
    <col min="9187" max="9187" width="12.44140625" style="2" customWidth="1"/>
    <col min="9188" max="9188" width="13.33203125" style="2" customWidth="1"/>
    <col min="9189" max="9189" width="17.6640625" style="2" customWidth="1"/>
    <col min="9190" max="9190" width="3.88671875" style="2" customWidth="1"/>
    <col min="9191" max="9191" width="12" style="2" customWidth="1"/>
    <col min="9192" max="9192" width="12.21875" style="2" customWidth="1"/>
    <col min="9193" max="9193" width="15.6640625" style="2" customWidth="1"/>
    <col min="9194" max="9194" width="12.21875" style="2" customWidth="1"/>
    <col min="9195" max="9195" width="11.33203125" style="2" customWidth="1"/>
    <col min="9196" max="9196" width="9.77734375" style="2" customWidth="1"/>
    <col min="9197" max="9440" width="9" style="2"/>
    <col min="9441" max="9441" width="20.44140625" style="2" customWidth="1"/>
    <col min="9442" max="9442" width="3.33203125" style="2" customWidth="1"/>
    <col min="9443" max="9443" width="12.44140625" style="2" customWidth="1"/>
    <col min="9444" max="9444" width="13.33203125" style="2" customWidth="1"/>
    <col min="9445" max="9445" width="17.6640625" style="2" customWidth="1"/>
    <col min="9446" max="9446" width="3.88671875" style="2" customWidth="1"/>
    <col min="9447" max="9447" width="12" style="2" customWidth="1"/>
    <col min="9448" max="9448" width="12.21875" style="2" customWidth="1"/>
    <col min="9449" max="9449" width="15.6640625" style="2" customWidth="1"/>
    <col min="9450" max="9450" width="12.21875" style="2" customWidth="1"/>
    <col min="9451" max="9451" width="11.33203125" style="2" customWidth="1"/>
    <col min="9452" max="9452" width="9.77734375" style="2" customWidth="1"/>
    <col min="9453" max="9696" width="9" style="2"/>
    <col min="9697" max="9697" width="20.44140625" style="2" customWidth="1"/>
    <col min="9698" max="9698" width="3.33203125" style="2" customWidth="1"/>
    <col min="9699" max="9699" width="12.44140625" style="2" customWidth="1"/>
    <col min="9700" max="9700" width="13.33203125" style="2" customWidth="1"/>
    <col min="9701" max="9701" width="17.6640625" style="2" customWidth="1"/>
    <col min="9702" max="9702" width="3.88671875" style="2" customWidth="1"/>
    <col min="9703" max="9703" width="12" style="2" customWidth="1"/>
    <col min="9704" max="9704" width="12.21875" style="2" customWidth="1"/>
    <col min="9705" max="9705" width="15.6640625" style="2" customWidth="1"/>
    <col min="9706" max="9706" width="12.21875" style="2" customWidth="1"/>
    <col min="9707" max="9707" width="11.33203125" style="2" customWidth="1"/>
    <col min="9708" max="9708" width="9.77734375" style="2" customWidth="1"/>
    <col min="9709" max="9952" width="9" style="2"/>
    <col min="9953" max="9953" width="20.44140625" style="2" customWidth="1"/>
    <col min="9954" max="9954" width="3.33203125" style="2" customWidth="1"/>
    <col min="9955" max="9955" width="12.44140625" style="2" customWidth="1"/>
    <col min="9956" max="9956" width="13.33203125" style="2" customWidth="1"/>
    <col min="9957" max="9957" width="17.6640625" style="2" customWidth="1"/>
    <col min="9958" max="9958" width="3.88671875" style="2" customWidth="1"/>
    <col min="9959" max="9959" width="12" style="2" customWidth="1"/>
    <col min="9960" max="9960" width="12.21875" style="2" customWidth="1"/>
    <col min="9961" max="9961" width="15.6640625" style="2" customWidth="1"/>
    <col min="9962" max="9962" width="12.21875" style="2" customWidth="1"/>
    <col min="9963" max="9963" width="11.33203125" style="2" customWidth="1"/>
    <col min="9964" max="9964" width="9.77734375" style="2" customWidth="1"/>
    <col min="9965" max="10208" width="9" style="2"/>
    <col min="10209" max="10209" width="20.44140625" style="2" customWidth="1"/>
    <col min="10210" max="10210" width="3.33203125" style="2" customWidth="1"/>
    <col min="10211" max="10211" width="12.44140625" style="2" customWidth="1"/>
    <col min="10212" max="10212" width="13.33203125" style="2" customWidth="1"/>
    <col min="10213" max="10213" width="17.6640625" style="2" customWidth="1"/>
    <col min="10214" max="10214" width="3.88671875" style="2" customWidth="1"/>
    <col min="10215" max="10215" width="12" style="2" customWidth="1"/>
    <col min="10216" max="10216" width="12.21875" style="2" customWidth="1"/>
    <col min="10217" max="10217" width="15.6640625" style="2" customWidth="1"/>
    <col min="10218" max="10218" width="12.21875" style="2" customWidth="1"/>
    <col min="10219" max="10219" width="11.33203125" style="2" customWidth="1"/>
    <col min="10220" max="10220" width="9.77734375" style="2" customWidth="1"/>
    <col min="10221" max="10464" width="9" style="2"/>
    <col min="10465" max="10465" width="20.44140625" style="2" customWidth="1"/>
    <col min="10466" max="10466" width="3.33203125" style="2" customWidth="1"/>
    <col min="10467" max="10467" width="12.44140625" style="2" customWidth="1"/>
    <col min="10468" max="10468" width="13.33203125" style="2" customWidth="1"/>
    <col min="10469" max="10469" width="17.6640625" style="2" customWidth="1"/>
    <col min="10470" max="10470" width="3.88671875" style="2" customWidth="1"/>
    <col min="10471" max="10471" width="12" style="2" customWidth="1"/>
    <col min="10472" max="10472" width="12.21875" style="2" customWidth="1"/>
    <col min="10473" max="10473" width="15.6640625" style="2" customWidth="1"/>
    <col min="10474" max="10474" width="12.21875" style="2" customWidth="1"/>
    <col min="10475" max="10475" width="11.33203125" style="2" customWidth="1"/>
    <col min="10476" max="10476" width="9.77734375" style="2" customWidth="1"/>
    <col min="10477" max="10720" width="9" style="2"/>
    <col min="10721" max="10721" width="20.44140625" style="2" customWidth="1"/>
    <col min="10722" max="10722" width="3.33203125" style="2" customWidth="1"/>
    <col min="10723" max="10723" width="12.44140625" style="2" customWidth="1"/>
    <col min="10724" max="10724" width="13.33203125" style="2" customWidth="1"/>
    <col min="10725" max="10725" width="17.6640625" style="2" customWidth="1"/>
    <col min="10726" max="10726" width="3.88671875" style="2" customWidth="1"/>
    <col min="10727" max="10727" width="12" style="2" customWidth="1"/>
    <col min="10728" max="10728" width="12.21875" style="2" customWidth="1"/>
    <col min="10729" max="10729" width="15.6640625" style="2" customWidth="1"/>
    <col min="10730" max="10730" width="12.21875" style="2" customWidth="1"/>
    <col min="10731" max="10731" width="11.33203125" style="2" customWidth="1"/>
    <col min="10732" max="10732" width="9.77734375" style="2" customWidth="1"/>
    <col min="10733" max="10976" width="9" style="2"/>
    <col min="10977" max="10977" width="20.44140625" style="2" customWidth="1"/>
    <col min="10978" max="10978" width="3.33203125" style="2" customWidth="1"/>
    <col min="10979" max="10979" width="12.44140625" style="2" customWidth="1"/>
    <col min="10980" max="10980" width="13.33203125" style="2" customWidth="1"/>
    <col min="10981" max="10981" width="17.6640625" style="2" customWidth="1"/>
    <col min="10982" max="10982" width="3.88671875" style="2" customWidth="1"/>
    <col min="10983" max="10983" width="12" style="2" customWidth="1"/>
    <col min="10984" max="10984" width="12.21875" style="2" customWidth="1"/>
    <col min="10985" max="10985" width="15.6640625" style="2" customWidth="1"/>
    <col min="10986" max="10986" width="12.21875" style="2" customWidth="1"/>
    <col min="10987" max="10987" width="11.33203125" style="2" customWidth="1"/>
    <col min="10988" max="10988" width="9.77734375" style="2" customWidth="1"/>
    <col min="10989" max="11232" width="9" style="2"/>
    <col min="11233" max="11233" width="20.44140625" style="2" customWidth="1"/>
    <col min="11234" max="11234" width="3.33203125" style="2" customWidth="1"/>
    <col min="11235" max="11235" width="12.44140625" style="2" customWidth="1"/>
    <col min="11236" max="11236" width="13.33203125" style="2" customWidth="1"/>
    <col min="11237" max="11237" width="17.6640625" style="2" customWidth="1"/>
    <col min="11238" max="11238" width="3.88671875" style="2" customWidth="1"/>
    <col min="11239" max="11239" width="12" style="2" customWidth="1"/>
    <col min="11240" max="11240" width="12.21875" style="2" customWidth="1"/>
    <col min="11241" max="11241" width="15.6640625" style="2" customWidth="1"/>
    <col min="11242" max="11242" width="12.21875" style="2" customWidth="1"/>
    <col min="11243" max="11243" width="11.33203125" style="2" customWidth="1"/>
    <col min="11244" max="11244" width="9.77734375" style="2" customWidth="1"/>
    <col min="11245" max="11488" width="9" style="2"/>
    <col min="11489" max="11489" width="20.44140625" style="2" customWidth="1"/>
    <col min="11490" max="11490" width="3.33203125" style="2" customWidth="1"/>
    <col min="11491" max="11491" width="12.44140625" style="2" customWidth="1"/>
    <col min="11492" max="11492" width="13.33203125" style="2" customWidth="1"/>
    <col min="11493" max="11493" width="17.6640625" style="2" customWidth="1"/>
    <col min="11494" max="11494" width="3.88671875" style="2" customWidth="1"/>
    <col min="11495" max="11495" width="12" style="2" customWidth="1"/>
    <col min="11496" max="11496" width="12.21875" style="2" customWidth="1"/>
    <col min="11497" max="11497" width="15.6640625" style="2" customWidth="1"/>
    <col min="11498" max="11498" width="12.21875" style="2" customWidth="1"/>
    <col min="11499" max="11499" width="11.33203125" style="2" customWidth="1"/>
    <col min="11500" max="11500" width="9.77734375" style="2" customWidth="1"/>
    <col min="11501" max="11744" width="9" style="2"/>
    <col min="11745" max="11745" width="20.44140625" style="2" customWidth="1"/>
    <col min="11746" max="11746" width="3.33203125" style="2" customWidth="1"/>
    <col min="11747" max="11747" width="12.44140625" style="2" customWidth="1"/>
    <col min="11748" max="11748" width="13.33203125" style="2" customWidth="1"/>
    <col min="11749" max="11749" width="17.6640625" style="2" customWidth="1"/>
    <col min="11750" max="11750" width="3.88671875" style="2" customWidth="1"/>
    <col min="11751" max="11751" width="12" style="2" customWidth="1"/>
    <col min="11752" max="11752" width="12.21875" style="2" customWidth="1"/>
    <col min="11753" max="11753" width="15.6640625" style="2" customWidth="1"/>
    <col min="11754" max="11754" width="12.21875" style="2" customWidth="1"/>
    <col min="11755" max="11755" width="11.33203125" style="2" customWidth="1"/>
    <col min="11756" max="11756" width="9.77734375" style="2" customWidth="1"/>
    <col min="11757" max="12000" width="9" style="2"/>
    <col min="12001" max="12001" width="20.44140625" style="2" customWidth="1"/>
    <col min="12002" max="12002" width="3.33203125" style="2" customWidth="1"/>
    <col min="12003" max="12003" width="12.44140625" style="2" customWidth="1"/>
    <col min="12004" max="12004" width="13.33203125" style="2" customWidth="1"/>
    <col min="12005" max="12005" width="17.6640625" style="2" customWidth="1"/>
    <col min="12006" max="12006" width="3.88671875" style="2" customWidth="1"/>
    <col min="12007" max="12007" width="12" style="2" customWidth="1"/>
    <col min="12008" max="12008" width="12.21875" style="2" customWidth="1"/>
    <col min="12009" max="12009" width="15.6640625" style="2" customWidth="1"/>
    <col min="12010" max="12010" width="12.21875" style="2" customWidth="1"/>
    <col min="12011" max="12011" width="11.33203125" style="2" customWidth="1"/>
    <col min="12012" max="12012" width="9.77734375" style="2" customWidth="1"/>
    <col min="12013" max="12256" width="9" style="2"/>
    <col min="12257" max="12257" width="20.44140625" style="2" customWidth="1"/>
    <col min="12258" max="12258" width="3.33203125" style="2" customWidth="1"/>
    <col min="12259" max="12259" width="12.44140625" style="2" customWidth="1"/>
    <col min="12260" max="12260" width="13.33203125" style="2" customWidth="1"/>
    <col min="12261" max="12261" width="17.6640625" style="2" customWidth="1"/>
    <col min="12262" max="12262" width="3.88671875" style="2" customWidth="1"/>
    <col min="12263" max="12263" width="12" style="2" customWidth="1"/>
    <col min="12264" max="12264" width="12.21875" style="2" customWidth="1"/>
    <col min="12265" max="12265" width="15.6640625" style="2" customWidth="1"/>
    <col min="12266" max="12266" width="12.21875" style="2" customWidth="1"/>
    <col min="12267" max="12267" width="11.33203125" style="2" customWidth="1"/>
    <col min="12268" max="12268" width="9.77734375" style="2" customWidth="1"/>
    <col min="12269" max="12512" width="9" style="2"/>
    <col min="12513" max="12513" width="20.44140625" style="2" customWidth="1"/>
    <col min="12514" max="12514" width="3.33203125" style="2" customWidth="1"/>
    <col min="12515" max="12515" width="12.44140625" style="2" customWidth="1"/>
    <col min="12516" max="12516" width="13.33203125" style="2" customWidth="1"/>
    <col min="12517" max="12517" width="17.6640625" style="2" customWidth="1"/>
    <col min="12518" max="12518" width="3.88671875" style="2" customWidth="1"/>
    <col min="12519" max="12519" width="12" style="2" customWidth="1"/>
    <col min="12520" max="12520" width="12.21875" style="2" customWidth="1"/>
    <col min="12521" max="12521" width="15.6640625" style="2" customWidth="1"/>
    <col min="12522" max="12522" width="12.21875" style="2" customWidth="1"/>
    <col min="12523" max="12523" width="11.33203125" style="2" customWidth="1"/>
    <col min="12524" max="12524" width="9.77734375" style="2" customWidth="1"/>
    <col min="12525" max="12768" width="9" style="2"/>
    <col min="12769" max="12769" width="20.44140625" style="2" customWidth="1"/>
    <col min="12770" max="12770" width="3.33203125" style="2" customWidth="1"/>
    <col min="12771" max="12771" width="12.44140625" style="2" customWidth="1"/>
    <col min="12772" max="12772" width="13.33203125" style="2" customWidth="1"/>
    <col min="12773" max="12773" width="17.6640625" style="2" customWidth="1"/>
    <col min="12774" max="12774" width="3.88671875" style="2" customWidth="1"/>
    <col min="12775" max="12775" width="12" style="2" customWidth="1"/>
    <col min="12776" max="12776" width="12.21875" style="2" customWidth="1"/>
    <col min="12777" max="12777" width="15.6640625" style="2" customWidth="1"/>
    <col min="12778" max="12778" width="12.21875" style="2" customWidth="1"/>
    <col min="12779" max="12779" width="11.33203125" style="2" customWidth="1"/>
    <col min="12780" max="12780" width="9.77734375" style="2" customWidth="1"/>
    <col min="12781" max="13024" width="9" style="2"/>
    <col min="13025" max="13025" width="20.44140625" style="2" customWidth="1"/>
    <col min="13026" max="13026" width="3.33203125" style="2" customWidth="1"/>
    <col min="13027" max="13027" width="12.44140625" style="2" customWidth="1"/>
    <col min="13028" max="13028" width="13.33203125" style="2" customWidth="1"/>
    <col min="13029" max="13029" width="17.6640625" style="2" customWidth="1"/>
    <col min="13030" max="13030" width="3.88671875" style="2" customWidth="1"/>
    <col min="13031" max="13031" width="12" style="2" customWidth="1"/>
    <col min="13032" max="13032" width="12.21875" style="2" customWidth="1"/>
    <col min="13033" max="13033" width="15.6640625" style="2" customWidth="1"/>
    <col min="13034" max="13034" width="12.21875" style="2" customWidth="1"/>
    <col min="13035" max="13035" width="11.33203125" style="2" customWidth="1"/>
    <col min="13036" max="13036" width="9.77734375" style="2" customWidth="1"/>
    <col min="13037" max="13280" width="9" style="2"/>
    <col min="13281" max="13281" width="20.44140625" style="2" customWidth="1"/>
    <col min="13282" max="13282" width="3.33203125" style="2" customWidth="1"/>
    <col min="13283" max="13283" width="12.44140625" style="2" customWidth="1"/>
    <col min="13284" max="13284" width="13.33203125" style="2" customWidth="1"/>
    <col min="13285" max="13285" width="17.6640625" style="2" customWidth="1"/>
    <col min="13286" max="13286" width="3.88671875" style="2" customWidth="1"/>
    <col min="13287" max="13287" width="12" style="2" customWidth="1"/>
    <col min="13288" max="13288" width="12.21875" style="2" customWidth="1"/>
    <col min="13289" max="13289" width="15.6640625" style="2" customWidth="1"/>
    <col min="13290" max="13290" width="12.21875" style="2" customWidth="1"/>
    <col min="13291" max="13291" width="11.33203125" style="2" customWidth="1"/>
    <col min="13292" max="13292" width="9.77734375" style="2" customWidth="1"/>
    <col min="13293" max="13536" width="9" style="2"/>
    <col min="13537" max="13537" width="20.44140625" style="2" customWidth="1"/>
    <col min="13538" max="13538" width="3.33203125" style="2" customWidth="1"/>
    <col min="13539" max="13539" width="12.44140625" style="2" customWidth="1"/>
    <col min="13540" max="13540" width="13.33203125" style="2" customWidth="1"/>
    <col min="13541" max="13541" width="17.6640625" style="2" customWidth="1"/>
    <col min="13542" max="13542" width="3.88671875" style="2" customWidth="1"/>
    <col min="13543" max="13543" width="12" style="2" customWidth="1"/>
    <col min="13544" max="13544" width="12.21875" style="2" customWidth="1"/>
    <col min="13545" max="13545" width="15.6640625" style="2" customWidth="1"/>
    <col min="13546" max="13546" width="12.21875" style="2" customWidth="1"/>
    <col min="13547" max="13547" width="11.33203125" style="2" customWidth="1"/>
    <col min="13548" max="13548" width="9.77734375" style="2" customWidth="1"/>
    <col min="13549" max="13792" width="9" style="2"/>
    <col min="13793" max="13793" width="20.44140625" style="2" customWidth="1"/>
    <col min="13794" max="13794" width="3.33203125" style="2" customWidth="1"/>
    <col min="13795" max="13795" width="12.44140625" style="2" customWidth="1"/>
    <col min="13796" max="13796" width="13.33203125" style="2" customWidth="1"/>
    <col min="13797" max="13797" width="17.6640625" style="2" customWidth="1"/>
    <col min="13798" max="13798" width="3.88671875" style="2" customWidth="1"/>
    <col min="13799" max="13799" width="12" style="2" customWidth="1"/>
    <col min="13800" max="13800" width="12.21875" style="2" customWidth="1"/>
    <col min="13801" max="13801" width="15.6640625" style="2" customWidth="1"/>
    <col min="13802" max="13802" width="12.21875" style="2" customWidth="1"/>
    <col min="13803" max="13803" width="11.33203125" style="2" customWidth="1"/>
    <col min="13804" max="13804" width="9.77734375" style="2" customWidth="1"/>
    <col min="13805" max="14048" width="9" style="2"/>
    <col min="14049" max="14049" width="20.44140625" style="2" customWidth="1"/>
    <col min="14050" max="14050" width="3.33203125" style="2" customWidth="1"/>
    <col min="14051" max="14051" width="12.44140625" style="2" customWidth="1"/>
    <col min="14052" max="14052" width="13.33203125" style="2" customWidth="1"/>
    <col min="14053" max="14053" width="17.6640625" style="2" customWidth="1"/>
    <col min="14054" max="14054" width="3.88671875" style="2" customWidth="1"/>
    <col min="14055" max="14055" width="12" style="2" customWidth="1"/>
    <col min="14056" max="14056" width="12.21875" style="2" customWidth="1"/>
    <col min="14057" max="14057" width="15.6640625" style="2" customWidth="1"/>
    <col min="14058" max="14058" width="12.21875" style="2" customWidth="1"/>
    <col min="14059" max="14059" width="11.33203125" style="2" customWidth="1"/>
    <col min="14060" max="14060" width="9.77734375" style="2" customWidth="1"/>
    <col min="14061" max="14304" width="9" style="2"/>
    <col min="14305" max="14305" width="20.44140625" style="2" customWidth="1"/>
    <col min="14306" max="14306" width="3.33203125" style="2" customWidth="1"/>
    <col min="14307" max="14307" width="12.44140625" style="2" customWidth="1"/>
    <col min="14308" max="14308" width="13.33203125" style="2" customWidth="1"/>
    <col min="14309" max="14309" width="17.6640625" style="2" customWidth="1"/>
    <col min="14310" max="14310" width="3.88671875" style="2" customWidth="1"/>
    <col min="14311" max="14311" width="12" style="2" customWidth="1"/>
    <col min="14312" max="14312" width="12.21875" style="2" customWidth="1"/>
    <col min="14313" max="14313" width="15.6640625" style="2" customWidth="1"/>
    <col min="14314" max="14314" width="12.21875" style="2" customWidth="1"/>
    <col min="14315" max="14315" width="11.33203125" style="2" customWidth="1"/>
    <col min="14316" max="14316" width="9.77734375" style="2" customWidth="1"/>
    <col min="14317" max="14560" width="9" style="2"/>
    <col min="14561" max="14561" width="20.44140625" style="2" customWidth="1"/>
    <col min="14562" max="14562" width="3.33203125" style="2" customWidth="1"/>
    <col min="14563" max="14563" width="12.44140625" style="2" customWidth="1"/>
    <col min="14564" max="14564" width="13.33203125" style="2" customWidth="1"/>
    <col min="14565" max="14565" width="17.6640625" style="2" customWidth="1"/>
    <col min="14566" max="14566" width="3.88671875" style="2" customWidth="1"/>
    <col min="14567" max="14567" width="12" style="2" customWidth="1"/>
    <col min="14568" max="14568" width="12.21875" style="2" customWidth="1"/>
    <col min="14569" max="14569" width="15.6640625" style="2" customWidth="1"/>
    <col min="14570" max="14570" width="12.21875" style="2" customWidth="1"/>
    <col min="14571" max="14571" width="11.33203125" style="2" customWidth="1"/>
    <col min="14572" max="14572" width="9.77734375" style="2" customWidth="1"/>
    <col min="14573" max="14816" width="9" style="2"/>
    <col min="14817" max="14817" width="20.44140625" style="2" customWidth="1"/>
    <col min="14818" max="14818" width="3.33203125" style="2" customWidth="1"/>
    <col min="14819" max="14819" width="12.44140625" style="2" customWidth="1"/>
    <col min="14820" max="14820" width="13.33203125" style="2" customWidth="1"/>
    <col min="14821" max="14821" width="17.6640625" style="2" customWidth="1"/>
    <col min="14822" max="14822" width="3.88671875" style="2" customWidth="1"/>
    <col min="14823" max="14823" width="12" style="2" customWidth="1"/>
    <col min="14824" max="14824" width="12.21875" style="2" customWidth="1"/>
    <col min="14825" max="14825" width="15.6640625" style="2" customWidth="1"/>
    <col min="14826" max="14826" width="12.21875" style="2" customWidth="1"/>
    <col min="14827" max="14827" width="11.33203125" style="2" customWidth="1"/>
    <col min="14828" max="14828" width="9.77734375" style="2" customWidth="1"/>
    <col min="14829" max="15072" width="9" style="2"/>
    <col min="15073" max="15073" width="20.44140625" style="2" customWidth="1"/>
    <col min="15074" max="15074" width="3.33203125" style="2" customWidth="1"/>
    <col min="15075" max="15075" width="12.44140625" style="2" customWidth="1"/>
    <col min="15076" max="15076" width="13.33203125" style="2" customWidth="1"/>
    <col min="15077" max="15077" width="17.6640625" style="2" customWidth="1"/>
    <col min="15078" max="15078" width="3.88671875" style="2" customWidth="1"/>
    <col min="15079" max="15079" width="12" style="2" customWidth="1"/>
    <col min="15080" max="15080" width="12.21875" style="2" customWidth="1"/>
    <col min="15081" max="15081" width="15.6640625" style="2" customWidth="1"/>
    <col min="15082" max="15082" width="12.21875" style="2" customWidth="1"/>
    <col min="15083" max="15083" width="11.33203125" style="2" customWidth="1"/>
    <col min="15084" max="15084" width="9.77734375" style="2" customWidth="1"/>
    <col min="15085" max="15328" width="9" style="2"/>
    <col min="15329" max="15329" width="20.44140625" style="2" customWidth="1"/>
    <col min="15330" max="15330" width="3.33203125" style="2" customWidth="1"/>
    <col min="15331" max="15331" width="12.44140625" style="2" customWidth="1"/>
    <col min="15332" max="15332" width="13.33203125" style="2" customWidth="1"/>
    <col min="15333" max="15333" width="17.6640625" style="2" customWidth="1"/>
    <col min="15334" max="15334" width="3.88671875" style="2" customWidth="1"/>
    <col min="15335" max="15335" width="12" style="2" customWidth="1"/>
    <col min="15336" max="15336" width="12.21875" style="2" customWidth="1"/>
    <col min="15337" max="15337" width="15.6640625" style="2" customWidth="1"/>
    <col min="15338" max="15338" width="12.21875" style="2" customWidth="1"/>
    <col min="15339" max="15339" width="11.33203125" style="2" customWidth="1"/>
    <col min="15340" max="15340" width="9.77734375" style="2" customWidth="1"/>
    <col min="15341" max="15584" width="9" style="2"/>
    <col min="15585" max="15585" width="20.44140625" style="2" customWidth="1"/>
    <col min="15586" max="15586" width="3.33203125" style="2" customWidth="1"/>
    <col min="15587" max="15587" width="12.44140625" style="2" customWidth="1"/>
    <col min="15588" max="15588" width="13.33203125" style="2" customWidth="1"/>
    <col min="15589" max="15589" width="17.6640625" style="2" customWidth="1"/>
    <col min="15590" max="15590" width="3.88671875" style="2" customWidth="1"/>
    <col min="15591" max="15591" width="12" style="2" customWidth="1"/>
    <col min="15592" max="15592" width="12.21875" style="2" customWidth="1"/>
    <col min="15593" max="15593" width="15.6640625" style="2" customWidth="1"/>
    <col min="15594" max="15594" width="12.21875" style="2" customWidth="1"/>
    <col min="15595" max="15595" width="11.33203125" style="2" customWidth="1"/>
    <col min="15596" max="15596" width="9.77734375" style="2" customWidth="1"/>
    <col min="15597" max="15840" width="9" style="2"/>
    <col min="15841" max="15841" width="20.44140625" style="2" customWidth="1"/>
    <col min="15842" max="15842" width="3.33203125" style="2" customWidth="1"/>
    <col min="15843" max="15843" width="12.44140625" style="2" customWidth="1"/>
    <col min="15844" max="15844" width="13.33203125" style="2" customWidth="1"/>
    <col min="15845" max="15845" width="17.6640625" style="2" customWidth="1"/>
    <col min="15846" max="15846" width="3.88671875" style="2" customWidth="1"/>
    <col min="15847" max="15847" width="12" style="2" customWidth="1"/>
    <col min="15848" max="15848" width="12.21875" style="2" customWidth="1"/>
    <col min="15849" max="15849" width="15.6640625" style="2" customWidth="1"/>
    <col min="15850" max="15850" width="12.21875" style="2" customWidth="1"/>
    <col min="15851" max="15851" width="11.33203125" style="2" customWidth="1"/>
    <col min="15852" max="15852" width="9.77734375" style="2" customWidth="1"/>
    <col min="15853" max="16096" width="9" style="2"/>
    <col min="16097" max="16097" width="20.44140625" style="2" customWidth="1"/>
    <col min="16098" max="16098" width="3.33203125" style="2" customWidth="1"/>
    <col min="16099" max="16099" width="12.44140625" style="2" customWidth="1"/>
    <col min="16100" max="16100" width="13.33203125" style="2" customWidth="1"/>
    <col min="16101" max="16101" width="17.6640625" style="2" customWidth="1"/>
    <col min="16102" max="16102" width="3.88671875" style="2" customWidth="1"/>
    <col min="16103" max="16103" width="12" style="2" customWidth="1"/>
    <col min="16104" max="16104" width="12.21875" style="2" customWidth="1"/>
    <col min="16105" max="16105" width="15.6640625" style="2" customWidth="1"/>
    <col min="16106" max="16106" width="12.21875" style="2" customWidth="1"/>
    <col min="16107" max="16107" width="11.33203125" style="2" customWidth="1"/>
    <col min="16108" max="16108" width="9.77734375" style="2" customWidth="1"/>
    <col min="16109" max="16384" width="9" style="2"/>
  </cols>
  <sheetData>
    <row r="1" spans="1:8" ht="24" customHeight="1">
      <c r="A1" s="83" t="s">
        <v>0</v>
      </c>
      <c r="B1" s="83"/>
      <c r="C1" s="83"/>
      <c r="D1" s="83"/>
      <c r="E1" s="83"/>
      <c r="F1" s="83"/>
      <c r="G1" s="83"/>
      <c r="H1" s="83"/>
    </row>
    <row r="2" spans="1:8" ht="10.5" customHeight="1">
      <c r="A2" s="84">
        <v>44255</v>
      </c>
      <c r="B2" s="84"/>
      <c r="C2" s="84"/>
      <c r="D2" s="84"/>
      <c r="E2" s="84"/>
      <c r="F2" s="84"/>
      <c r="G2" s="84"/>
      <c r="H2" s="84"/>
    </row>
    <row r="3" spans="1:8" ht="12.75" customHeight="1">
      <c r="A3" s="85" t="s">
        <v>1</v>
      </c>
      <c r="B3" s="85"/>
      <c r="C3" s="85"/>
      <c r="E3" s="5"/>
      <c r="G3" s="2" t="s">
        <v>2</v>
      </c>
    </row>
    <row r="4" spans="1:8" ht="24" customHeight="1">
      <c r="A4" s="6" t="s">
        <v>3</v>
      </c>
      <c r="B4" s="6" t="s">
        <v>4</v>
      </c>
      <c r="C4" s="34" t="s">
        <v>5</v>
      </c>
      <c r="D4" s="6" t="s">
        <v>6</v>
      </c>
      <c r="E4" s="6" t="s">
        <v>7</v>
      </c>
      <c r="F4" s="9" t="s">
        <v>4</v>
      </c>
      <c r="G4" s="6" t="s">
        <v>5</v>
      </c>
      <c r="H4" s="6" t="s">
        <v>6</v>
      </c>
    </row>
    <row r="5" spans="1:8" ht="24" customHeight="1">
      <c r="A5" s="10" t="s">
        <v>8</v>
      </c>
      <c r="B5" s="6" t="s">
        <v>9</v>
      </c>
      <c r="C5" s="35"/>
      <c r="D5" s="28"/>
      <c r="E5" s="13" t="s">
        <v>10</v>
      </c>
      <c r="F5" s="14"/>
      <c r="G5" s="21"/>
      <c r="H5" s="28"/>
    </row>
    <row r="6" spans="1:8" ht="24" customHeight="1">
      <c r="A6" s="6" t="s">
        <v>11</v>
      </c>
      <c r="B6" s="6">
        <v>1</v>
      </c>
      <c r="C6" s="36" t="e">
        <f>#REF!</f>
        <v>#REF!</v>
      </c>
      <c r="D6" s="15">
        <v>7467935.5199999996</v>
      </c>
      <c r="E6" s="15" t="s">
        <v>12</v>
      </c>
      <c r="F6" s="16">
        <v>31</v>
      </c>
      <c r="G6" s="37" t="e">
        <f>#REF!</f>
        <v>#REF!</v>
      </c>
      <c r="H6" s="15">
        <v>16600000</v>
      </c>
    </row>
    <row r="7" spans="1:8" ht="24" customHeight="1">
      <c r="A7" s="6" t="s">
        <v>13</v>
      </c>
      <c r="B7" s="6">
        <v>2</v>
      </c>
      <c r="C7" s="38"/>
      <c r="D7" s="15"/>
      <c r="E7" s="13" t="s">
        <v>14</v>
      </c>
      <c r="F7" s="16">
        <v>32</v>
      </c>
      <c r="G7" s="37" t="e">
        <f>#REF!</f>
        <v>#REF!</v>
      </c>
      <c r="H7" s="15">
        <v>7000000</v>
      </c>
    </row>
    <row r="8" spans="1:8" ht="24" customHeight="1">
      <c r="A8" s="6" t="s">
        <v>15</v>
      </c>
      <c r="B8" s="6">
        <v>3</v>
      </c>
      <c r="C8" s="36" t="e">
        <f>#REF!</f>
        <v>#REF!</v>
      </c>
      <c r="D8" s="15">
        <v>3752344.1</v>
      </c>
      <c r="E8" s="15" t="s">
        <v>16</v>
      </c>
      <c r="F8" s="16">
        <v>33</v>
      </c>
      <c r="G8" s="37" t="e">
        <f>#REF!</f>
        <v>#REF!</v>
      </c>
      <c r="H8" s="15">
        <v>26613745.280000001</v>
      </c>
    </row>
    <row r="9" spans="1:8" ht="24" customHeight="1">
      <c r="A9" s="6" t="s">
        <v>17</v>
      </c>
      <c r="B9" s="6">
        <v>4</v>
      </c>
      <c r="C9" s="36" t="e">
        <f>#REF!</f>
        <v>#REF!</v>
      </c>
      <c r="D9" s="15">
        <v>18304924.870000001</v>
      </c>
      <c r="E9" s="15" t="s">
        <v>18</v>
      </c>
      <c r="F9" s="16">
        <v>34</v>
      </c>
      <c r="G9" s="15" t="e">
        <f>#REF!</f>
        <v>#REF!</v>
      </c>
      <c r="H9" s="15">
        <v>133600</v>
      </c>
    </row>
    <row r="10" spans="1:8" ht="24" customHeight="1">
      <c r="A10" s="6" t="s">
        <v>19</v>
      </c>
      <c r="B10" s="6">
        <v>5</v>
      </c>
      <c r="C10" s="36" t="e">
        <f>#REF!</f>
        <v>#REF!</v>
      </c>
      <c r="D10" s="15">
        <v>1543355.58</v>
      </c>
      <c r="E10" s="15" t="s">
        <v>20</v>
      </c>
      <c r="F10" s="16">
        <v>35</v>
      </c>
      <c r="G10" s="37" t="e">
        <f>#REF!</f>
        <v>#REF!</v>
      </c>
      <c r="H10" s="15">
        <v>3808167.99</v>
      </c>
    </row>
    <row r="11" spans="1:8" ht="24" customHeight="1">
      <c r="A11" s="6" t="s">
        <v>21</v>
      </c>
      <c r="B11" s="6">
        <v>6</v>
      </c>
      <c r="C11" s="38"/>
      <c r="D11" s="15"/>
      <c r="E11" s="15" t="s">
        <v>22</v>
      </c>
      <c r="F11" s="16">
        <v>36</v>
      </c>
      <c r="G11" s="37" t="e">
        <f>#REF!</f>
        <v>#REF!</v>
      </c>
      <c r="H11" s="15">
        <v>-2040919.96</v>
      </c>
    </row>
    <row r="12" spans="1:8" ht="24" customHeight="1">
      <c r="A12" s="6" t="s">
        <v>23</v>
      </c>
      <c r="B12" s="6">
        <v>7</v>
      </c>
      <c r="C12" s="38"/>
      <c r="D12" s="15"/>
      <c r="E12" s="17" t="s">
        <v>24</v>
      </c>
      <c r="F12" s="16">
        <v>37</v>
      </c>
      <c r="G12" s="37"/>
      <c r="H12" s="15"/>
    </row>
    <row r="13" spans="1:8" ht="24" customHeight="1">
      <c r="A13" s="6" t="s">
        <v>25</v>
      </c>
      <c r="B13" s="6">
        <v>8</v>
      </c>
      <c r="C13" s="36" t="e">
        <f>#REF!</f>
        <v>#REF!</v>
      </c>
      <c r="D13" s="15">
        <v>2757518.79</v>
      </c>
      <c r="E13" s="15" t="s">
        <v>26</v>
      </c>
      <c r="F13" s="16">
        <v>38</v>
      </c>
      <c r="G13" s="15"/>
      <c r="H13" s="15"/>
    </row>
    <row r="14" spans="1:8" ht="24" customHeight="1">
      <c r="A14" s="10" t="s">
        <v>27</v>
      </c>
      <c r="B14" s="6">
        <v>9</v>
      </c>
      <c r="C14" s="36" t="e">
        <f>#REF!</f>
        <v>#REF!</v>
      </c>
      <c r="D14" s="15">
        <v>15690783.34</v>
      </c>
      <c r="E14" s="15" t="s">
        <v>28</v>
      </c>
      <c r="F14" s="16">
        <v>39</v>
      </c>
      <c r="G14" s="37" t="e">
        <f>#REF!</f>
        <v>#REF!</v>
      </c>
      <c r="H14" s="15">
        <v>4653746.83</v>
      </c>
    </row>
    <row r="15" spans="1:8" ht="24" customHeight="1">
      <c r="A15" s="6" t="s">
        <v>29</v>
      </c>
      <c r="B15" s="6">
        <v>10</v>
      </c>
      <c r="C15" s="38">
        <v>4911909.32</v>
      </c>
      <c r="D15" s="15">
        <v>3506759.99</v>
      </c>
      <c r="E15" s="15" t="s">
        <v>30</v>
      </c>
      <c r="F15" s="16">
        <v>40</v>
      </c>
      <c r="G15" s="15"/>
      <c r="H15" s="21"/>
    </row>
    <row r="16" spans="1:8" ht="24" customHeight="1">
      <c r="A16" s="18" t="s">
        <v>31</v>
      </c>
      <c r="B16" s="6">
        <v>11</v>
      </c>
      <c r="C16" s="38">
        <v>596953.19999999995</v>
      </c>
      <c r="D16" s="21">
        <v>511376.37</v>
      </c>
      <c r="E16" s="19" t="s">
        <v>32</v>
      </c>
      <c r="F16" s="16">
        <v>41</v>
      </c>
      <c r="G16" s="37" t="e">
        <f>#REF!</f>
        <v>#REF!</v>
      </c>
      <c r="H16" s="15">
        <v>56768340.140000001</v>
      </c>
    </row>
    <row r="17" spans="1:9" ht="24" customHeight="1">
      <c r="A17" s="6" t="s">
        <v>33</v>
      </c>
      <c r="B17" s="6">
        <v>12</v>
      </c>
      <c r="C17" s="38" t="e">
        <f>C14-C15-C16-C18</f>
        <v>#REF!</v>
      </c>
      <c r="D17" s="15">
        <v>5119170.79</v>
      </c>
      <c r="E17" s="17" t="s">
        <v>34</v>
      </c>
      <c r="F17" s="14"/>
      <c r="G17" s="21"/>
      <c r="H17" s="21"/>
    </row>
    <row r="18" spans="1:9" ht="24" customHeight="1">
      <c r="A18" s="18" t="s">
        <v>35</v>
      </c>
      <c r="B18" s="6">
        <v>13</v>
      </c>
      <c r="C18" s="38">
        <v>3828940.03</v>
      </c>
      <c r="D18" s="15">
        <v>6553476.1900000004</v>
      </c>
      <c r="E18" s="17" t="s">
        <v>36</v>
      </c>
      <c r="F18" s="16">
        <v>42</v>
      </c>
      <c r="G18" s="37" t="e">
        <f>#REF!</f>
        <v>#REF!</v>
      </c>
      <c r="H18" s="15">
        <v>10500000</v>
      </c>
    </row>
    <row r="19" spans="1:9" ht="24" customHeight="1">
      <c r="A19" s="6" t="s">
        <v>37</v>
      </c>
      <c r="B19" s="6">
        <v>14</v>
      </c>
      <c r="C19" s="35"/>
      <c r="D19" s="21"/>
      <c r="E19" s="17" t="s">
        <v>38</v>
      </c>
      <c r="F19" s="16">
        <v>43</v>
      </c>
      <c r="G19" s="37" t="e">
        <f>#REF!</f>
        <v>#REF!</v>
      </c>
      <c r="H19" s="15">
        <v>3304294.08</v>
      </c>
    </row>
    <row r="20" spans="1:9" ht="24" customHeight="1">
      <c r="A20" s="20" t="s">
        <v>39</v>
      </c>
      <c r="B20" s="6">
        <v>15</v>
      </c>
      <c r="C20" s="36" t="e">
        <f>#REF!</f>
        <v>#REF!</v>
      </c>
      <c r="D20" s="15">
        <v>49516862.200000003</v>
      </c>
      <c r="E20" s="17" t="s">
        <v>40</v>
      </c>
      <c r="F20" s="16">
        <v>44</v>
      </c>
      <c r="G20" s="15"/>
      <c r="H20" s="15"/>
    </row>
    <row r="21" spans="1:9" ht="24" customHeight="1">
      <c r="A21" s="6" t="s">
        <v>41</v>
      </c>
      <c r="B21" s="6" t="s">
        <v>9</v>
      </c>
      <c r="C21" s="35"/>
      <c r="D21" s="21"/>
      <c r="E21" s="17" t="s">
        <v>42</v>
      </c>
      <c r="F21" s="16">
        <v>45</v>
      </c>
      <c r="G21" s="15"/>
      <c r="H21" s="21"/>
    </row>
    <row r="22" spans="1:9" ht="24" customHeight="1">
      <c r="A22" s="6" t="s">
        <v>43</v>
      </c>
      <c r="B22" s="6">
        <v>16</v>
      </c>
      <c r="C22" s="38"/>
      <c r="D22" s="15"/>
      <c r="E22" s="19" t="s">
        <v>44</v>
      </c>
      <c r="F22" s="16">
        <v>46</v>
      </c>
      <c r="G22" s="37" t="e">
        <f>#REF!</f>
        <v>#REF!</v>
      </c>
      <c r="H22" s="15">
        <v>13804294.08</v>
      </c>
    </row>
    <row r="23" spans="1:9" ht="24" customHeight="1">
      <c r="A23" s="6" t="s">
        <v>45</v>
      </c>
      <c r="B23" s="6">
        <v>17</v>
      </c>
      <c r="C23" s="38"/>
      <c r="D23" s="15"/>
      <c r="E23" s="19" t="s">
        <v>46</v>
      </c>
      <c r="F23" s="16">
        <v>47</v>
      </c>
      <c r="G23" s="37" t="e">
        <f>#REF!</f>
        <v>#REF!</v>
      </c>
      <c r="H23" s="15">
        <v>70572634.219999999</v>
      </c>
    </row>
    <row r="24" spans="1:9" ht="24" customHeight="1">
      <c r="A24" s="6" t="s">
        <v>47</v>
      </c>
      <c r="B24" s="6">
        <v>18</v>
      </c>
      <c r="C24" s="38">
        <v>67640876.879999995</v>
      </c>
      <c r="D24" s="15">
        <v>67546785.730000004</v>
      </c>
      <c r="E24" s="21"/>
      <c r="F24" s="14"/>
      <c r="G24" s="21"/>
      <c r="H24" s="21"/>
    </row>
    <row r="25" spans="1:9" ht="24" customHeight="1">
      <c r="A25" s="6" t="s">
        <v>48</v>
      </c>
      <c r="B25" s="6">
        <v>19</v>
      </c>
      <c r="C25" s="38">
        <v>31177259.68</v>
      </c>
      <c r="D25" s="15">
        <v>30254116.260000002</v>
      </c>
      <c r="E25" s="21"/>
      <c r="F25" s="14"/>
      <c r="G25" s="21"/>
      <c r="H25" s="21"/>
    </row>
    <row r="26" spans="1:9" ht="24" customHeight="1">
      <c r="A26" s="6" t="s">
        <v>49</v>
      </c>
      <c r="B26" s="6">
        <v>20</v>
      </c>
      <c r="C26" s="36">
        <f>C24-C25</f>
        <v>36463617.200000003</v>
      </c>
      <c r="D26" s="15">
        <v>37292669.469999999</v>
      </c>
      <c r="E26" s="21"/>
      <c r="F26" s="14"/>
      <c r="G26" s="21"/>
      <c r="H26" s="21"/>
    </row>
    <row r="27" spans="1:9" ht="24" customHeight="1">
      <c r="A27" s="6" t="s">
        <v>50</v>
      </c>
      <c r="B27" s="6">
        <v>21</v>
      </c>
      <c r="C27" s="36" t="e">
        <f>#REF!</f>
        <v>#REF!</v>
      </c>
      <c r="D27" s="15">
        <v>320000</v>
      </c>
      <c r="E27" s="21"/>
      <c r="F27" s="14"/>
      <c r="G27" s="21"/>
      <c r="H27" s="21"/>
      <c r="I27" s="27"/>
    </row>
    <row r="28" spans="1:9" ht="24" customHeight="1">
      <c r="A28" s="6" t="s">
        <v>51</v>
      </c>
      <c r="B28" s="6">
        <v>22</v>
      </c>
      <c r="C28" s="38"/>
      <c r="D28" s="15"/>
      <c r="E28" s="21"/>
      <c r="F28" s="14"/>
      <c r="G28" s="21"/>
      <c r="H28" s="21"/>
    </row>
    <row r="29" spans="1:9" ht="24" customHeight="1">
      <c r="A29" s="6" t="s">
        <v>52</v>
      </c>
      <c r="B29" s="6">
        <v>23</v>
      </c>
      <c r="C29" s="38" t="e">
        <f>#REF!</f>
        <v>#REF!</v>
      </c>
      <c r="D29" s="15">
        <v>0</v>
      </c>
      <c r="E29" s="21"/>
      <c r="F29" s="14"/>
      <c r="G29" s="21"/>
      <c r="H29" s="21"/>
    </row>
    <row r="30" spans="1:9" ht="24" customHeight="1">
      <c r="A30" s="6" t="s">
        <v>53</v>
      </c>
      <c r="B30" s="6">
        <v>24</v>
      </c>
      <c r="C30" s="38"/>
      <c r="D30" s="15"/>
      <c r="E30" s="22" t="s">
        <v>54</v>
      </c>
      <c r="F30" s="14"/>
      <c r="G30" s="21"/>
      <c r="H30" s="21"/>
    </row>
    <row r="31" spans="1:9" ht="24" customHeight="1">
      <c r="A31" s="6" t="s">
        <v>55</v>
      </c>
      <c r="B31" s="6">
        <v>25</v>
      </c>
      <c r="C31" s="38" t="e">
        <f>#REF!</f>
        <v>#REF!</v>
      </c>
      <c r="D31" s="15">
        <v>405795.81</v>
      </c>
      <c r="E31" s="15" t="s">
        <v>56</v>
      </c>
      <c r="F31" s="16">
        <v>48</v>
      </c>
      <c r="G31" s="37" t="e">
        <f>#REF!</f>
        <v>#REF!</v>
      </c>
      <c r="H31" s="15">
        <v>56000000</v>
      </c>
    </row>
    <row r="32" spans="1:9" ht="19.5" customHeight="1">
      <c r="A32" s="6" t="s">
        <v>57</v>
      </c>
      <c r="B32" s="6">
        <v>26</v>
      </c>
      <c r="C32" s="38"/>
      <c r="D32" s="15"/>
      <c r="E32" s="15" t="s">
        <v>58</v>
      </c>
      <c r="F32" s="16">
        <v>49</v>
      </c>
      <c r="G32" s="15"/>
      <c r="H32" s="15"/>
    </row>
    <row r="33" spans="1:9" ht="21" customHeight="1">
      <c r="A33" s="6" t="s">
        <v>59</v>
      </c>
      <c r="B33" s="6">
        <v>27</v>
      </c>
      <c r="C33" s="36" t="e">
        <f>#REF!</f>
        <v>#REF!</v>
      </c>
      <c r="D33" s="15">
        <v>362998.95</v>
      </c>
      <c r="E33" s="15" t="s">
        <v>60</v>
      </c>
      <c r="F33" s="16">
        <v>50</v>
      </c>
      <c r="G33" s="37" t="e">
        <f>#REF!</f>
        <v>#REF!</v>
      </c>
      <c r="H33" s="15">
        <v>521375.58</v>
      </c>
    </row>
    <row r="34" spans="1:9" ht="24" customHeight="1">
      <c r="A34" s="6" t="s">
        <v>61</v>
      </c>
      <c r="B34" s="6">
        <v>28</v>
      </c>
      <c r="C34" s="35"/>
      <c r="D34" s="21"/>
      <c r="E34" s="15" t="s">
        <v>62</v>
      </c>
      <c r="F34" s="16">
        <v>51</v>
      </c>
      <c r="G34" s="37">
        <f>H34+利润表!C37</f>
        <v>-35910512.700000003</v>
      </c>
      <c r="H34" s="15">
        <v>-39195683.369999997</v>
      </c>
      <c r="I34" s="2">
        <f>G34-H34</f>
        <v>3285170.6699999901</v>
      </c>
    </row>
    <row r="35" spans="1:9" ht="24" customHeight="1">
      <c r="A35" s="20" t="s">
        <v>63</v>
      </c>
      <c r="B35" s="6">
        <v>29</v>
      </c>
      <c r="C35" s="36" t="e">
        <f>#REF!</f>
        <v>#REF!</v>
      </c>
      <c r="D35" s="15">
        <v>38381464.229999997</v>
      </c>
      <c r="E35" s="23" t="s">
        <v>64</v>
      </c>
      <c r="F35" s="16">
        <v>52</v>
      </c>
      <c r="G35" s="37" t="e">
        <f>G31+G33+G34</f>
        <v>#REF!</v>
      </c>
      <c r="H35" s="15">
        <v>17325692.210000001</v>
      </c>
      <c r="I35" s="27"/>
    </row>
    <row r="36" spans="1:9" ht="24" customHeight="1">
      <c r="A36" s="20" t="s">
        <v>65</v>
      </c>
      <c r="B36" s="6">
        <v>30</v>
      </c>
      <c r="C36" s="36" t="e">
        <f>C20+C35</f>
        <v>#REF!</v>
      </c>
      <c r="D36" s="15">
        <v>87898326.430000007</v>
      </c>
      <c r="E36" s="23" t="s">
        <v>66</v>
      </c>
      <c r="F36" s="16">
        <v>53</v>
      </c>
      <c r="G36" s="37" t="e">
        <f>G23+G35</f>
        <v>#REF!</v>
      </c>
      <c r="H36" s="15">
        <v>87898326.430000007</v>
      </c>
    </row>
    <row r="37" spans="1:9" s="1" customFormat="1" ht="24" customHeight="1">
      <c r="A37" s="92" t="s">
        <v>108</v>
      </c>
      <c r="B37" s="92"/>
      <c r="C37" s="92"/>
      <c r="D37" s="92"/>
      <c r="E37" s="92"/>
      <c r="F37" s="92"/>
      <c r="G37" s="92"/>
      <c r="H37" s="92"/>
    </row>
    <row r="39" spans="1:9">
      <c r="H39" s="27"/>
    </row>
    <row r="40" spans="1:9">
      <c r="C40" s="27"/>
      <c r="D40" s="27"/>
      <c r="E40" s="26"/>
      <c r="G40" s="27"/>
      <c r="H40" s="29"/>
    </row>
    <row r="41" spans="1:9">
      <c r="C41" s="27"/>
      <c r="H41" s="30"/>
    </row>
    <row r="42" spans="1:9" ht="12">
      <c r="D42" s="27"/>
      <c r="G42" s="27"/>
      <c r="H42" s="31"/>
    </row>
    <row r="43" spans="1:9">
      <c r="D43" s="27"/>
      <c r="G43" s="27"/>
      <c r="H43" s="30"/>
    </row>
    <row r="44" spans="1:9">
      <c r="C44" s="27"/>
      <c r="H44" s="30"/>
    </row>
    <row r="45" spans="1:9">
      <c r="C45" s="27"/>
      <c r="G45" s="26"/>
      <c r="H45" s="29"/>
    </row>
    <row r="46" spans="1:9">
      <c r="E46" s="27"/>
      <c r="G46" s="27"/>
      <c r="H46" s="27"/>
    </row>
    <row r="47" spans="1:9">
      <c r="G47" s="27"/>
    </row>
    <row r="48" spans="1:9">
      <c r="C48" s="27"/>
      <c r="H48" s="27"/>
    </row>
    <row r="49" spans="4:8">
      <c r="G49" s="27"/>
      <c r="H49" s="27"/>
    </row>
    <row r="50" spans="4:8">
      <c r="G50" s="26"/>
    </row>
    <row r="51" spans="4:8">
      <c r="D51" s="27"/>
    </row>
    <row r="56" spans="4:8">
      <c r="H56" s="32"/>
    </row>
    <row r="57" spans="4:8">
      <c r="G57" s="39"/>
    </row>
    <row r="63" spans="4:8">
      <c r="H63" s="3"/>
    </row>
  </sheetData>
  <mergeCells count="4">
    <mergeCell ref="A1:H1"/>
    <mergeCell ref="A2:H2"/>
    <mergeCell ref="A3:C3"/>
    <mergeCell ref="A37:H37"/>
  </mergeCells>
  <phoneticPr fontId="14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XFB66"/>
  <sheetViews>
    <sheetView topLeftCell="A10" workbookViewId="0">
      <selection activeCell="G11" sqref="G11"/>
    </sheetView>
  </sheetViews>
  <sheetFormatPr defaultColWidth="9" defaultRowHeight="14.4"/>
  <cols>
    <col min="1" max="1" width="19.88671875" style="2" customWidth="1"/>
    <col min="2" max="2" width="5.33203125" style="2" customWidth="1"/>
    <col min="3" max="4" width="16.44140625" style="3" customWidth="1"/>
    <col min="5" max="5" width="27.21875" style="2" customWidth="1"/>
    <col min="6" max="6" width="4.88671875" style="4" customWidth="1"/>
    <col min="7" max="7" width="16.44140625" style="2" customWidth="1"/>
    <col min="8" max="8" width="16.21875" style="2" customWidth="1"/>
    <col min="9" max="9" width="13" style="2" customWidth="1"/>
    <col min="10" max="222" width="9" style="2"/>
    <col min="223" max="223" width="20.44140625" style="2" customWidth="1"/>
    <col min="224" max="224" width="3.33203125" style="2" customWidth="1"/>
    <col min="225" max="225" width="12.44140625" style="2" customWidth="1"/>
    <col min="226" max="226" width="13.33203125" style="2" customWidth="1"/>
    <col min="227" max="227" width="17.6640625" style="2" customWidth="1"/>
    <col min="228" max="228" width="3.88671875" style="2" customWidth="1"/>
    <col min="229" max="229" width="12" style="2" customWidth="1"/>
    <col min="230" max="230" width="12.21875" style="2" customWidth="1"/>
    <col min="231" max="231" width="15.6640625" style="2" customWidth="1"/>
    <col min="232" max="232" width="12.21875" style="2" customWidth="1"/>
    <col min="233" max="233" width="11.33203125" style="2" customWidth="1"/>
    <col min="234" max="234" width="9.77734375" style="2" customWidth="1"/>
    <col min="235" max="478" width="9" style="2"/>
    <col min="479" max="479" width="20.44140625" style="2" customWidth="1"/>
    <col min="480" max="480" width="3.33203125" style="2" customWidth="1"/>
    <col min="481" max="481" width="12.44140625" style="2" customWidth="1"/>
    <col min="482" max="482" width="13.33203125" style="2" customWidth="1"/>
    <col min="483" max="483" width="17.6640625" style="2" customWidth="1"/>
    <col min="484" max="484" width="3.88671875" style="2" customWidth="1"/>
    <col min="485" max="485" width="12" style="2" customWidth="1"/>
    <col min="486" max="486" width="12.21875" style="2" customWidth="1"/>
    <col min="487" max="487" width="15.6640625" style="2" customWidth="1"/>
    <col min="488" max="488" width="12.21875" style="2" customWidth="1"/>
    <col min="489" max="489" width="11.33203125" style="2" customWidth="1"/>
    <col min="490" max="490" width="9.77734375" style="2" customWidth="1"/>
    <col min="491" max="734" width="9" style="2"/>
    <col min="735" max="735" width="20.44140625" style="2" customWidth="1"/>
    <col min="736" max="736" width="3.33203125" style="2" customWidth="1"/>
    <col min="737" max="737" width="12.44140625" style="2" customWidth="1"/>
    <col min="738" max="738" width="13.33203125" style="2" customWidth="1"/>
    <col min="739" max="739" width="17.6640625" style="2" customWidth="1"/>
    <col min="740" max="740" width="3.88671875" style="2" customWidth="1"/>
    <col min="741" max="741" width="12" style="2" customWidth="1"/>
    <col min="742" max="742" width="12.21875" style="2" customWidth="1"/>
    <col min="743" max="743" width="15.6640625" style="2" customWidth="1"/>
    <col min="744" max="744" width="12.21875" style="2" customWidth="1"/>
    <col min="745" max="745" width="11.33203125" style="2" customWidth="1"/>
    <col min="746" max="746" width="9.77734375" style="2" customWidth="1"/>
    <col min="747" max="990" width="9" style="2"/>
    <col min="991" max="991" width="20.44140625" style="2" customWidth="1"/>
    <col min="992" max="992" width="3.33203125" style="2" customWidth="1"/>
    <col min="993" max="993" width="12.44140625" style="2" customWidth="1"/>
    <col min="994" max="994" width="13.33203125" style="2" customWidth="1"/>
    <col min="995" max="995" width="17.6640625" style="2" customWidth="1"/>
    <col min="996" max="996" width="3.88671875" style="2" customWidth="1"/>
    <col min="997" max="997" width="12" style="2" customWidth="1"/>
    <col min="998" max="998" width="12.21875" style="2" customWidth="1"/>
    <col min="999" max="999" width="15.6640625" style="2" customWidth="1"/>
    <col min="1000" max="1000" width="12.21875" style="2" customWidth="1"/>
    <col min="1001" max="1001" width="11.33203125" style="2" customWidth="1"/>
    <col min="1002" max="1002" width="9.77734375" style="2" customWidth="1"/>
    <col min="1003" max="1246" width="9" style="2"/>
    <col min="1247" max="1247" width="20.44140625" style="2" customWidth="1"/>
    <col min="1248" max="1248" width="3.33203125" style="2" customWidth="1"/>
    <col min="1249" max="1249" width="12.44140625" style="2" customWidth="1"/>
    <col min="1250" max="1250" width="13.33203125" style="2" customWidth="1"/>
    <col min="1251" max="1251" width="17.6640625" style="2" customWidth="1"/>
    <col min="1252" max="1252" width="3.88671875" style="2" customWidth="1"/>
    <col min="1253" max="1253" width="12" style="2" customWidth="1"/>
    <col min="1254" max="1254" width="12.21875" style="2" customWidth="1"/>
    <col min="1255" max="1255" width="15.6640625" style="2" customWidth="1"/>
    <col min="1256" max="1256" width="12.21875" style="2" customWidth="1"/>
    <col min="1257" max="1257" width="11.33203125" style="2" customWidth="1"/>
    <col min="1258" max="1258" width="9.77734375" style="2" customWidth="1"/>
    <col min="1259" max="1502" width="9" style="2"/>
    <col min="1503" max="1503" width="20.44140625" style="2" customWidth="1"/>
    <col min="1504" max="1504" width="3.33203125" style="2" customWidth="1"/>
    <col min="1505" max="1505" width="12.44140625" style="2" customWidth="1"/>
    <col min="1506" max="1506" width="13.33203125" style="2" customWidth="1"/>
    <col min="1507" max="1507" width="17.6640625" style="2" customWidth="1"/>
    <col min="1508" max="1508" width="3.88671875" style="2" customWidth="1"/>
    <col min="1509" max="1509" width="12" style="2" customWidth="1"/>
    <col min="1510" max="1510" width="12.21875" style="2" customWidth="1"/>
    <col min="1511" max="1511" width="15.6640625" style="2" customWidth="1"/>
    <col min="1512" max="1512" width="12.21875" style="2" customWidth="1"/>
    <col min="1513" max="1513" width="11.33203125" style="2" customWidth="1"/>
    <col min="1514" max="1514" width="9.77734375" style="2" customWidth="1"/>
    <col min="1515" max="1758" width="9" style="2"/>
    <col min="1759" max="1759" width="20.44140625" style="2" customWidth="1"/>
    <col min="1760" max="1760" width="3.33203125" style="2" customWidth="1"/>
    <col min="1761" max="1761" width="12.44140625" style="2" customWidth="1"/>
    <col min="1762" max="1762" width="13.33203125" style="2" customWidth="1"/>
    <col min="1763" max="1763" width="17.6640625" style="2" customWidth="1"/>
    <col min="1764" max="1764" width="3.88671875" style="2" customWidth="1"/>
    <col min="1765" max="1765" width="12" style="2" customWidth="1"/>
    <col min="1766" max="1766" width="12.21875" style="2" customWidth="1"/>
    <col min="1767" max="1767" width="15.6640625" style="2" customWidth="1"/>
    <col min="1768" max="1768" width="12.21875" style="2" customWidth="1"/>
    <col min="1769" max="1769" width="11.33203125" style="2" customWidth="1"/>
    <col min="1770" max="1770" width="9.77734375" style="2" customWidth="1"/>
    <col min="1771" max="2014" width="9" style="2"/>
    <col min="2015" max="2015" width="20.44140625" style="2" customWidth="1"/>
    <col min="2016" max="2016" width="3.33203125" style="2" customWidth="1"/>
    <col min="2017" max="2017" width="12.44140625" style="2" customWidth="1"/>
    <col min="2018" max="2018" width="13.33203125" style="2" customWidth="1"/>
    <col min="2019" max="2019" width="17.6640625" style="2" customWidth="1"/>
    <col min="2020" max="2020" width="3.88671875" style="2" customWidth="1"/>
    <col min="2021" max="2021" width="12" style="2" customWidth="1"/>
    <col min="2022" max="2022" width="12.21875" style="2" customWidth="1"/>
    <col min="2023" max="2023" width="15.6640625" style="2" customWidth="1"/>
    <col min="2024" max="2024" width="12.21875" style="2" customWidth="1"/>
    <col min="2025" max="2025" width="11.33203125" style="2" customWidth="1"/>
    <col min="2026" max="2026" width="9.77734375" style="2" customWidth="1"/>
    <col min="2027" max="2270" width="9" style="2"/>
    <col min="2271" max="2271" width="20.44140625" style="2" customWidth="1"/>
    <col min="2272" max="2272" width="3.33203125" style="2" customWidth="1"/>
    <col min="2273" max="2273" width="12.44140625" style="2" customWidth="1"/>
    <col min="2274" max="2274" width="13.33203125" style="2" customWidth="1"/>
    <col min="2275" max="2275" width="17.6640625" style="2" customWidth="1"/>
    <col min="2276" max="2276" width="3.88671875" style="2" customWidth="1"/>
    <col min="2277" max="2277" width="12" style="2" customWidth="1"/>
    <col min="2278" max="2278" width="12.21875" style="2" customWidth="1"/>
    <col min="2279" max="2279" width="15.6640625" style="2" customWidth="1"/>
    <col min="2280" max="2280" width="12.21875" style="2" customWidth="1"/>
    <col min="2281" max="2281" width="11.33203125" style="2" customWidth="1"/>
    <col min="2282" max="2282" width="9.77734375" style="2" customWidth="1"/>
    <col min="2283" max="2526" width="9" style="2"/>
    <col min="2527" max="2527" width="20.44140625" style="2" customWidth="1"/>
    <col min="2528" max="2528" width="3.33203125" style="2" customWidth="1"/>
    <col min="2529" max="2529" width="12.44140625" style="2" customWidth="1"/>
    <col min="2530" max="2530" width="13.33203125" style="2" customWidth="1"/>
    <col min="2531" max="2531" width="17.6640625" style="2" customWidth="1"/>
    <col min="2532" max="2532" width="3.88671875" style="2" customWidth="1"/>
    <col min="2533" max="2533" width="12" style="2" customWidth="1"/>
    <col min="2534" max="2534" width="12.21875" style="2" customWidth="1"/>
    <col min="2535" max="2535" width="15.6640625" style="2" customWidth="1"/>
    <col min="2536" max="2536" width="12.21875" style="2" customWidth="1"/>
    <col min="2537" max="2537" width="11.33203125" style="2" customWidth="1"/>
    <col min="2538" max="2538" width="9.77734375" style="2" customWidth="1"/>
    <col min="2539" max="2782" width="9" style="2"/>
    <col min="2783" max="2783" width="20.44140625" style="2" customWidth="1"/>
    <col min="2784" max="2784" width="3.33203125" style="2" customWidth="1"/>
    <col min="2785" max="2785" width="12.44140625" style="2" customWidth="1"/>
    <col min="2786" max="2786" width="13.33203125" style="2" customWidth="1"/>
    <col min="2787" max="2787" width="17.6640625" style="2" customWidth="1"/>
    <col min="2788" max="2788" width="3.88671875" style="2" customWidth="1"/>
    <col min="2789" max="2789" width="12" style="2" customWidth="1"/>
    <col min="2790" max="2790" width="12.21875" style="2" customWidth="1"/>
    <col min="2791" max="2791" width="15.6640625" style="2" customWidth="1"/>
    <col min="2792" max="2792" width="12.21875" style="2" customWidth="1"/>
    <col min="2793" max="2793" width="11.33203125" style="2" customWidth="1"/>
    <col min="2794" max="2794" width="9.77734375" style="2" customWidth="1"/>
    <col min="2795" max="3038" width="9" style="2"/>
    <col min="3039" max="3039" width="20.44140625" style="2" customWidth="1"/>
    <col min="3040" max="3040" width="3.33203125" style="2" customWidth="1"/>
    <col min="3041" max="3041" width="12.44140625" style="2" customWidth="1"/>
    <col min="3042" max="3042" width="13.33203125" style="2" customWidth="1"/>
    <col min="3043" max="3043" width="17.6640625" style="2" customWidth="1"/>
    <col min="3044" max="3044" width="3.88671875" style="2" customWidth="1"/>
    <col min="3045" max="3045" width="12" style="2" customWidth="1"/>
    <col min="3046" max="3046" width="12.21875" style="2" customWidth="1"/>
    <col min="3047" max="3047" width="15.6640625" style="2" customWidth="1"/>
    <col min="3048" max="3048" width="12.21875" style="2" customWidth="1"/>
    <col min="3049" max="3049" width="11.33203125" style="2" customWidth="1"/>
    <col min="3050" max="3050" width="9.77734375" style="2" customWidth="1"/>
    <col min="3051" max="3294" width="9" style="2"/>
    <col min="3295" max="3295" width="20.44140625" style="2" customWidth="1"/>
    <col min="3296" max="3296" width="3.33203125" style="2" customWidth="1"/>
    <col min="3297" max="3297" width="12.44140625" style="2" customWidth="1"/>
    <col min="3298" max="3298" width="13.33203125" style="2" customWidth="1"/>
    <col min="3299" max="3299" width="17.6640625" style="2" customWidth="1"/>
    <col min="3300" max="3300" width="3.88671875" style="2" customWidth="1"/>
    <col min="3301" max="3301" width="12" style="2" customWidth="1"/>
    <col min="3302" max="3302" width="12.21875" style="2" customWidth="1"/>
    <col min="3303" max="3303" width="15.6640625" style="2" customWidth="1"/>
    <col min="3304" max="3304" width="12.21875" style="2" customWidth="1"/>
    <col min="3305" max="3305" width="11.33203125" style="2" customWidth="1"/>
    <col min="3306" max="3306" width="9.77734375" style="2" customWidth="1"/>
    <col min="3307" max="3550" width="9" style="2"/>
    <col min="3551" max="3551" width="20.44140625" style="2" customWidth="1"/>
    <col min="3552" max="3552" width="3.33203125" style="2" customWidth="1"/>
    <col min="3553" max="3553" width="12.44140625" style="2" customWidth="1"/>
    <col min="3554" max="3554" width="13.33203125" style="2" customWidth="1"/>
    <col min="3555" max="3555" width="17.6640625" style="2" customWidth="1"/>
    <col min="3556" max="3556" width="3.88671875" style="2" customWidth="1"/>
    <col min="3557" max="3557" width="12" style="2" customWidth="1"/>
    <col min="3558" max="3558" width="12.21875" style="2" customWidth="1"/>
    <col min="3559" max="3559" width="15.6640625" style="2" customWidth="1"/>
    <col min="3560" max="3560" width="12.21875" style="2" customWidth="1"/>
    <col min="3561" max="3561" width="11.33203125" style="2" customWidth="1"/>
    <col min="3562" max="3562" width="9.77734375" style="2" customWidth="1"/>
    <col min="3563" max="3806" width="9" style="2"/>
    <col min="3807" max="3807" width="20.44140625" style="2" customWidth="1"/>
    <col min="3808" max="3808" width="3.33203125" style="2" customWidth="1"/>
    <col min="3809" max="3809" width="12.44140625" style="2" customWidth="1"/>
    <col min="3810" max="3810" width="13.33203125" style="2" customWidth="1"/>
    <col min="3811" max="3811" width="17.6640625" style="2" customWidth="1"/>
    <col min="3812" max="3812" width="3.88671875" style="2" customWidth="1"/>
    <col min="3813" max="3813" width="12" style="2" customWidth="1"/>
    <col min="3814" max="3814" width="12.21875" style="2" customWidth="1"/>
    <col min="3815" max="3815" width="15.6640625" style="2" customWidth="1"/>
    <col min="3816" max="3816" width="12.21875" style="2" customWidth="1"/>
    <col min="3817" max="3817" width="11.33203125" style="2" customWidth="1"/>
    <col min="3818" max="3818" width="9.77734375" style="2" customWidth="1"/>
    <col min="3819" max="4062" width="9" style="2"/>
    <col min="4063" max="4063" width="20.44140625" style="2" customWidth="1"/>
    <col min="4064" max="4064" width="3.33203125" style="2" customWidth="1"/>
    <col min="4065" max="4065" width="12.44140625" style="2" customWidth="1"/>
    <col min="4066" max="4066" width="13.33203125" style="2" customWidth="1"/>
    <col min="4067" max="4067" width="17.6640625" style="2" customWidth="1"/>
    <col min="4068" max="4068" width="3.88671875" style="2" customWidth="1"/>
    <col min="4069" max="4069" width="12" style="2" customWidth="1"/>
    <col min="4070" max="4070" width="12.21875" style="2" customWidth="1"/>
    <col min="4071" max="4071" width="15.6640625" style="2" customWidth="1"/>
    <col min="4072" max="4072" width="12.21875" style="2" customWidth="1"/>
    <col min="4073" max="4073" width="11.33203125" style="2" customWidth="1"/>
    <col min="4074" max="4074" width="9.77734375" style="2" customWidth="1"/>
    <col min="4075" max="4318" width="9" style="2"/>
    <col min="4319" max="4319" width="20.44140625" style="2" customWidth="1"/>
    <col min="4320" max="4320" width="3.33203125" style="2" customWidth="1"/>
    <col min="4321" max="4321" width="12.44140625" style="2" customWidth="1"/>
    <col min="4322" max="4322" width="13.33203125" style="2" customWidth="1"/>
    <col min="4323" max="4323" width="17.6640625" style="2" customWidth="1"/>
    <col min="4324" max="4324" width="3.88671875" style="2" customWidth="1"/>
    <col min="4325" max="4325" width="12" style="2" customWidth="1"/>
    <col min="4326" max="4326" width="12.21875" style="2" customWidth="1"/>
    <col min="4327" max="4327" width="15.6640625" style="2" customWidth="1"/>
    <col min="4328" max="4328" width="12.21875" style="2" customWidth="1"/>
    <col min="4329" max="4329" width="11.33203125" style="2" customWidth="1"/>
    <col min="4330" max="4330" width="9.77734375" style="2" customWidth="1"/>
    <col min="4331" max="4574" width="9" style="2"/>
    <col min="4575" max="4575" width="20.44140625" style="2" customWidth="1"/>
    <col min="4576" max="4576" width="3.33203125" style="2" customWidth="1"/>
    <col min="4577" max="4577" width="12.44140625" style="2" customWidth="1"/>
    <col min="4578" max="4578" width="13.33203125" style="2" customWidth="1"/>
    <col min="4579" max="4579" width="17.6640625" style="2" customWidth="1"/>
    <col min="4580" max="4580" width="3.88671875" style="2" customWidth="1"/>
    <col min="4581" max="4581" width="12" style="2" customWidth="1"/>
    <col min="4582" max="4582" width="12.21875" style="2" customWidth="1"/>
    <col min="4583" max="4583" width="15.6640625" style="2" customWidth="1"/>
    <col min="4584" max="4584" width="12.21875" style="2" customWidth="1"/>
    <col min="4585" max="4585" width="11.33203125" style="2" customWidth="1"/>
    <col min="4586" max="4586" width="9.77734375" style="2" customWidth="1"/>
    <col min="4587" max="4830" width="9" style="2"/>
    <col min="4831" max="4831" width="20.44140625" style="2" customWidth="1"/>
    <col min="4832" max="4832" width="3.33203125" style="2" customWidth="1"/>
    <col min="4833" max="4833" width="12.44140625" style="2" customWidth="1"/>
    <col min="4834" max="4834" width="13.33203125" style="2" customWidth="1"/>
    <col min="4835" max="4835" width="17.6640625" style="2" customWidth="1"/>
    <col min="4836" max="4836" width="3.88671875" style="2" customWidth="1"/>
    <col min="4837" max="4837" width="12" style="2" customWidth="1"/>
    <col min="4838" max="4838" width="12.21875" style="2" customWidth="1"/>
    <col min="4839" max="4839" width="15.6640625" style="2" customWidth="1"/>
    <col min="4840" max="4840" width="12.21875" style="2" customWidth="1"/>
    <col min="4841" max="4841" width="11.33203125" style="2" customWidth="1"/>
    <col min="4842" max="4842" width="9.77734375" style="2" customWidth="1"/>
    <col min="4843" max="5086" width="9" style="2"/>
    <col min="5087" max="5087" width="20.44140625" style="2" customWidth="1"/>
    <col min="5088" max="5088" width="3.33203125" style="2" customWidth="1"/>
    <col min="5089" max="5089" width="12.44140625" style="2" customWidth="1"/>
    <col min="5090" max="5090" width="13.33203125" style="2" customWidth="1"/>
    <col min="5091" max="5091" width="17.6640625" style="2" customWidth="1"/>
    <col min="5092" max="5092" width="3.88671875" style="2" customWidth="1"/>
    <col min="5093" max="5093" width="12" style="2" customWidth="1"/>
    <col min="5094" max="5094" width="12.21875" style="2" customWidth="1"/>
    <col min="5095" max="5095" width="15.6640625" style="2" customWidth="1"/>
    <col min="5096" max="5096" width="12.21875" style="2" customWidth="1"/>
    <col min="5097" max="5097" width="11.33203125" style="2" customWidth="1"/>
    <col min="5098" max="5098" width="9.77734375" style="2" customWidth="1"/>
    <col min="5099" max="5342" width="9" style="2"/>
    <col min="5343" max="5343" width="20.44140625" style="2" customWidth="1"/>
    <col min="5344" max="5344" width="3.33203125" style="2" customWidth="1"/>
    <col min="5345" max="5345" width="12.44140625" style="2" customWidth="1"/>
    <col min="5346" max="5346" width="13.33203125" style="2" customWidth="1"/>
    <col min="5347" max="5347" width="17.6640625" style="2" customWidth="1"/>
    <col min="5348" max="5348" width="3.88671875" style="2" customWidth="1"/>
    <col min="5349" max="5349" width="12" style="2" customWidth="1"/>
    <col min="5350" max="5350" width="12.21875" style="2" customWidth="1"/>
    <col min="5351" max="5351" width="15.6640625" style="2" customWidth="1"/>
    <col min="5352" max="5352" width="12.21875" style="2" customWidth="1"/>
    <col min="5353" max="5353" width="11.33203125" style="2" customWidth="1"/>
    <col min="5354" max="5354" width="9.77734375" style="2" customWidth="1"/>
    <col min="5355" max="5598" width="9" style="2"/>
    <col min="5599" max="5599" width="20.44140625" style="2" customWidth="1"/>
    <col min="5600" max="5600" width="3.33203125" style="2" customWidth="1"/>
    <col min="5601" max="5601" width="12.44140625" style="2" customWidth="1"/>
    <col min="5602" max="5602" width="13.33203125" style="2" customWidth="1"/>
    <col min="5603" max="5603" width="17.6640625" style="2" customWidth="1"/>
    <col min="5604" max="5604" width="3.88671875" style="2" customWidth="1"/>
    <col min="5605" max="5605" width="12" style="2" customWidth="1"/>
    <col min="5606" max="5606" width="12.21875" style="2" customWidth="1"/>
    <col min="5607" max="5607" width="15.6640625" style="2" customWidth="1"/>
    <col min="5608" max="5608" width="12.21875" style="2" customWidth="1"/>
    <col min="5609" max="5609" width="11.33203125" style="2" customWidth="1"/>
    <col min="5610" max="5610" width="9.77734375" style="2" customWidth="1"/>
    <col min="5611" max="5854" width="9" style="2"/>
    <col min="5855" max="5855" width="20.44140625" style="2" customWidth="1"/>
    <col min="5856" max="5856" width="3.33203125" style="2" customWidth="1"/>
    <col min="5857" max="5857" width="12.44140625" style="2" customWidth="1"/>
    <col min="5858" max="5858" width="13.33203125" style="2" customWidth="1"/>
    <col min="5859" max="5859" width="17.6640625" style="2" customWidth="1"/>
    <col min="5860" max="5860" width="3.88671875" style="2" customWidth="1"/>
    <col min="5861" max="5861" width="12" style="2" customWidth="1"/>
    <col min="5862" max="5862" width="12.21875" style="2" customWidth="1"/>
    <col min="5863" max="5863" width="15.6640625" style="2" customWidth="1"/>
    <col min="5864" max="5864" width="12.21875" style="2" customWidth="1"/>
    <col min="5865" max="5865" width="11.33203125" style="2" customWidth="1"/>
    <col min="5866" max="5866" width="9.77734375" style="2" customWidth="1"/>
    <col min="5867" max="6110" width="9" style="2"/>
    <col min="6111" max="6111" width="20.44140625" style="2" customWidth="1"/>
    <col min="6112" max="6112" width="3.33203125" style="2" customWidth="1"/>
    <col min="6113" max="6113" width="12.44140625" style="2" customWidth="1"/>
    <col min="6114" max="6114" width="13.33203125" style="2" customWidth="1"/>
    <col min="6115" max="6115" width="17.6640625" style="2" customWidth="1"/>
    <col min="6116" max="6116" width="3.88671875" style="2" customWidth="1"/>
    <col min="6117" max="6117" width="12" style="2" customWidth="1"/>
    <col min="6118" max="6118" width="12.21875" style="2" customWidth="1"/>
    <col min="6119" max="6119" width="15.6640625" style="2" customWidth="1"/>
    <col min="6120" max="6120" width="12.21875" style="2" customWidth="1"/>
    <col min="6121" max="6121" width="11.33203125" style="2" customWidth="1"/>
    <col min="6122" max="6122" width="9.77734375" style="2" customWidth="1"/>
    <col min="6123" max="6366" width="9" style="2"/>
    <col min="6367" max="6367" width="20.44140625" style="2" customWidth="1"/>
    <col min="6368" max="6368" width="3.33203125" style="2" customWidth="1"/>
    <col min="6369" max="6369" width="12.44140625" style="2" customWidth="1"/>
    <col min="6370" max="6370" width="13.33203125" style="2" customWidth="1"/>
    <col min="6371" max="6371" width="17.6640625" style="2" customWidth="1"/>
    <col min="6372" max="6372" width="3.88671875" style="2" customWidth="1"/>
    <col min="6373" max="6373" width="12" style="2" customWidth="1"/>
    <col min="6374" max="6374" width="12.21875" style="2" customWidth="1"/>
    <col min="6375" max="6375" width="15.6640625" style="2" customWidth="1"/>
    <col min="6376" max="6376" width="12.21875" style="2" customWidth="1"/>
    <col min="6377" max="6377" width="11.33203125" style="2" customWidth="1"/>
    <col min="6378" max="6378" width="9.77734375" style="2" customWidth="1"/>
    <col min="6379" max="6622" width="9" style="2"/>
    <col min="6623" max="6623" width="20.44140625" style="2" customWidth="1"/>
    <col min="6624" max="6624" width="3.33203125" style="2" customWidth="1"/>
    <col min="6625" max="6625" width="12.44140625" style="2" customWidth="1"/>
    <col min="6626" max="6626" width="13.33203125" style="2" customWidth="1"/>
    <col min="6627" max="6627" width="17.6640625" style="2" customWidth="1"/>
    <col min="6628" max="6628" width="3.88671875" style="2" customWidth="1"/>
    <col min="6629" max="6629" width="12" style="2" customWidth="1"/>
    <col min="6630" max="6630" width="12.21875" style="2" customWidth="1"/>
    <col min="6631" max="6631" width="15.6640625" style="2" customWidth="1"/>
    <col min="6632" max="6632" width="12.21875" style="2" customWidth="1"/>
    <col min="6633" max="6633" width="11.33203125" style="2" customWidth="1"/>
    <col min="6634" max="6634" width="9.77734375" style="2" customWidth="1"/>
    <col min="6635" max="6878" width="9" style="2"/>
    <col min="6879" max="6879" width="20.44140625" style="2" customWidth="1"/>
    <col min="6880" max="6880" width="3.33203125" style="2" customWidth="1"/>
    <col min="6881" max="6881" width="12.44140625" style="2" customWidth="1"/>
    <col min="6882" max="6882" width="13.33203125" style="2" customWidth="1"/>
    <col min="6883" max="6883" width="17.6640625" style="2" customWidth="1"/>
    <col min="6884" max="6884" width="3.88671875" style="2" customWidth="1"/>
    <col min="6885" max="6885" width="12" style="2" customWidth="1"/>
    <col min="6886" max="6886" width="12.21875" style="2" customWidth="1"/>
    <col min="6887" max="6887" width="15.6640625" style="2" customWidth="1"/>
    <col min="6888" max="6888" width="12.21875" style="2" customWidth="1"/>
    <col min="6889" max="6889" width="11.33203125" style="2" customWidth="1"/>
    <col min="6890" max="6890" width="9.77734375" style="2" customWidth="1"/>
    <col min="6891" max="7134" width="9" style="2"/>
    <col min="7135" max="7135" width="20.44140625" style="2" customWidth="1"/>
    <col min="7136" max="7136" width="3.33203125" style="2" customWidth="1"/>
    <col min="7137" max="7137" width="12.44140625" style="2" customWidth="1"/>
    <col min="7138" max="7138" width="13.33203125" style="2" customWidth="1"/>
    <col min="7139" max="7139" width="17.6640625" style="2" customWidth="1"/>
    <col min="7140" max="7140" width="3.88671875" style="2" customWidth="1"/>
    <col min="7141" max="7141" width="12" style="2" customWidth="1"/>
    <col min="7142" max="7142" width="12.21875" style="2" customWidth="1"/>
    <col min="7143" max="7143" width="15.6640625" style="2" customWidth="1"/>
    <col min="7144" max="7144" width="12.21875" style="2" customWidth="1"/>
    <col min="7145" max="7145" width="11.33203125" style="2" customWidth="1"/>
    <col min="7146" max="7146" width="9.77734375" style="2" customWidth="1"/>
    <col min="7147" max="7390" width="9" style="2"/>
    <col min="7391" max="7391" width="20.44140625" style="2" customWidth="1"/>
    <col min="7392" max="7392" width="3.33203125" style="2" customWidth="1"/>
    <col min="7393" max="7393" width="12.44140625" style="2" customWidth="1"/>
    <col min="7394" max="7394" width="13.33203125" style="2" customWidth="1"/>
    <col min="7395" max="7395" width="17.6640625" style="2" customWidth="1"/>
    <col min="7396" max="7396" width="3.88671875" style="2" customWidth="1"/>
    <col min="7397" max="7397" width="12" style="2" customWidth="1"/>
    <col min="7398" max="7398" width="12.21875" style="2" customWidth="1"/>
    <col min="7399" max="7399" width="15.6640625" style="2" customWidth="1"/>
    <col min="7400" max="7400" width="12.21875" style="2" customWidth="1"/>
    <col min="7401" max="7401" width="11.33203125" style="2" customWidth="1"/>
    <col min="7402" max="7402" width="9.77734375" style="2" customWidth="1"/>
    <col min="7403" max="7646" width="9" style="2"/>
    <col min="7647" max="7647" width="20.44140625" style="2" customWidth="1"/>
    <col min="7648" max="7648" width="3.33203125" style="2" customWidth="1"/>
    <col min="7649" max="7649" width="12.44140625" style="2" customWidth="1"/>
    <col min="7650" max="7650" width="13.33203125" style="2" customWidth="1"/>
    <col min="7651" max="7651" width="17.6640625" style="2" customWidth="1"/>
    <col min="7652" max="7652" width="3.88671875" style="2" customWidth="1"/>
    <col min="7653" max="7653" width="12" style="2" customWidth="1"/>
    <col min="7654" max="7654" width="12.21875" style="2" customWidth="1"/>
    <col min="7655" max="7655" width="15.6640625" style="2" customWidth="1"/>
    <col min="7656" max="7656" width="12.21875" style="2" customWidth="1"/>
    <col min="7657" max="7657" width="11.33203125" style="2" customWidth="1"/>
    <col min="7658" max="7658" width="9.77734375" style="2" customWidth="1"/>
    <col min="7659" max="7902" width="9" style="2"/>
    <col min="7903" max="7903" width="20.44140625" style="2" customWidth="1"/>
    <col min="7904" max="7904" width="3.33203125" style="2" customWidth="1"/>
    <col min="7905" max="7905" width="12.44140625" style="2" customWidth="1"/>
    <col min="7906" max="7906" width="13.33203125" style="2" customWidth="1"/>
    <col min="7907" max="7907" width="17.6640625" style="2" customWidth="1"/>
    <col min="7908" max="7908" width="3.88671875" style="2" customWidth="1"/>
    <col min="7909" max="7909" width="12" style="2" customWidth="1"/>
    <col min="7910" max="7910" width="12.21875" style="2" customWidth="1"/>
    <col min="7911" max="7911" width="15.6640625" style="2" customWidth="1"/>
    <col min="7912" max="7912" width="12.21875" style="2" customWidth="1"/>
    <col min="7913" max="7913" width="11.33203125" style="2" customWidth="1"/>
    <col min="7914" max="7914" width="9.77734375" style="2" customWidth="1"/>
    <col min="7915" max="8158" width="9" style="2"/>
    <col min="8159" max="8159" width="20.44140625" style="2" customWidth="1"/>
    <col min="8160" max="8160" width="3.33203125" style="2" customWidth="1"/>
    <col min="8161" max="8161" width="12.44140625" style="2" customWidth="1"/>
    <col min="8162" max="8162" width="13.33203125" style="2" customWidth="1"/>
    <col min="8163" max="8163" width="17.6640625" style="2" customWidth="1"/>
    <col min="8164" max="8164" width="3.88671875" style="2" customWidth="1"/>
    <col min="8165" max="8165" width="12" style="2" customWidth="1"/>
    <col min="8166" max="8166" width="12.21875" style="2" customWidth="1"/>
    <col min="8167" max="8167" width="15.6640625" style="2" customWidth="1"/>
    <col min="8168" max="8168" width="12.21875" style="2" customWidth="1"/>
    <col min="8169" max="8169" width="11.33203125" style="2" customWidth="1"/>
    <col min="8170" max="8170" width="9.77734375" style="2" customWidth="1"/>
    <col min="8171" max="8414" width="9" style="2"/>
    <col min="8415" max="8415" width="20.44140625" style="2" customWidth="1"/>
    <col min="8416" max="8416" width="3.33203125" style="2" customWidth="1"/>
    <col min="8417" max="8417" width="12.44140625" style="2" customWidth="1"/>
    <col min="8418" max="8418" width="13.33203125" style="2" customWidth="1"/>
    <col min="8419" max="8419" width="17.6640625" style="2" customWidth="1"/>
    <col min="8420" max="8420" width="3.88671875" style="2" customWidth="1"/>
    <col min="8421" max="8421" width="12" style="2" customWidth="1"/>
    <col min="8422" max="8422" width="12.21875" style="2" customWidth="1"/>
    <col min="8423" max="8423" width="15.6640625" style="2" customWidth="1"/>
    <col min="8424" max="8424" width="12.21875" style="2" customWidth="1"/>
    <col min="8425" max="8425" width="11.33203125" style="2" customWidth="1"/>
    <col min="8426" max="8426" width="9.77734375" style="2" customWidth="1"/>
    <col min="8427" max="8670" width="9" style="2"/>
    <col min="8671" max="8671" width="20.44140625" style="2" customWidth="1"/>
    <col min="8672" max="8672" width="3.33203125" style="2" customWidth="1"/>
    <col min="8673" max="8673" width="12.44140625" style="2" customWidth="1"/>
    <col min="8674" max="8674" width="13.33203125" style="2" customWidth="1"/>
    <col min="8675" max="8675" width="17.6640625" style="2" customWidth="1"/>
    <col min="8676" max="8676" width="3.88671875" style="2" customWidth="1"/>
    <col min="8677" max="8677" width="12" style="2" customWidth="1"/>
    <col min="8678" max="8678" width="12.21875" style="2" customWidth="1"/>
    <col min="8679" max="8679" width="15.6640625" style="2" customWidth="1"/>
    <col min="8680" max="8680" width="12.21875" style="2" customWidth="1"/>
    <col min="8681" max="8681" width="11.33203125" style="2" customWidth="1"/>
    <col min="8682" max="8682" width="9.77734375" style="2" customWidth="1"/>
    <col min="8683" max="8926" width="9" style="2"/>
    <col min="8927" max="8927" width="20.44140625" style="2" customWidth="1"/>
    <col min="8928" max="8928" width="3.33203125" style="2" customWidth="1"/>
    <col min="8929" max="8929" width="12.44140625" style="2" customWidth="1"/>
    <col min="8930" max="8930" width="13.33203125" style="2" customWidth="1"/>
    <col min="8931" max="8931" width="17.6640625" style="2" customWidth="1"/>
    <col min="8932" max="8932" width="3.88671875" style="2" customWidth="1"/>
    <col min="8933" max="8933" width="12" style="2" customWidth="1"/>
    <col min="8934" max="8934" width="12.21875" style="2" customWidth="1"/>
    <col min="8935" max="8935" width="15.6640625" style="2" customWidth="1"/>
    <col min="8936" max="8936" width="12.21875" style="2" customWidth="1"/>
    <col min="8937" max="8937" width="11.33203125" style="2" customWidth="1"/>
    <col min="8938" max="8938" width="9.77734375" style="2" customWidth="1"/>
    <col min="8939" max="9182" width="9" style="2"/>
    <col min="9183" max="9183" width="20.44140625" style="2" customWidth="1"/>
    <col min="9184" max="9184" width="3.33203125" style="2" customWidth="1"/>
    <col min="9185" max="9185" width="12.44140625" style="2" customWidth="1"/>
    <col min="9186" max="9186" width="13.33203125" style="2" customWidth="1"/>
    <col min="9187" max="9187" width="17.6640625" style="2" customWidth="1"/>
    <col min="9188" max="9188" width="3.88671875" style="2" customWidth="1"/>
    <col min="9189" max="9189" width="12" style="2" customWidth="1"/>
    <col min="9190" max="9190" width="12.21875" style="2" customWidth="1"/>
    <col min="9191" max="9191" width="15.6640625" style="2" customWidth="1"/>
    <col min="9192" max="9192" width="12.21875" style="2" customWidth="1"/>
    <col min="9193" max="9193" width="11.33203125" style="2" customWidth="1"/>
    <col min="9194" max="9194" width="9.77734375" style="2" customWidth="1"/>
    <col min="9195" max="9438" width="9" style="2"/>
    <col min="9439" max="9439" width="20.44140625" style="2" customWidth="1"/>
    <col min="9440" max="9440" width="3.33203125" style="2" customWidth="1"/>
    <col min="9441" max="9441" width="12.44140625" style="2" customWidth="1"/>
    <col min="9442" max="9442" width="13.33203125" style="2" customWidth="1"/>
    <col min="9443" max="9443" width="17.6640625" style="2" customWidth="1"/>
    <col min="9444" max="9444" width="3.88671875" style="2" customWidth="1"/>
    <col min="9445" max="9445" width="12" style="2" customWidth="1"/>
    <col min="9446" max="9446" width="12.21875" style="2" customWidth="1"/>
    <col min="9447" max="9447" width="15.6640625" style="2" customWidth="1"/>
    <col min="9448" max="9448" width="12.21875" style="2" customWidth="1"/>
    <col min="9449" max="9449" width="11.33203125" style="2" customWidth="1"/>
    <col min="9450" max="9450" width="9.77734375" style="2" customWidth="1"/>
    <col min="9451" max="9694" width="9" style="2"/>
    <col min="9695" max="9695" width="20.44140625" style="2" customWidth="1"/>
    <col min="9696" max="9696" width="3.33203125" style="2" customWidth="1"/>
    <col min="9697" max="9697" width="12.44140625" style="2" customWidth="1"/>
    <col min="9698" max="9698" width="13.33203125" style="2" customWidth="1"/>
    <col min="9699" max="9699" width="17.6640625" style="2" customWidth="1"/>
    <col min="9700" max="9700" width="3.88671875" style="2" customWidth="1"/>
    <col min="9701" max="9701" width="12" style="2" customWidth="1"/>
    <col min="9702" max="9702" width="12.21875" style="2" customWidth="1"/>
    <col min="9703" max="9703" width="15.6640625" style="2" customWidth="1"/>
    <col min="9704" max="9704" width="12.21875" style="2" customWidth="1"/>
    <col min="9705" max="9705" width="11.33203125" style="2" customWidth="1"/>
    <col min="9706" max="9706" width="9.77734375" style="2" customWidth="1"/>
    <col min="9707" max="9950" width="9" style="2"/>
    <col min="9951" max="9951" width="20.44140625" style="2" customWidth="1"/>
    <col min="9952" max="9952" width="3.33203125" style="2" customWidth="1"/>
    <col min="9953" max="9953" width="12.44140625" style="2" customWidth="1"/>
    <col min="9954" max="9954" width="13.33203125" style="2" customWidth="1"/>
    <col min="9955" max="9955" width="17.6640625" style="2" customWidth="1"/>
    <col min="9956" max="9956" width="3.88671875" style="2" customWidth="1"/>
    <col min="9957" max="9957" width="12" style="2" customWidth="1"/>
    <col min="9958" max="9958" width="12.21875" style="2" customWidth="1"/>
    <col min="9959" max="9959" width="15.6640625" style="2" customWidth="1"/>
    <col min="9960" max="9960" width="12.21875" style="2" customWidth="1"/>
    <col min="9961" max="9961" width="11.33203125" style="2" customWidth="1"/>
    <col min="9962" max="9962" width="9.77734375" style="2" customWidth="1"/>
    <col min="9963" max="10206" width="9" style="2"/>
    <col min="10207" max="10207" width="20.44140625" style="2" customWidth="1"/>
    <col min="10208" max="10208" width="3.33203125" style="2" customWidth="1"/>
    <col min="10209" max="10209" width="12.44140625" style="2" customWidth="1"/>
    <col min="10210" max="10210" width="13.33203125" style="2" customWidth="1"/>
    <col min="10211" max="10211" width="17.6640625" style="2" customWidth="1"/>
    <col min="10212" max="10212" width="3.88671875" style="2" customWidth="1"/>
    <col min="10213" max="10213" width="12" style="2" customWidth="1"/>
    <col min="10214" max="10214" width="12.21875" style="2" customWidth="1"/>
    <col min="10215" max="10215" width="15.6640625" style="2" customWidth="1"/>
    <col min="10216" max="10216" width="12.21875" style="2" customWidth="1"/>
    <col min="10217" max="10217" width="11.33203125" style="2" customWidth="1"/>
    <col min="10218" max="10218" width="9.77734375" style="2" customWidth="1"/>
    <col min="10219" max="10462" width="9" style="2"/>
    <col min="10463" max="10463" width="20.44140625" style="2" customWidth="1"/>
    <col min="10464" max="10464" width="3.33203125" style="2" customWidth="1"/>
    <col min="10465" max="10465" width="12.44140625" style="2" customWidth="1"/>
    <col min="10466" max="10466" width="13.33203125" style="2" customWidth="1"/>
    <col min="10467" max="10467" width="17.6640625" style="2" customWidth="1"/>
    <col min="10468" max="10468" width="3.88671875" style="2" customWidth="1"/>
    <col min="10469" max="10469" width="12" style="2" customWidth="1"/>
    <col min="10470" max="10470" width="12.21875" style="2" customWidth="1"/>
    <col min="10471" max="10471" width="15.6640625" style="2" customWidth="1"/>
    <col min="10472" max="10472" width="12.21875" style="2" customWidth="1"/>
    <col min="10473" max="10473" width="11.33203125" style="2" customWidth="1"/>
    <col min="10474" max="10474" width="9.77734375" style="2" customWidth="1"/>
    <col min="10475" max="10718" width="9" style="2"/>
    <col min="10719" max="10719" width="20.44140625" style="2" customWidth="1"/>
    <col min="10720" max="10720" width="3.33203125" style="2" customWidth="1"/>
    <col min="10721" max="10721" width="12.44140625" style="2" customWidth="1"/>
    <col min="10722" max="10722" width="13.33203125" style="2" customWidth="1"/>
    <col min="10723" max="10723" width="17.6640625" style="2" customWidth="1"/>
    <col min="10724" max="10724" width="3.88671875" style="2" customWidth="1"/>
    <col min="10725" max="10725" width="12" style="2" customWidth="1"/>
    <col min="10726" max="10726" width="12.21875" style="2" customWidth="1"/>
    <col min="10727" max="10727" width="15.6640625" style="2" customWidth="1"/>
    <col min="10728" max="10728" width="12.21875" style="2" customWidth="1"/>
    <col min="10729" max="10729" width="11.33203125" style="2" customWidth="1"/>
    <col min="10730" max="10730" width="9.77734375" style="2" customWidth="1"/>
    <col min="10731" max="10974" width="9" style="2"/>
    <col min="10975" max="10975" width="20.44140625" style="2" customWidth="1"/>
    <col min="10976" max="10976" width="3.33203125" style="2" customWidth="1"/>
    <col min="10977" max="10977" width="12.44140625" style="2" customWidth="1"/>
    <col min="10978" max="10978" width="13.33203125" style="2" customWidth="1"/>
    <col min="10979" max="10979" width="17.6640625" style="2" customWidth="1"/>
    <col min="10980" max="10980" width="3.88671875" style="2" customWidth="1"/>
    <col min="10981" max="10981" width="12" style="2" customWidth="1"/>
    <col min="10982" max="10982" width="12.21875" style="2" customWidth="1"/>
    <col min="10983" max="10983" width="15.6640625" style="2" customWidth="1"/>
    <col min="10984" max="10984" width="12.21875" style="2" customWidth="1"/>
    <col min="10985" max="10985" width="11.33203125" style="2" customWidth="1"/>
    <col min="10986" max="10986" width="9.77734375" style="2" customWidth="1"/>
    <col min="10987" max="11230" width="9" style="2"/>
    <col min="11231" max="11231" width="20.44140625" style="2" customWidth="1"/>
    <col min="11232" max="11232" width="3.33203125" style="2" customWidth="1"/>
    <col min="11233" max="11233" width="12.44140625" style="2" customWidth="1"/>
    <col min="11234" max="11234" width="13.33203125" style="2" customWidth="1"/>
    <col min="11235" max="11235" width="17.6640625" style="2" customWidth="1"/>
    <col min="11236" max="11236" width="3.88671875" style="2" customWidth="1"/>
    <col min="11237" max="11237" width="12" style="2" customWidth="1"/>
    <col min="11238" max="11238" width="12.21875" style="2" customWidth="1"/>
    <col min="11239" max="11239" width="15.6640625" style="2" customWidth="1"/>
    <col min="11240" max="11240" width="12.21875" style="2" customWidth="1"/>
    <col min="11241" max="11241" width="11.33203125" style="2" customWidth="1"/>
    <col min="11242" max="11242" width="9.77734375" style="2" customWidth="1"/>
    <col min="11243" max="11486" width="9" style="2"/>
    <col min="11487" max="11487" width="20.44140625" style="2" customWidth="1"/>
    <col min="11488" max="11488" width="3.33203125" style="2" customWidth="1"/>
    <col min="11489" max="11489" width="12.44140625" style="2" customWidth="1"/>
    <col min="11490" max="11490" width="13.33203125" style="2" customWidth="1"/>
    <col min="11491" max="11491" width="17.6640625" style="2" customWidth="1"/>
    <col min="11492" max="11492" width="3.88671875" style="2" customWidth="1"/>
    <col min="11493" max="11493" width="12" style="2" customWidth="1"/>
    <col min="11494" max="11494" width="12.21875" style="2" customWidth="1"/>
    <col min="11495" max="11495" width="15.6640625" style="2" customWidth="1"/>
    <col min="11496" max="11496" width="12.21875" style="2" customWidth="1"/>
    <col min="11497" max="11497" width="11.33203125" style="2" customWidth="1"/>
    <col min="11498" max="11498" width="9.77734375" style="2" customWidth="1"/>
    <col min="11499" max="11742" width="9" style="2"/>
    <col min="11743" max="11743" width="20.44140625" style="2" customWidth="1"/>
    <col min="11744" max="11744" width="3.33203125" style="2" customWidth="1"/>
    <col min="11745" max="11745" width="12.44140625" style="2" customWidth="1"/>
    <col min="11746" max="11746" width="13.33203125" style="2" customWidth="1"/>
    <col min="11747" max="11747" width="17.6640625" style="2" customWidth="1"/>
    <col min="11748" max="11748" width="3.88671875" style="2" customWidth="1"/>
    <col min="11749" max="11749" width="12" style="2" customWidth="1"/>
    <col min="11750" max="11750" width="12.21875" style="2" customWidth="1"/>
    <col min="11751" max="11751" width="15.6640625" style="2" customWidth="1"/>
    <col min="11752" max="11752" width="12.21875" style="2" customWidth="1"/>
    <col min="11753" max="11753" width="11.33203125" style="2" customWidth="1"/>
    <col min="11754" max="11754" width="9.77734375" style="2" customWidth="1"/>
    <col min="11755" max="11998" width="9" style="2"/>
    <col min="11999" max="11999" width="20.44140625" style="2" customWidth="1"/>
    <col min="12000" max="12000" width="3.33203125" style="2" customWidth="1"/>
    <col min="12001" max="12001" width="12.44140625" style="2" customWidth="1"/>
    <col min="12002" max="12002" width="13.33203125" style="2" customWidth="1"/>
    <col min="12003" max="12003" width="17.6640625" style="2" customWidth="1"/>
    <col min="12004" max="12004" width="3.88671875" style="2" customWidth="1"/>
    <col min="12005" max="12005" width="12" style="2" customWidth="1"/>
    <col min="12006" max="12006" width="12.21875" style="2" customWidth="1"/>
    <col min="12007" max="12007" width="15.6640625" style="2" customWidth="1"/>
    <col min="12008" max="12008" width="12.21875" style="2" customWidth="1"/>
    <col min="12009" max="12009" width="11.33203125" style="2" customWidth="1"/>
    <col min="12010" max="12010" width="9.77734375" style="2" customWidth="1"/>
    <col min="12011" max="12254" width="9" style="2"/>
    <col min="12255" max="12255" width="20.44140625" style="2" customWidth="1"/>
    <col min="12256" max="12256" width="3.33203125" style="2" customWidth="1"/>
    <col min="12257" max="12257" width="12.44140625" style="2" customWidth="1"/>
    <col min="12258" max="12258" width="13.33203125" style="2" customWidth="1"/>
    <col min="12259" max="12259" width="17.6640625" style="2" customWidth="1"/>
    <col min="12260" max="12260" width="3.88671875" style="2" customWidth="1"/>
    <col min="12261" max="12261" width="12" style="2" customWidth="1"/>
    <col min="12262" max="12262" width="12.21875" style="2" customWidth="1"/>
    <col min="12263" max="12263" width="15.6640625" style="2" customWidth="1"/>
    <col min="12264" max="12264" width="12.21875" style="2" customWidth="1"/>
    <col min="12265" max="12265" width="11.33203125" style="2" customWidth="1"/>
    <col min="12266" max="12266" width="9.77734375" style="2" customWidth="1"/>
    <col min="12267" max="12510" width="9" style="2"/>
    <col min="12511" max="12511" width="20.44140625" style="2" customWidth="1"/>
    <col min="12512" max="12512" width="3.33203125" style="2" customWidth="1"/>
    <col min="12513" max="12513" width="12.44140625" style="2" customWidth="1"/>
    <col min="12514" max="12514" width="13.33203125" style="2" customWidth="1"/>
    <col min="12515" max="12515" width="17.6640625" style="2" customWidth="1"/>
    <col min="12516" max="12516" width="3.88671875" style="2" customWidth="1"/>
    <col min="12517" max="12517" width="12" style="2" customWidth="1"/>
    <col min="12518" max="12518" width="12.21875" style="2" customWidth="1"/>
    <col min="12519" max="12519" width="15.6640625" style="2" customWidth="1"/>
    <col min="12520" max="12520" width="12.21875" style="2" customWidth="1"/>
    <col min="12521" max="12521" width="11.33203125" style="2" customWidth="1"/>
    <col min="12522" max="12522" width="9.77734375" style="2" customWidth="1"/>
    <col min="12523" max="12766" width="9" style="2"/>
    <col min="12767" max="12767" width="20.44140625" style="2" customWidth="1"/>
    <col min="12768" max="12768" width="3.33203125" style="2" customWidth="1"/>
    <col min="12769" max="12769" width="12.44140625" style="2" customWidth="1"/>
    <col min="12770" max="12770" width="13.33203125" style="2" customWidth="1"/>
    <col min="12771" max="12771" width="17.6640625" style="2" customWidth="1"/>
    <col min="12772" max="12772" width="3.88671875" style="2" customWidth="1"/>
    <col min="12773" max="12773" width="12" style="2" customWidth="1"/>
    <col min="12774" max="12774" width="12.21875" style="2" customWidth="1"/>
    <col min="12775" max="12775" width="15.6640625" style="2" customWidth="1"/>
    <col min="12776" max="12776" width="12.21875" style="2" customWidth="1"/>
    <col min="12777" max="12777" width="11.33203125" style="2" customWidth="1"/>
    <col min="12778" max="12778" width="9.77734375" style="2" customWidth="1"/>
    <col min="12779" max="13022" width="9" style="2"/>
    <col min="13023" max="13023" width="20.44140625" style="2" customWidth="1"/>
    <col min="13024" max="13024" width="3.33203125" style="2" customWidth="1"/>
    <col min="13025" max="13025" width="12.44140625" style="2" customWidth="1"/>
    <col min="13026" max="13026" width="13.33203125" style="2" customWidth="1"/>
    <col min="13027" max="13027" width="17.6640625" style="2" customWidth="1"/>
    <col min="13028" max="13028" width="3.88671875" style="2" customWidth="1"/>
    <col min="13029" max="13029" width="12" style="2" customWidth="1"/>
    <col min="13030" max="13030" width="12.21875" style="2" customWidth="1"/>
    <col min="13031" max="13031" width="15.6640625" style="2" customWidth="1"/>
    <col min="13032" max="13032" width="12.21875" style="2" customWidth="1"/>
    <col min="13033" max="13033" width="11.33203125" style="2" customWidth="1"/>
    <col min="13034" max="13034" width="9.77734375" style="2" customWidth="1"/>
    <col min="13035" max="13278" width="9" style="2"/>
    <col min="13279" max="13279" width="20.44140625" style="2" customWidth="1"/>
    <col min="13280" max="13280" width="3.33203125" style="2" customWidth="1"/>
    <col min="13281" max="13281" width="12.44140625" style="2" customWidth="1"/>
    <col min="13282" max="13282" width="13.33203125" style="2" customWidth="1"/>
    <col min="13283" max="13283" width="17.6640625" style="2" customWidth="1"/>
    <col min="13284" max="13284" width="3.88671875" style="2" customWidth="1"/>
    <col min="13285" max="13285" width="12" style="2" customWidth="1"/>
    <col min="13286" max="13286" width="12.21875" style="2" customWidth="1"/>
    <col min="13287" max="13287" width="15.6640625" style="2" customWidth="1"/>
    <col min="13288" max="13288" width="12.21875" style="2" customWidth="1"/>
    <col min="13289" max="13289" width="11.33203125" style="2" customWidth="1"/>
    <col min="13290" max="13290" width="9.77734375" style="2" customWidth="1"/>
    <col min="13291" max="13534" width="9" style="2"/>
    <col min="13535" max="13535" width="20.44140625" style="2" customWidth="1"/>
    <col min="13536" max="13536" width="3.33203125" style="2" customWidth="1"/>
    <col min="13537" max="13537" width="12.44140625" style="2" customWidth="1"/>
    <col min="13538" max="13538" width="13.33203125" style="2" customWidth="1"/>
    <col min="13539" max="13539" width="17.6640625" style="2" customWidth="1"/>
    <col min="13540" max="13540" width="3.88671875" style="2" customWidth="1"/>
    <col min="13541" max="13541" width="12" style="2" customWidth="1"/>
    <col min="13542" max="13542" width="12.21875" style="2" customWidth="1"/>
    <col min="13543" max="13543" width="15.6640625" style="2" customWidth="1"/>
    <col min="13544" max="13544" width="12.21875" style="2" customWidth="1"/>
    <col min="13545" max="13545" width="11.33203125" style="2" customWidth="1"/>
    <col min="13546" max="13546" width="9.77734375" style="2" customWidth="1"/>
    <col min="13547" max="13790" width="9" style="2"/>
    <col min="13791" max="13791" width="20.44140625" style="2" customWidth="1"/>
    <col min="13792" max="13792" width="3.33203125" style="2" customWidth="1"/>
    <col min="13793" max="13793" width="12.44140625" style="2" customWidth="1"/>
    <col min="13794" max="13794" width="13.33203125" style="2" customWidth="1"/>
    <col min="13795" max="13795" width="17.6640625" style="2" customWidth="1"/>
    <col min="13796" max="13796" width="3.88671875" style="2" customWidth="1"/>
    <col min="13797" max="13797" width="12" style="2" customWidth="1"/>
    <col min="13798" max="13798" width="12.21875" style="2" customWidth="1"/>
    <col min="13799" max="13799" width="15.6640625" style="2" customWidth="1"/>
    <col min="13800" max="13800" width="12.21875" style="2" customWidth="1"/>
    <col min="13801" max="13801" width="11.33203125" style="2" customWidth="1"/>
    <col min="13802" max="13802" width="9.77734375" style="2" customWidth="1"/>
    <col min="13803" max="14046" width="9" style="2"/>
    <col min="14047" max="14047" width="20.44140625" style="2" customWidth="1"/>
    <col min="14048" max="14048" width="3.33203125" style="2" customWidth="1"/>
    <col min="14049" max="14049" width="12.44140625" style="2" customWidth="1"/>
    <col min="14050" max="14050" width="13.33203125" style="2" customWidth="1"/>
    <col min="14051" max="14051" width="17.6640625" style="2" customWidth="1"/>
    <col min="14052" max="14052" width="3.88671875" style="2" customWidth="1"/>
    <col min="14053" max="14053" width="12" style="2" customWidth="1"/>
    <col min="14054" max="14054" width="12.21875" style="2" customWidth="1"/>
    <col min="14055" max="14055" width="15.6640625" style="2" customWidth="1"/>
    <col min="14056" max="14056" width="12.21875" style="2" customWidth="1"/>
    <col min="14057" max="14057" width="11.33203125" style="2" customWidth="1"/>
    <col min="14058" max="14058" width="9.77734375" style="2" customWidth="1"/>
    <col min="14059" max="14302" width="9" style="2"/>
    <col min="14303" max="14303" width="20.44140625" style="2" customWidth="1"/>
    <col min="14304" max="14304" width="3.33203125" style="2" customWidth="1"/>
    <col min="14305" max="14305" width="12.44140625" style="2" customWidth="1"/>
    <col min="14306" max="14306" width="13.33203125" style="2" customWidth="1"/>
    <col min="14307" max="14307" width="17.6640625" style="2" customWidth="1"/>
    <col min="14308" max="14308" width="3.88671875" style="2" customWidth="1"/>
    <col min="14309" max="14309" width="12" style="2" customWidth="1"/>
    <col min="14310" max="14310" width="12.21875" style="2" customWidth="1"/>
    <col min="14311" max="14311" width="15.6640625" style="2" customWidth="1"/>
    <col min="14312" max="14312" width="12.21875" style="2" customWidth="1"/>
    <col min="14313" max="14313" width="11.33203125" style="2" customWidth="1"/>
    <col min="14314" max="14314" width="9.77734375" style="2" customWidth="1"/>
    <col min="14315" max="14558" width="9" style="2"/>
    <col min="14559" max="14559" width="20.44140625" style="2" customWidth="1"/>
    <col min="14560" max="14560" width="3.33203125" style="2" customWidth="1"/>
    <col min="14561" max="14561" width="12.44140625" style="2" customWidth="1"/>
    <col min="14562" max="14562" width="13.33203125" style="2" customWidth="1"/>
    <col min="14563" max="14563" width="17.6640625" style="2" customWidth="1"/>
    <col min="14564" max="14564" width="3.88671875" style="2" customWidth="1"/>
    <col min="14565" max="14565" width="12" style="2" customWidth="1"/>
    <col min="14566" max="14566" width="12.21875" style="2" customWidth="1"/>
    <col min="14567" max="14567" width="15.6640625" style="2" customWidth="1"/>
    <col min="14568" max="14568" width="12.21875" style="2" customWidth="1"/>
    <col min="14569" max="14569" width="11.33203125" style="2" customWidth="1"/>
    <col min="14570" max="14570" width="9.77734375" style="2" customWidth="1"/>
    <col min="14571" max="14814" width="9" style="2"/>
    <col min="14815" max="14815" width="20.44140625" style="2" customWidth="1"/>
    <col min="14816" max="14816" width="3.33203125" style="2" customWidth="1"/>
    <col min="14817" max="14817" width="12.44140625" style="2" customWidth="1"/>
    <col min="14818" max="14818" width="13.33203125" style="2" customWidth="1"/>
    <col min="14819" max="14819" width="17.6640625" style="2" customWidth="1"/>
    <col min="14820" max="14820" width="3.88671875" style="2" customWidth="1"/>
    <col min="14821" max="14821" width="12" style="2" customWidth="1"/>
    <col min="14822" max="14822" width="12.21875" style="2" customWidth="1"/>
    <col min="14823" max="14823" width="15.6640625" style="2" customWidth="1"/>
    <col min="14824" max="14824" width="12.21875" style="2" customWidth="1"/>
    <col min="14825" max="14825" width="11.33203125" style="2" customWidth="1"/>
    <col min="14826" max="14826" width="9.77734375" style="2" customWidth="1"/>
    <col min="14827" max="15070" width="9" style="2"/>
    <col min="15071" max="15071" width="20.44140625" style="2" customWidth="1"/>
    <col min="15072" max="15072" width="3.33203125" style="2" customWidth="1"/>
    <col min="15073" max="15073" width="12.44140625" style="2" customWidth="1"/>
    <col min="15074" max="15074" width="13.33203125" style="2" customWidth="1"/>
    <col min="15075" max="15075" width="17.6640625" style="2" customWidth="1"/>
    <col min="15076" max="15076" width="3.88671875" style="2" customWidth="1"/>
    <col min="15077" max="15077" width="12" style="2" customWidth="1"/>
    <col min="15078" max="15078" width="12.21875" style="2" customWidth="1"/>
    <col min="15079" max="15079" width="15.6640625" style="2" customWidth="1"/>
    <col min="15080" max="15080" width="12.21875" style="2" customWidth="1"/>
    <col min="15081" max="15081" width="11.33203125" style="2" customWidth="1"/>
    <col min="15082" max="15082" width="9.77734375" style="2" customWidth="1"/>
    <col min="15083" max="15326" width="9" style="2"/>
    <col min="15327" max="15327" width="20.44140625" style="2" customWidth="1"/>
    <col min="15328" max="15328" width="3.33203125" style="2" customWidth="1"/>
    <col min="15329" max="15329" width="12.44140625" style="2" customWidth="1"/>
    <col min="15330" max="15330" width="13.33203125" style="2" customWidth="1"/>
    <col min="15331" max="15331" width="17.6640625" style="2" customWidth="1"/>
    <col min="15332" max="15332" width="3.88671875" style="2" customWidth="1"/>
    <col min="15333" max="15333" width="12" style="2" customWidth="1"/>
    <col min="15334" max="15334" width="12.21875" style="2" customWidth="1"/>
    <col min="15335" max="15335" width="15.6640625" style="2" customWidth="1"/>
    <col min="15336" max="15336" width="12.21875" style="2" customWidth="1"/>
    <col min="15337" max="15337" width="11.33203125" style="2" customWidth="1"/>
    <col min="15338" max="15338" width="9.77734375" style="2" customWidth="1"/>
    <col min="15339" max="15582" width="9" style="2"/>
    <col min="15583" max="15583" width="20.44140625" style="2" customWidth="1"/>
    <col min="15584" max="15584" width="3.33203125" style="2" customWidth="1"/>
    <col min="15585" max="15585" width="12.44140625" style="2" customWidth="1"/>
    <col min="15586" max="15586" width="13.33203125" style="2" customWidth="1"/>
    <col min="15587" max="15587" width="17.6640625" style="2" customWidth="1"/>
    <col min="15588" max="15588" width="3.88671875" style="2" customWidth="1"/>
    <col min="15589" max="15589" width="12" style="2" customWidth="1"/>
    <col min="15590" max="15590" width="12.21875" style="2" customWidth="1"/>
    <col min="15591" max="15591" width="15.6640625" style="2" customWidth="1"/>
    <col min="15592" max="15592" width="12.21875" style="2" customWidth="1"/>
    <col min="15593" max="15593" width="11.33203125" style="2" customWidth="1"/>
    <col min="15594" max="15594" width="9.77734375" style="2" customWidth="1"/>
    <col min="15595" max="15838" width="9" style="2"/>
    <col min="15839" max="15839" width="20.44140625" style="2" customWidth="1"/>
    <col min="15840" max="15840" width="3.33203125" style="2" customWidth="1"/>
    <col min="15841" max="15841" width="12.44140625" style="2" customWidth="1"/>
    <col min="15842" max="15842" width="13.33203125" style="2" customWidth="1"/>
    <col min="15843" max="15843" width="17.6640625" style="2" customWidth="1"/>
    <col min="15844" max="15844" width="3.88671875" style="2" customWidth="1"/>
    <col min="15845" max="15845" width="12" style="2" customWidth="1"/>
    <col min="15846" max="15846" width="12.21875" style="2" customWidth="1"/>
    <col min="15847" max="15847" width="15.6640625" style="2" customWidth="1"/>
    <col min="15848" max="15848" width="12.21875" style="2" customWidth="1"/>
    <col min="15849" max="15849" width="11.33203125" style="2" customWidth="1"/>
    <col min="15850" max="15850" width="9.77734375" style="2" customWidth="1"/>
    <col min="15851" max="16094" width="9" style="2"/>
    <col min="16095" max="16095" width="20.44140625" style="2" customWidth="1"/>
    <col min="16096" max="16096" width="3.33203125" style="2" customWidth="1"/>
    <col min="16097" max="16097" width="12.44140625" style="2" customWidth="1"/>
    <col min="16098" max="16098" width="13.33203125" style="2" customWidth="1"/>
    <col min="16099" max="16099" width="17.6640625" style="2" customWidth="1"/>
    <col min="16100" max="16100" width="3.88671875" style="2" customWidth="1"/>
    <col min="16101" max="16101" width="12" style="2" customWidth="1"/>
    <col min="16102" max="16102" width="12.21875" style="2" customWidth="1"/>
    <col min="16103" max="16103" width="15.6640625" style="2" customWidth="1"/>
    <col min="16104" max="16104" width="12.21875" style="2" customWidth="1"/>
    <col min="16105" max="16105" width="11.33203125" style="2" customWidth="1"/>
    <col min="16106" max="16106" width="9.77734375" style="2" customWidth="1"/>
    <col min="16107" max="16382" width="9" style="2"/>
  </cols>
  <sheetData>
    <row r="1" spans="1:9" ht="24" customHeight="1">
      <c r="A1" s="83" t="s">
        <v>0</v>
      </c>
      <c r="B1" s="83"/>
      <c r="C1" s="96"/>
      <c r="D1" s="96"/>
      <c r="E1" s="83"/>
      <c r="F1" s="83"/>
      <c r="G1" s="83"/>
      <c r="H1" s="83"/>
    </row>
    <row r="2" spans="1:9" ht="10.5" customHeight="1">
      <c r="A2" s="84">
        <v>44104</v>
      </c>
      <c r="B2" s="84"/>
      <c r="C2" s="97"/>
      <c r="D2" s="97"/>
      <c r="E2" s="84"/>
      <c r="F2" s="84"/>
      <c r="G2" s="84"/>
      <c r="H2" s="84"/>
    </row>
    <row r="3" spans="1:9" ht="12.75" customHeight="1">
      <c r="A3" s="85" t="s">
        <v>1</v>
      </c>
      <c r="B3" s="85"/>
      <c r="C3" s="98"/>
      <c r="E3" s="5"/>
      <c r="G3" s="2" t="s">
        <v>2</v>
      </c>
    </row>
    <row r="4" spans="1:9" ht="24" customHeight="1">
      <c r="A4" s="6" t="s">
        <v>3</v>
      </c>
      <c r="B4" s="6" t="s">
        <v>4</v>
      </c>
      <c r="C4" s="7" t="s">
        <v>5</v>
      </c>
      <c r="D4" s="8" t="s">
        <v>6</v>
      </c>
      <c r="E4" s="6" t="s">
        <v>7</v>
      </c>
      <c r="F4" s="9" t="s">
        <v>4</v>
      </c>
      <c r="G4" s="6" t="s">
        <v>5</v>
      </c>
      <c r="H4" s="6" t="s">
        <v>6</v>
      </c>
    </row>
    <row r="5" spans="1:9" ht="24" customHeight="1">
      <c r="A5" s="10" t="s">
        <v>8</v>
      </c>
      <c r="B5" s="6" t="s">
        <v>9</v>
      </c>
      <c r="C5" s="11"/>
      <c r="D5" s="12"/>
      <c r="E5" s="13" t="s">
        <v>10</v>
      </c>
      <c r="F5" s="14"/>
      <c r="G5" s="21"/>
      <c r="H5" s="28"/>
    </row>
    <row r="6" spans="1:9" ht="24" customHeight="1">
      <c r="A6" s="6" t="s">
        <v>11</v>
      </c>
      <c r="B6" s="6">
        <v>1</v>
      </c>
      <c r="C6" s="33">
        <v>2836</v>
      </c>
      <c r="D6" s="33">
        <v>6385</v>
      </c>
      <c r="E6" s="15" t="s">
        <v>12</v>
      </c>
      <c r="F6" s="16">
        <v>31</v>
      </c>
      <c r="G6" s="33">
        <v>10000</v>
      </c>
      <c r="H6" s="33">
        <v>25300</v>
      </c>
    </row>
    <row r="7" spans="1:9" ht="24" customHeight="1">
      <c r="A7" s="6" t="s">
        <v>13</v>
      </c>
      <c r="B7" s="6">
        <v>2</v>
      </c>
      <c r="C7" s="33">
        <v>0</v>
      </c>
      <c r="D7" s="33">
        <v>0</v>
      </c>
      <c r="E7" s="13" t="s">
        <v>14</v>
      </c>
      <c r="F7" s="16">
        <v>32</v>
      </c>
      <c r="G7" s="33">
        <v>4500</v>
      </c>
      <c r="H7" s="33">
        <v>9544</v>
      </c>
    </row>
    <row r="8" spans="1:9" ht="24" customHeight="1">
      <c r="A8" s="6" t="s">
        <v>15</v>
      </c>
      <c r="B8" s="6">
        <v>3</v>
      </c>
      <c r="C8" s="33">
        <v>6608</v>
      </c>
      <c r="D8" s="33">
        <v>20134</v>
      </c>
      <c r="E8" s="15" t="s">
        <v>16</v>
      </c>
      <c r="F8" s="16">
        <v>33</v>
      </c>
      <c r="G8" s="33">
        <v>31440</v>
      </c>
      <c r="H8" s="33">
        <v>81800</v>
      </c>
    </row>
    <row r="9" spans="1:9" ht="24" customHeight="1">
      <c r="A9" s="6" t="s">
        <v>17</v>
      </c>
      <c r="B9" s="6">
        <v>4</v>
      </c>
      <c r="C9" s="33">
        <v>22810</v>
      </c>
      <c r="D9" s="33">
        <v>63996</v>
      </c>
      <c r="E9" s="15" t="s">
        <v>18</v>
      </c>
      <c r="F9" s="16">
        <v>34</v>
      </c>
      <c r="G9" s="33">
        <v>121</v>
      </c>
      <c r="H9" s="33">
        <v>0</v>
      </c>
    </row>
    <row r="10" spans="1:9" ht="24" customHeight="1">
      <c r="A10" s="6" t="s">
        <v>19</v>
      </c>
      <c r="B10" s="6">
        <v>5</v>
      </c>
      <c r="C10" s="33">
        <v>1426</v>
      </c>
      <c r="D10" s="33">
        <v>8354</v>
      </c>
      <c r="E10" s="15" t="s">
        <v>20</v>
      </c>
      <c r="F10" s="16">
        <v>35</v>
      </c>
      <c r="G10" s="33">
        <v>1989</v>
      </c>
      <c r="H10" s="33">
        <v>897</v>
      </c>
    </row>
    <row r="11" spans="1:9" ht="24" customHeight="1">
      <c r="A11" s="6" t="s">
        <v>21</v>
      </c>
      <c r="B11" s="6">
        <v>6</v>
      </c>
      <c r="C11" s="33">
        <v>0</v>
      </c>
      <c r="D11" s="33">
        <v>0</v>
      </c>
      <c r="E11" s="15" t="s">
        <v>22</v>
      </c>
      <c r="F11" s="16">
        <v>36</v>
      </c>
      <c r="G11" s="33">
        <v>-1389</v>
      </c>
      <c r="H11" s="33">
        <v>-380</v>
      </c>
    </row>
    <row r="12" spans="1:9" ht="24" customHeight="1">
      <c r="A12" s="6" t="s">
        <v>23</v>
      </c>
      <c r="B12" s="6">
        <v>7</v>
      </c>
      <c r="C12" s="33">
        <v>0</v>
      </c>
      <c r="D12" s="33">
        <v>0</v>
      </c>
      <c r="E12" s="17" t="s">
        <v>24</v>
      </c>
      <c r="F12" s="16">
        <v>37</v>
      </c>
      <c r="G12" s="33">
        <v>0</v>
      </c>
      <c r="H12" s="33">
        <v>0</v>
      </c>
    </row>
    <row r="13" spans="1:9" ht="24" customHeight="1">
      <c r="A13" s="6" t="s">
        <v>25</v>
      </c>
      <c r="B13" s="6">
        <v>8</v>
      </c>
      <c r="C13" s="33">
        <v>5876</v>
      </c>
      <c r="D13" s="33">
        <v>1857</v>
      </c>
      <c r="E13" s="15" t="s">
        <v>26</v>
      </c>
      <c r="F13" s="16">
        <v>38</v>
      </c>
      <c r="G13" s="33">
        <v>0</v>
      </c>
      <c r="H13" s="33">
        <v>0</v>
      </c>
      <c r="I13" s="2">
        <v>1000</v>
      </c>
    </row>
    <row r="14" spans="1:9" ht="24" customHeight="1">
      <c r="A14" s="10" t="s">
        <v>27</v>
      </c>
      <c r="B14" s="6">
        <v>9</v>
      </c>
      <c r="C14" s="33">
        <v>9797</v>
      </c>
      <c r="D14" s="33">
        <v>8331</v>
      </c>
      <c r="E14" s="15" t="s">
        <v>28</v>
      </c>
      <c r="F14" s="16">
        <v>39</v>
      </c>
      <c r="G14" s="33">
        <v>4302</v>
      </c>
      <c r="H14" s="33">
        <v>1599</v>
      </c>
    </row>
    <row r="15" spans="1:9" ht="24" customHeight="1">
      <c r="A15" s="6" t="s">
        <v>29</v>
      </c>
      <c r="B15" s="6">
        <v>10</v>
      </c>
      <c r="C15" s="33">
        <v>4899</v>
      </c>
      <c r="D15" s="33">
        <v>1625</v>
      </c>
      <c r="E15" s="15" t="s">
        <v>30</v>
      </c>
      <c r="F15" s="16">
        <v>40</v>
      </c>
      <c r="G15" s="33">
        <v>0</v>
      </c>
      <c r="H15" s="33">
        <v>0</v>
      </c>
    </row>
    <row r="16" spans="1:9" ht="24" customHeight="1">
      <c r="A16" s="18" t="s">
        <v>31</v>
      </c>
      <c r="B16" s="6">
        <v>11</v>
      </c>
      <c r="C16" s="33">
        <v>816</v>
      </c>
      <c r="D16" s="33">
        <v>1876</v>
      </c>
      <c r="E16" s="19" t="s">
        <v>32</v>
      </c>
      <c r="F16" s="16">
        <v>41</v>
      </c>
      <c r="G16" s="33">
        <v>50963</v>
      </c>
      <c r="H16" s="33">
        <v>118760</v>
      </c>
    </row>
    <row r="17" spans="1:9" ht="24" customHeight="1">
      <c r="A17" s="6" t="s">
        <v>33</v>
      </c>
      <c r="B17" s="6">
        <v>12</v>
      </c>
      <c r="C17" s="33">
        <v>2095</v>
      </c>
      <c r="D17" s="33">
        <v>2640</v>
      </c>
      <c r="E17" s="17" t="s">
        <v>34</v>
      </c>
      <c r="F17" s="14"/>
      <c r="G17" s="33">
        <v>0</v>
      </c>
      <c r="H17" s="33">
        <v>0</v>
      </c>
    </row>
    <row r="18" spans="1:9" ht="24" customHeight="1">
      <c r="A18" s="18" t="s">
        <v>35</v>
      </c>
      <c r="B18" s="6">
        <v>13</v>
      </c>
      <c r="C18" s="33">
        <v>1986</v>
      </c>
      <c r="D18" s="33">
        <v>2189</v>
      </c>
      <c r="E18" s="17" t="s">
        <v>36</v>
      </c>
      <c r="F18" s="16">
        <v>42</v>
      </c>
      <c r="G18" s="33">
        <v>12100</v>
      </c>
      <c r="H18" s="33">
        <v>12500</v>
      </c>
      <c r="I18" s="2">
        <f>C17+C18</f>
        <v>4081</v>
      </c>
    </row>
    <row r="19" spans="1:9" ht="24" customHeight="1">
      <c r="A19" s="6" t="s">
        <v>37</v>
      </c>
      <c r="B19" s="6">
        <v>14</v>
      </c>
      <c r="C19" s="33">
        <v>0</v>
      </c>
      <c r="D19" s="33">
        <v>0</v>
      </c>
      <c r="E19" s="17" t="s">
        <v>38</v>
      </c>
      <c r="F19" s="16">
        <v>43</v>
      </c>
      <c r="G19" s="33">
        <v>3887</v>
      </c>
      <c r="H19" s="33">
        <v>5637</v>
      </c>
    </row>
    <row r="20" spans="1:9" ht="24" customHeight="1">
      <c r="A20" s="20" t="s">
        <v>39</v>
      </c>
      <c r="B20" s="6">
        <v>15</v>
      </c>
      <c r="C20" s="33">
        <v>49354</v>
      </c>
      <c r="D20" s="33">
        <v>109057</v>
      </c>
      <c r="E20" s="17" t="s">
        <v>40</v>
      </c>
      <c r="F20" s="16">
        <v>44</v>
      </c>
      <c r="G20" s="33">
        <v>0</v>
      </c>
      <c r="H20" s="33">
        <v>0</v>
      </c>
    </row>
    <row r="21" spans="1:9" ht="24" customHeight="1">
      <c r="A21" s="6" t="s">
        <v>41</v>
      </c>
      <c r="B21" s="6" t="s">
        <v>9</v>
      </c>
      <c r="C21" s="33">
        <v>0</v>
      </c>
      <c r="D21" s="33">
        <v>0</v>
      </c>
      <c r="E21" s="17" t="s">
        <v>42</v>
      </c>
      <c r="F21" s="16">
        <v>45</v>
      </c>
      <c r="G21" s="33">
        <v>0</v>
      </c>
      <c r="H21" s="33">
        <v>0</v>
      </c>
    </row>
    <row r="22" spans="1:9" ht="24" customHeight="1">
      <c r="A22" s="6" t="s">
        <v>43</v>
      </c>
      <c r="B22" s="6">
        <v>16</v>
      </c>
      <c r="C22" s="33">
        <v>0</v>
      </c>
      <c r="D22" s="33">
        <v>0</v>
      </c>
      <c r="E22" s="19" t="s">
        <v>44</v>
      </c>
      <c r="F22" s="16">
        <v>46</v>
      </c>
      <c r="G22" s="33">
        <v>15987</v>
      </c>
      <c r="H22" s="33">
        <v>18137</v>
      </c>
    </row>
    <row r="23" spans="1:9" ht="24" customHeight="1">
      <c r="A23" s="6" t="s">
        <v>45</v>
      </c>
      <c r="B23" s="6">
        <v>17</v>
      </c>
      <c r="C23" s="33">
        <v>0</v>
      </c>
      <c r="D23" s="33">
        <v>0</v>
      </c>
      <c r="E23" s="19" t="s">
        <v>46</v>
      </c>
      <c r="F23" s="16">
        <v>47</v>
      </c>
      <c r="G23" s="33">
        <v>66950</v>
      </c>
      <c r="H23" s="33">
        <v>136896</v>
      </c>
    </row>
    <row r="24" spans="1:9" ht="24" customHeight="1">
      <c r="A24" s="6" t="s">
        <v>47</v>
      </c>
      <c r="B24" s="6">
        <v>18</v>
      </c>
      <c r="C24" s="33">
        <v>66883</v>
      </c>
      <c r="D24" s="33">
        <v>58133</v>
      </c>
      <c r="E24" s="21"/>
      <c r="F24" s="14"/>
      <c r="G24" s="33">
        <v>0</v>
      </c>
      <c r="H24" s="33">
        <v>0</v>
      </c>
    </row>
    <row r="25" spans="1:9" ht="24" customHeight="1">
      <c r="A25" s="6" t="s">
        <v>48</v>
      </c>
      <c r="B25" s="6">
        <v>19</v>
      </c>
      <c r="C25" s="33">
        <v>28256</v>
      </c>
      <c r="D25" s="33">
        <v>22554</v>
      </c>
      <c r="E25" s="21"/>
      <c r="F25" s="14"/>
      <c r="G25" s="33">
        <v>0</v>
      </c>
      <c r="H25" s="33">
        <v>0</v>
      </c>
    </row>
    <row r="26" spans="1:9" ht="24" customHeight="1">
      <c r="A26" s="6" t="s">
        <v>49</v>
      </c>
      <c r="B26" s="6">
        <v>20</v>
      </c>
      <c r="C26" s="33">
        <v>39</v>
      </c>
      <c r="D26" s="33">
        <v>35579</v>
      </c>
      <c r="E26" s="21"/>
      <c r="F26" s="14"/>
      <c r="G26" s="33">
        <v>0</v>
      </c>
      <c r="H26" s="33">
        <v>0</v>
      </c>
    </row>
    <row r="27" spans="1:9" ht="24" customHeight="1">
      <c r="A27" s="6" t="s">
        <v>50</v>
      </c>
      <c r="B27" s="6">
        <v>21</v>
      </c>
      <c r="C27" s="33">
        <v>320</v>
      </c>
      <c r="D27" s="33">
        <v>4967</v>
      </c>
      <c r="E27" s="21"/>
      <c r="F27" s="14"/>
      <c r="G27" s="33">
        <v>0</v>
      </c>
      <c r="H27" s="33">
        <v>0</v>
      </c>
      <c r="I27" s="27"/>
    </row>
    <row r="28" spans="1:9" ht="24" customHeight="1">
      <c r="A28" s="6" t="s">
        <v>51</v>
      </c>
      <c r="B28" s="6">
        <v>22</v>
      </c>
      <c r="C28" s="33">
        <v>0</v>
      </c>
      <c r="D28" s="33">
        <v>0</v>
      </c>
      <c r="E28" s="21"/>
      <c r="F28" s="14"/>
      <c r="G28" s="33">
        <v>0</v>
      </c>
      <c r="H28" s="33">
        <v>0</v>
      </c>
    </row>
    <row r="29" spans="1:9" ht="24" customHeight="1">
      <c r="A29" s="6" t="s">
        <v>52</v>
      </c>
      <c r="B29" s="6">
        <v>23</v>
      </c>
      <c r="C29" s="33">
        <v>0</v>
      </c>
      <c r="D29" s="33">
        <v>0</v>
      </c>
      <c r="E29" s="21"/>
      <c r="F29" s="14"/>
      <c r="G29" s="33">
        <v>0</v>
      </c>
      <c r="H29" s="33">
        <v>0</v>
      </c>
    </row>
    <row r="30" spans="1:9" ht="24" customHeight="1">
      <c r="A30" s="6" t="s">
        <v>53</v>
      </c>
      <c r="B30" s="6">
        <v>24</v>
      </c>
      <c r="C30" s="33">
        <v>0</v>
      </c>
      <c r="D30" s="33">
        <v>0</v>
      </c>
      <c r="E30" s="22" t="s">
        <v>54</v>
      </c>
      <c r="F30" s="14"/>
      <c r="G30" s="33">
        <v>0</v>
      </c>
      <c r="H30" s="33">
        <v>0</v>
      </c>
    </row>
    <row r="31" spans="1:9" ht="24" customHeight="1">
      <c r="A31" s="6" t="s">
        <v>55</v>
      </c>
      <c r="B31" s="6">
        <v>25</v>
      </c>
      <c r="C31" s="33">
        <v>428</v>
      </c>
      <c r="D31" s="33">
        <v>0</v>
      </c>
      <c r="E31" s="15" t="s">
        <v>56</v>
      </c>
      <c r="F31" s="16">
        <v>48</v>
      </c>
      <c r="G31" s="33">
        <v>56000</v>
      </c>
      <c r="H31" s="33">
        <v>26000</v>
      </c>
    </row>
    <row r="32" spans="1:9" ht="19.5" customHeight="1">
      <c r="A32" s="6" t="s">
        <v>57</v>
      </c>
      <c r="B32" s="6">
        <v>26</v>
      </c>
      <c r="C32" s="33">
        <v>0</v>
      </c>
      <c r="D32" s="33">
        <v>0</v>
      </c>
      <c r="E32" s="15" t="s">
        <v>58</v>
      </c>
      <c r="F32" s="16">
        <v>49</v>
      </c>
      <c r="G32" s="33">
        <v>0</v>
      </c>
      <c r="H32" s="33">
        <v>0</v>
      </c>
    </row>
    <row r="33" spans="1:9" ht="21" customHeight="1">
      <c r="A33" s="6" t="s">
        <v>59</v>
      </c>
      <c r="B33" s="6">
        <v>27</v>
      </c>
      <c r="C33" s="33">
        <v>458</v>
      </c>
      <c r="D33" s="33">
        <v>834</v>
      </c>
      <c r="E33" s="15" t="s">
        <v>60</v>
      </c>
      <c r="F33" s="16">
        <v>50</v>
      </c>
      <c r="G33" s="33">
        <v>521</v>
      </c>
      <c r="H33" s="33">
        <v>521</v>
      </c>
    </row>
    <row r="34" spans="1:9" ht="24" customHeight="1">
      <c r="A34" s="6" t="s">
        <v>61</v>
      </c>
      <c r="B34" s="6">
        <v>28</v>
      </c>
      <c r="C34" s="33">
        <v>0</v>
      </c>
      <c r="D34" s="33">
        <v>0</v>
      </c>
      <c r="E34" s="15" t="s">
        <v>62</v>
      </c>
      <c r="F34" s="16">
        <v>51</v>
      </c>
      <c r="G34" s="33">
        <v>-34285</v>
      </c>
      <c r="H34" s="33">
        <v>-12981</v>
      </c>
      <c r="I34" s="2">
        <f>G34-H34</f>
        <v>-21304</v>
      </c>
    </row>
    <row r="35" spans="1:9" ht="24" customHeight="1">
      <c r="A35" s="20" t="s">
        <v>63</v>
      </c>
      <c r="B35" s="6">
        <v>29</v>
      </c>
      <c r="C35" s="33">
        <v>39833</v>
      </c>
      <c r="D35" s="33">
        <v>41380</v>
      </c>
      <c r="E35" s="23" t="s">
        <v>64</v>
      </c>
      <c r="F35" s="16">
        <v>52</v>
      </c>
      <c r="G35" s="33">
        <v>22237</v>
      </c>
      <c r="H35" s="33">
        <v>13540</v>
      </c>
      <c r="I35" s="27"/>
    </row>
    <row r="36" spans="1:9" ht="24" customHeight="1">
      <c r="A36" s="20" t="s">
        <v>65</v>
      </c>
      <c r="B36" s="6">
        <v>30</v>
      </c>
      <c r="C36" s="33">
        <v>89187</v>
      </c>
      <c r="D36" s="33">
        <v>150437</v>
      </c>
      <c r="E36" s="23" t="s">
        <v>66</v>
      </c>
      <c r="F36" s="16">
        <v>53</v>
      </c>
      <c r="G36" s="33">
        <v>89187</v>
      </c>
      <c r="H36" s="33">
        <v>150437</v>
      </c>
    </row>
    <row r="37" spans="1:9" s="1" customFormat="1" ht="24" customHeight="1">
      <c r="A37" s="92" t="s">
        <v>108</v>
      </c>
      <c r="B37" s="92"/>
      <c r="C37" s="99"/>
      <c r="D37" s="99"/>
      <c r="E37" s="92"/>
      <c r="F37" s="92"/>
      <c r="G37" s="92"/>
      <c r="H37" s="92"/>
    </row>
    <row r="39" spans="1:9">
      <c r="H39" s="27"/>
    </row>
    <row r="40" spans="1:9">
      <c r="E40" s="26"/>
      <c r="G40" s="27"/>
      <c r="H40" s="29"/>
    </row>
    <row r="41" spans="1:9">
      <c r="H41" s="30"/>
    </row>
    <row r="42" spans="1:9">
      <c r="G42" s="27"/>
      <c r="H42" s="31"/>
      <c r="I42" s="2">
        <f>I34-利润表!C37</f>
        <v>-3306474.67</v>
      </c>
    </row>
    <row r="43" spans="1:9">
      <c r="G43" s="27"/>
      <c r="H43" s="30"/>
    </row>
    <row r="44" spans="1:9">
      <c r="H44" s="30"/>
    </row>
    <row r="45" spans="1:9">
      <c r="G45" s="26"/>
      <c r="H45" s="29"/>
    </row>
    <row r="46" spans="1:9">
      <c r="E46" s="27"/>
      <c r="G46" s="27"/>
      <c r="H46" s="27"/>
    </row>
    <row r="47" spans="1:9">
      <c r="G47" s="27"/>
    </row>
    <row r="48" spans="1:9">
      <c r="H48" s="27"/>
    </row>
    <row r="49" spans="7:8">
      <c r="G49" s="27"/>
      <c r="H49" s="27"/>
    </row>
    <row r="50" spans="7:8">
      <c r="G50" s="26"/>
    </row>
    <row r="56" spans="7:8">
      <c r="H56" s="32"/>
    </row>
    <row r="63" spans="7:8">
      <c r="G63" s="2">
        <f>-12980906.12</f>
        <v>-12980906.119999999</v>
      </c>
      <c r="H63" s="3">
        <v>-12173387</v>
      </c>
    </row>
    <row r="66" spans="8:8">
      <c r="H66" s="2">
        <f>G63+H63</f>
        <v>-25154293.120000001</v>
      </c>
    </row>
  </sheetData>
  <mergeCells count="4">
    <mergeCell ref="A1:H1"/>
    <mergeCell ref="A2:H2"/>
    <mergeCell ref="A3:C3"/>
    <mergeCell ref="A37:H37"/>
  </mergeCells>
  <phoneticPr fontId="14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/>
  <dimension ref="A1:I66"/>
  <sheetViews>
    <sheetView topLeftCell="A16" workbookViewId="0">
      <selection activeCell="C31" sqref="C31"/>
    </sheetView>
  </sheetViews>
  <sheetFormatPr defaultColWidth="9" defaultRowHeight="14.4"/>
  <cols>
    <col min="1" max="1" width="34.88671875" customWidth="1"/>
    <col min="2" max="2" width="5.109375" customWidth="1"/>
    <col min="3" max="4" width="12.6640625" customWidth="1"/>
    <col min="5" max="5" width="42.44140625" customWidth="1"/>
    <col min="6" max="6" width="5.109375" customWidth="1"/>
    <col min="7" max="9" width="13.77734375" customWidth="1"/>
  </cols>
  <sheetData>
    <row r="1" spans="1:8">
      <c r="A1" t="s">
        <v>0</v>
      </c>
    </row>
    <row r="2" spans="1:8">
      <c r="A2">
        <v>44104</v>
      </c>
    </row>
    <row r="3" spans="1:8">
      <c r="A3" t="s">
        <v>1</v>
      </c>
      <c r="G3" t="s">
        <v>2</v>
      </c>
    </row>
    <row r="4" spans="1:8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4</v>
      </c>
      <c r="G4" t="s">
        <v>5</v>
      </c>
      <c r="H4" t="s">
        <v>6</v>
      </c>
    </row>
    <row r="5" spans="1:8">
      <c r="A5" t="s">
        <v>8</v>
      </c>
      <c r="B5" t="s">
        <v>9</v>
      </c>
      <c r="E5" t="s">
        <v>10</v>
      </c>
    </row>
    <row r="6" spans="1:8">
      <c r="A6" t="s">
        <v>11</v>
      </c>
      <c r="B6">
        <v>1</v>
      </c>
      <c r="C6">
        <v>2835971.47</v>
      </c>
      <c r="D6">
        <v>6384723.46</v>
      </c>
      <c r="E6" t="s">
        <v>12</v>
      </c>
      <c r="F6">
        <v>31</v>
      </c>
      <c r="G6">
        <v>10000000</v>
      </c>
      <c r="H6">
        <v>25300000</v>
      </c>
    </row>
    <row r="7" spans="1:8">
      <c r="A7" t="s">
        <v>13</v>
      </c>
      <c r="B7">
        <v>2</v>
      </c>
      <c r="D7">
        <v>0</v>
      </c>
      <c r="E7" t="s">
        <v>14</v>
      </c>
      <c r="F7">
        <v>32</v>
      </c>
      <c r="G7">
        <v>4500000</v>
      </c>
      <c r="H7">
        <v>9543820.3000000007</v>
      </c>
    </row>
    <row r="8" spans="1:8">
      <c r="A8" t="s">
        <v>15</v>
      </c>
      <c r="B8">
        <v>3</v>
      </c>
      <c r="C8">
        <v>6607738.9800000004</v>
      </c>
      <c r="D8">
        <v>20134415.350000001</v>
      </c>
      <c r="E8" t="s">
        <v>16</v>
      </c>
      <c r="F8">
        <v>33</v>
      </c>
      <c r="G8">
        <v>31440206.170000002</v>
      </c>
      <c r="H8">
        <v>81799652.739999995</v>
      </c>
    </row>
    <row r="9" spans="1:8">
      <c r="A9" t="s">
        <v>17</v>
      </c>
      <c r="B9">
        <v>4</v>
      </c>
      <c r="C9">
        <v>22810432.370000001</v>
      </c>
      <c r="D9">
        <v>63996025.039999999</v>
      </c>
      <c r="E9" t="s">
        <v>18</v>
      </c>
      <c r="F9">
        <v>34</v>
      </c>
      <c r="G9">
        <v>121023</v>
      </c>
      <c r="H9">
        <v>0</v>
      </c>
    </row>
    <row r="10" spans="1:8">
      <c r="A10" t="s">
        <v>19</v>
      </c>
      <c r="B10">
        <v>5</v>
      </c>
      <c r="C10">
        <v>1426465.28</v>
      </c>
      <c r="D10">
        <v>8353563.9500000002</v>
      </c>
      <c r="E10" t="s">
        <v>20</v>
      </c>
      <c r="F10">
        <v>35</v>
      </c>
      <c r="G10">
        <v>1988708.28</v>
      </c>
      <c r="H10">
        <v>897167.4</v>
      </c>
    </row>
    <row r="11" spans="1:8">
      <c r="A11" t="s">
        <v>21</v>
      </c>
      <c r="B11">
        <v>6</v>
      </c>
      <c r="D11">
        <v>0</v>
      </c>
      <c r="E11" t="s">
        <v>22</v>
      </c>
      <c r="F11">
        <v>36</v>
      </c>
      <c r="G11">
        <v>-1388756.95</v>
      </c>
      <c r="H11">
        <v>-380267.03</v>
      </c>
    </row>
    <row r="12" spans="1:8">
      <c r="A12" t="s">
        <v>23</v>
      </c>
      <c r="B12">
        <v>7</v>
      </c>
      <c r="D12">
        <v>0</v>
      </c>
      <c r="E12" t="s">
        <v>24</v>
      </c>
      <c r="F12">
        <v>37</v>
      </c>
      <c r="H12">
        <v>0</v>
      </c>
    </row>
    <row r="13" spans="1:8">
      <c r="A13" t="s">
        <v>25</v>
      </c>
      <c r="B13">
        <v>8</v>
      </c>
      <c r="C13">
        <v>5875972.2199999997</v>
      </c>
      <c r="D13">
        <v>1857270.35</v>
      </c>
      <c r="E13" t="s">
        <v>26</v>
      </c>
      <c r="F13">
        <v>38</v>
      </c>
      <c r="H13">
        <v>0</v>
      </c>
    </row>
    <row r="14" spans="1:8">
      <c r="A14" t="s">
        <v>27</v>
      </c>
      <c r="B14">
        <v>9</v>
      </c>
      <c r="C14">
        <v>9797372.6999999993</v>
      </c>
      <c r="D14">
        <v>8330783.1699999999</v>
      </c>
      <c r="E14" t="s">
        <v>28</v>
      </c>
      <c r="F14">
        <v>39</v>
      </c>
      <c r="G14">
        <v>4301893.79</v>
      </c>
      <c r="H14">
        <v>1599192.17</v>
      </c>
    </row>
    <row r="15" spans="1:8">
      <c r="A15" t="s">
        <v>29</v>
      </c>
      <c r="B15">
        <v>10</v>
      </c>
      <c r="C15">
        <v>4899275.75</v>
      </c>
      <c r="D15">
        <v>1625400.17</v>
      </c>
      <c r="E15" t="s">
        <v>30</v>
      </c>
      <c r="F15">
        <v>40</v>
      </c>
    </row>
    <row r="16" spans="1:8">
      <c r="A16" t="s">
        <v>31</v>
      </c>
      <c r="B16">
        <v>11</v>
      </c>
      <c r="C16">
        <v>816456.87</v>
      </c>
      <c r="D16">
        <v>1876071.85</v>
      </c>
      <c r="E16" t="s">
        <v>32</v>
      </c>
      <c r="F16">
        <v>41</v>
      </c>
      <c r="G16">
        <v>50963074.289999999</v>
      </c>
      <c r="H16">
        <v>118759565.58</v>
      </c>
    </row>
    <row r="17" spans="1:8">
      <c r="A17" t="s">
        <v>33</v>
      </c>
      <c r="B17">
        <v>12</v>
      </c>
      <c r="C17">
        <v>2095193.99</v>
      </c>
      <c r="D17">
        <v>2640435.0299999998</v>
      </c>
      <c r="E17" t="s">
        <v>34</v>
      </c>
    </row>
    <row r="18" spans="1:8">
      <c r="A18" t="s">
        <v>35</v>
      </c>
      <c r="B18">
        <v>13</v>
      </c>
      <c r="C18">
        <v>1986446.09</v>
      </c>
      <c r="D18">
        <v>2188876.12</v>
      </c>
      <c r="E18" t="s">
        <v>36</v>
      </c>
      <c r="F18">
        <v>42</v>
      </c>
      <c r="G18">
        <v>12100000</v>
      </c>
      <c r="H18">
        <v>12500000</v>
      </c>
    </row>
    <row r="19" spans="1:8">
      <c r="A19" t="s">
        <v>37</v>
      </c>
      <c r="B19">
        <v>14</v>
      </c>
      <c r="E19" t="s">
        <v>38</v>
      </c>
      <c r="F19">
        <v>43</v>
      </c>
      <c r="G19">
        <v>3887404.8</v>
      </c>
      <c r="H19">
        <v>5636736.96</v>
      </c>
    </row>
    <row r="20" spans="1:8">
      <c r="A20" t="s">
        <v>39</v>
      </c>
      <c r="B20">
        <v>15</v>
      </c>
      <c r="C20">
        <v>49353953.020000003</v>
      </c>
      <c r="D20">
        <v>109056781.31999999</v>
      </c>
      <c r="E20" t="s">
        <v>40</v>
      </c>
      <c r="F20">
        <v>44</v>
      </c>
      <c r="H20">
        <v>0</v>
      </c>
    </row>
    <row r="21" spans="1:8">
      <c r="A21" t="s">
        <v>41</v>
      </c>
      <c r="B21" t="s">
        <v>9</v>
      </c>
      <c r="E21" t="s">
        <v>42</v>
      </c>
      <c r="F21">
        <v>45</v>
      </c>
    </row>
    <row r="22" spans="1:8">
      <c r="A22" t="s">
        <v>43</v>
      </c>
      <c r="B22">
        <v>16</v>
      </c>
      <c r="D22">
        <v>0</v>
      </c>
      <c r="E22" t="s">
        <v>44</v>
      </c>
      <c r="F22">
        <v>46</v>
      </c>
      <c r="G22">
        <v>15987404.800000001</v>
      </c>
      <c r="H22">
        <v>18136736.960000001</v>
      </c>
    </row>
    <row r="23" spans="1:8">
      <c r="A23" t="s">
        <v>45</v>
      </c>
      <c r="B23">
        <v>17</v>
      </c>
      <c r="D23">
        <v>0</v>
      </c>
      <c r="E23" t="s">
        <v>46</v>
      </c>
      <c r="F23">
        <v>47</v>
      </c>
      <c r="G23">
        <v>66950479.090000004</v>
      </c>
      <c r="H23">
        <v>136896302.53999999</v>
      </c>
    </row>
    <row r="24" spans="1:8">
      <c r="A24" t="s">
        <v>47</v>
      </c>
      <c r="B24">
        <v>18</v>
      </c>
      <c r="C24">
        <v>66883255.25</v>
      </c>
      <c r="D24">
        <v>58132792.299999997</v>
      </c>
    </row>
    <row r="25" spans="1:8">
      <c r="A25" t="s">
        <v>48</v>
      </c>
      <c r="B25">
        <v>19</v>
      </c>
      <c r="C25">
        <v>28256271.670000002</v>
      </c>
      <c r="D25">
        <v>22553699.809999999</v>
      </c>
    </row>
    <row r="26" spans="1:8">
      <c r="A26" t="s">
        <v>49</v>
      </c>
      <c r="B26">
        <v>20</v>
      </c>
      <c r="C26">
        <v>38626983.579999998</v>
      </c>
      <c r="D26">
        <v>35579092.490000002</v>
      </c>
    </row>
    <row r="27" spans="1:8">
      <c r="A27" t="s">
        <v>50</v>
      </c>
      <c r="B27">
        <v>21</v>
      </c>
      <c r="C27">
        <v>320000</v>
      </c>
      <c r="D27">
        <v>4966767.28</v>
      </c>
    </row>
    <row r="28" spans="1:8">
      <c r="A28" t="s">
        <v>51</v>
      </c>
      <c r="B28">
        <v>22</v>
      </c>
      <c r="D28">
        <v>0</v>
      </c>
    </row>
    <row r="29" spans="1:8">
      <c r="A29" t="s">
        <v>52</v>
      </c>
      <c r="B29">
        <v>23</v>
      </c>
      <c r="D29">
        <v>0</v>
      </c>
    </row>
    <row r="30" spans="1:8">
      <c r="A30" t="s">
        <v>53</v>
      </c>
      <c r="B30">
        <v>24</v>
      </c>
      <c r="D30">
        <v>0</v>
      </c>
      <c r="E30" t="s">
        <v>54</v>
      </c>
    </row>
    <row r="31" spans="1:8">
      <c r="A31" t="s">
        <v>55</v>
      </c>
      <c r="B31">
        <v>25</v>
      </c>
      <c r="C31">
        <v>428340.03</v>
      </c>
      <c r="D31">
        <v>0</v>
      </c>
      <c r="E31" t="s">
        <v>56</v>
      </c>
      <c r="F31">
        <v>48</v>
      </c>
      <c r="G31">
        <v>56000000</v>
      </c>
      <c r="H31">
        <v>26000000</v>
      </c>
    </row>
    <row r="32" spans="1:8">
      <c r="A32" t="s">
        <v>57</v>
      </c>
      <c r="B32">
        <v>26</v>
      </c>
      <c r="D32">
        <v>0</v>
      </c>
      <c r="E32" t="s">
        <v>58</v>
      </c>
      <c r="F32">
        <v>49</v>
      </c>
      <c r="H32">
        <v>0</v>
      </c>
    </row>
    <row r="33" spans="1:9">
      <c r="A33" t="s">
        <v>59</v>
      </c>
      <c r="B33">
        <v>27</v>
      </c>
      <c r="C33">
        <v>458023.18</v>
      </c>
      <c r="D33">
        <v>834130.91</v>
      </c>
      <c r="E33" t="s">
        <v>60</v>
      </c>
      <c r="F33">
        <v>50</v>
      </c>
      <c r="G33">
        <v>521375.58</v>
      </c>
      <c r="H33">
        <v>521375.58</v>
      </c>
    </row>
    <row r="34" spans="1:9">
      <c r="A34" t="s">
        <v>61</v>
      </c>
      <c r="B34">
        <v>28</v>
      </c>
      <c r="E34" t="s">
        <v>62</v>
      </c>
      <c r="F34">
        <v>51</v>
      </c>
      <c r="G34">
        <v>-34284554.859999999</v>
      </c>
      <c r="H34">
        <v>-12980906.119999999</v>
      </c>
      <c r="I34">
        <v>-21303648.739999998</v>
      </c>
    </row>
    <row r="35" spans="1:9">
      <c r="A35" t="s">
        <v>63</v>
      </c>
      <c r="B35">
        <v>29</v>
      </c>
      <c r="C35">
        <v>39833346.789999999</v>
      </c>
      <c r="D35">
        <v>41379990.68</v>
      </c>
      <c r="E35" t="s">
        <v>64</v>
      </c>
      <c r="F35">
        <v>52</v>
      </c>
      <c r="G35">
        <v>22236820.719999999</v>
      </c>
      <c r="H35">
        <v>13540469.460000001</v>
      </c>
    </row>
    <row r="36" spans="1:9">
      <c r="A36" t="s">
        <v>65</v>
      </c>
      <c r="B36">
        <v>30</v>
      </c>
      <c r="C36">
        <v>89187299.810000002</v>
      </c>
      <c r="D36">
        <v>150436772</v>
      </c>
      <c r="E36" t="s">
        <v>66</v>
      </c>
      <c r="F36">
        <v>53</v>
      </c>
      <c r="G36">
        <v>89187299.810000002</v>
      </c>
      <c r="H36">
        <v>150436772</v>
      </c>
    </row>
    <row r="37" spans="1:9">
      <c r="A37" t="s">
        <v>108</v>
      </c>
    </row>
    <row r="42" spans="1:9">
      <c r="I42">
        <v>0</v>
      </c>
    </row>
    <row r="43" spans="1:9">
      <c r="D43">
        <v>8918.73</v>
      </c>
    </row>
    <row r="63" spans="7:8">
      <c r="G63">
        <v>-12980906.119999999</v>
      </c>
      <c r="H63">
        <v>-12173387</v>
      </c>
    </row>
    <row r="66" spans="8:8">
      <c r="H66">
        <v>-25154293.120000001</v>
      </c>
    </row>
  </sheetData>
  <phoneticPr fontId="14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/>
  <dimension ref="A1:L66"/>
  <sheetViews>
    <sheetView workbookViewId="0">
      <selection sqref="A1:XFD1048576"/>
    </sheetView>
  </sheetViews>
  <sheetFormatPr defaultColWidth="9" defaultRowHeight="10.8"/>
  <cols>
    <col min="1" max="1" width="19.88671875" style="2" customWidth="1"/>
    <col min="2" max="2" width="5.33203125" style="2" customWidth="1"/>
    <col min="3" max="6" width="16.44140625" style="3" customWidth="1"/>
    <col min="7" max="7" width="27.21875" style="2" customWidth="1"/>
    <col min="8" max="8" width="4.88671875" style="4" customWidth="1"/>
    <col min="9" max="9" width="16.44140625" style="2" customWidth="1"/>
    <col min="10" max="10" width="16.21875" style="2" customWidth="1"/>
    <col min="11" max="11" width="13" style="2" customWidth="1"/>
    <col min="12" max="12" width="9.6640625" style="2"/>
    <col min="13" max="226" width="9" style="2"/>
    <col min="227" max="227" width="20.44140625" style="2" customWidth="1"/>
    <col min="228" max="228" width="3.33203125" style="2" customWidth="1"/>
    <col min="229" max="229" width="12.44140625" style="2" customWidth="1"/>
    <col min="230" max="230" width="13.33203125" style="2" customWidth="1"/>
    <col min="231" max="231" width="17.6640625" style="2" customWidth="1"/>
    <col min="232" max="232" width="3.88671875" style="2" customWidth="1"/>
    <col min="233" max="233" width="12" style="2" customWidth="1"/>
    <col min="234" max="234" width="12.21875" style="2" customWidth="1"/>
    <col min="235" max="235" width="15.6640625" style="2" customWidth="1"/>
    <col min="236" max="236" width="12.21875" style="2" customWidth="1"/>
    <col min="237" max="237" width="11.33203125" style="2" customWidth="1"/>
    <col min="238" max="238" width="9.77734375" style="2" customWidth="1"/>
    <col min="239" max="482" width="9" style="2"/>
    <col min="483" max="483" width="20.44140625" style="2" customWidth="1"/>
    <col min="484" max="484" width="3.33203125" style="2" customWidth="1"/>
    <col min="485" max="485" width="12.44140625" style="2" customWidth="1"/>
    <col min="486" max="486" width="13.33203125" style="2" customWidth="1"/>
    <col min="487" max="487" width="17.6640625" style="2" customWidth="1"/>
    <col min="488" max="488" width="3.88671875" style="2" customWidth="1"/>
    <col min="489" max="489" width="12" style="2" customWidth="1"/>
    <col min="490" max="490" width="12.21875" style="2" customWidth="1"/>
    <col min="491" max="491" width="15.6640625" style="2" customWidth="1"/>
    <col min="492" max="492" width="12.21875" style="2" customWidth="1"/>
    <col min="493" max="493" width="11.33203125" style="2" customWidth="1"/>
    <col min="494" max="494" width="9.77734375" style="2" customWidth="1"/>
    <col min="495" max="738" width="9" style="2"/>
    <col min="739" max="739" width="20.44140625" style="2" customWidth="1"/>
    <col min="740" max="740" width="3.33203125" style="2" customWidth="1"/>
    <col min="741" max="741" width="12.44140625" style="2" customWidth="1"/>
    <col min="742" max="742" width="13.33203125" style="2" customWidth="1"/>
    <col min="743" max="743" width="17.6640625" style="2" customWidth="1"/>
    <col min="744" max="744" width="3.88671875" style="2" customWidth="1"/>
    <col min="745" max="745" width="12" style="2" customWidth="1"/>
    <col min="746" max="746" width="12.21875" style="2" customWidth="1"/>
    <col min="747" max="747" width="15.6640625" style="2" customWidth="1"/>
    <col min="748" max="748" width="12.21875" style="2" customWidth="1"/>
    <col min="749" max="749" width="11.33203125" style="2" customWidth="1"/>
    <col min="750" max="750" width="9.77734375" style="2" customWidth="1"/>
    <col min="751" max="994" width="9" style="2"/>
    <col min="995" max="995" width="20.44140625" style="2" customWidth="1"/>
    <col min="996" max="996" width="3.33203125" style="2" customWidth="1"/>
    <col min="997" max="997" width="12.44140625" style="2" customWidth="1"/>
    <col min="998" max="998" width="13.33203125" style="2" customWidth="1"/>
    <col min="999" max="999" width="17.6640625" style="2" customWidth="1"/>
    <col min="1000" max="1000" width="3.88671875" style="2" customWidth="1"/>
    <col min="1001" max="1001" width="12" style="2" customWidth="1"/>
    <col min="1002" max="1002" width="12.21875" style="2" customWidth="1"/>
    <col min="1003" max="1003" width="15.6640625" style="2" customWidth="1"/>
    <col min="1004" max="1004" width="12.21875" style="2" customWidth="1"/>
    <col min="1005" max="1005" width="11.33203125" style="2" customWidth="1"/>
    <col min="1006" max="1006" width="9.77734375" style="2" customWidth="1"/>
    <col min="1007" max="1250" width="9" style="2"/>
    <col min="1251" max="1251" width="20.44140625" style="2" customWidth="1"/>
    <col min="1252" max="1252" width="3.33203125" style="2" customWidth="1"/>
    <col min="1253" max="1253" width="12.44140625" style="2" customWidth="1"/>
    <col min="1254" max="1254" width="13.33203125" style="2" customWidth="1"/>
    <col min="1255" max="1255" width="17.6640625" style="2" customWidth="1"/>
    <col min="1256" max="1256" width="3.88671875" style="2" customWidth="1"/>
    <col min="1257" max="1257" width="12" style="2" customWidth="1"/>
    <col min="1258" max="1258" width="12.21875" style="2" customWidth="1"/>
    <col min="1259" max="1259" width="15.6640625" style="2" customWidth="1"/>
    <col min="1260" max="1260" width="12.21875" style="2" customWidth="1"/>
    <col min="1261" max="1261" width="11.33203125" style="2" customWidth="1"/>
    <col min="1262" max="1262" width="9.77734375" style="2" customWidth="1"/>
    <col min="1263" max="1506" width="9" style="2"/>
    <col min="1507" max="1507" width="20.44140625" style="2" customWidth="1"/>
    <col min="1508" max="1508" width="3.33203125" style="2" customWidth="1"/>
    <col min="1509" max="1509" width="12.44140625" style="2" customWidth="1"/>
    <col min="1510" max="1510" width="13.33203125" style="2" customWidth="1"/>
    <col min="1511" max="1511" width="17.6640625" style="2" customWidth="1"/>
    <col min="1512" max="1512" width="3.88671875" style="2" customWidth="1"/>
    <col min="1513" max="1513" width="12" style="2" customWidth="1"/>
    <col min="1514" max="1514" width="12.21875" style="2" customWidth="1"/>
    <col min="1515" max="1515" width="15.6640625" style="2" customWidth="1"/>
    <col min="1516" max="1516" width="12.21875" style="2" customWidth="1"/>
    <col min="1517" max="1517" width="11.33203125" style="2" customWidth="1"/>
    <col min="1518" max="1518" width="9.77734375" style="2" customWidth="1"/>
    <col min="1519" max="1762" width="9" style="2"/>
    <col min="1763" max="1763" width="20.44140625" style="2" customWidth="1"/>
    <col min="1764" max="1764" width="3.33203125" style="2" customWidth="1"/>
    <col min="1765" max="1765" width="12.44140625" style="2" customWidth="1"/>
    <col min="1766" max="1766" width="13.33203125" style="2" customWidth="1"/>
    <col min="1767" max="1767" width="17.6640625" style="2" customWidth="1"/>
    <col min="1768" max="1768" width="3.88671875" style="2" customWidth="1"/>
    <col min="1769" max="1769" width="12" style="2" customWidth="1"/>
    <col min="1770" max="1770" width="12.21875" style="2" customWidth="1"/>
    <col min="1771" max="1771" width="15.6640625" style="2" customWidth="1"/>
    <col min="1772" max="1772" width="12.21875" style="2" customWidth="1"/>
    <col min="1773" max="1773" width="11.33203125" style="2" customWidth="1"/>
    <col min="1774" max="1774" width="9.77734375" style="2" customWidth="1"/>
    <col min="1775" max="2018" width="9" style="2"/>
    <col min="2019" max="2019" width="20.44140625" style="2" customWidth="1"/>
    <col min="2020" max="2020" width="3.33203125" style="2" customWidth="1"/>
    <col min="2021" max="2021" width="12.44140625" style="2" customWidth="1"/>
    <col min="2022" max="2022" width="13.33203125" style="2" customWidth="1"/>
    <col min="2023" max="2023" width="17.6640625" style="2" customWidth="1"/>
    <col min="2024" max="2024" width="3.88671875" style="2" customWidth="1"/>
    <col min="2025" max="2025" width="12" style="2" customWidth="1"/>
    <col min="2026" max="2026" width="12.21875" style="2" customWidth="1"/>
    <col min="2027" max="2027" width="15.6640625" style="2" customWidth="1"/>
    <col min="2028" max="2028" width="12.21875" style="2" customWidth="1"/>
    <col min="2029" max="2029" width="11.33203125" style="2" customWidth="1"/>
    <col min="2030" max="2030" width="9.77734375" style="2" customWidth="1"/>
    <col min="2031" max="2274" width="9" style="2"/>
    <col min="2275" max="2275" width="20.44140625" style="2" customWidth="1"/>
    <col min="2276" max="2276" width="3.33203125" style="2" customWidth="1"/>
    <col min="2277" max="2277" width="12.44140625" style="2" customWidth="1"/>
    <col min="2278" max="2278" width="13.33203125" style="2" customWidth="1"/>
    <col min="2279" max="2279" width="17.6640625" style="2" customWidth="1"/>
    <col min="2280" max="2280" width="3.88671875" style="2" customWidth="1"/>
    <col min="2281" max="2281" width="12" style="2" customWidth="1"/>
    <col min="2282" max="2282" width="12.21875" style="2" customWidth="1"/>
    <col min="2283" max="2283" width="15.6640625" style="2" customWidth="1"/>
    <col min="2284" max="2284" width="12.21875" style="2" customWidth="1"/>
    <col min="2285" max="2285" width="11.33203125" style="2" customWidth="1"/>
    <col min="2286" max="2286" width="9.77734375" style="2" customWidth="1"/>
    <col min="2287" max="2530" width="9" style="2"/>
    <col min="2531" max="2531" width="20.44140625" style="2" customWidth="1"/>
    <col min="2532" max="2532" width="3.33203125" style="2" customWidth="1"/>
    <col min="2533" max="2533" width="12.44140625" style="2" customWidth="1"/>
    <col min="2534" max="2534" width="13.33203125" style="2" customWidth="1"/>
    <col min="2535" max="2535" width="17.6640625" style="2" customWidth="1"/>
    <col min="2536" max="2536" width="3.88671875" style="2" customWidth="1"/>
    <col min="2537" max="2537" width="12" style="2" customWidth="1"/>
    <col min="2538" max="2538" width="12.21875" style="2" customWidth="1"/>
    <col min="2539" max="2539" width="15.6640625" style="2" customWidth="1"/>
    <col min="2540" max="2540" width="12.21875" style="2" customWidth="1"/>
    <col min="2541" max="2541" width="11.33203125" style="2" customWidth="1"/>
    <col min="2542" max="2542" width="9.77734375" style="2" customWidth="1"/>
    <col min="2543" max="2786" width="9" style="2"/>
    <col min="2787" max="2787" width="20.44140625" style="2" customWidth="1"/>
    <col min="2788" max="2788" width="3.33203125" style="2" customWidth="1"/>
    <col min="2789" max="2789" width="12.44140625" style="2" customWidth="1"/>
    <col min="2790" max="2790" width="13.33203125" style="2" customWidth="1"/>
    <col min="2791" max="2791" width="17.6640625" style="2" customWidth="1"/>
    <col min="2792" max="2792" width="3.88671875" style="2" customWidth="1"/>
    <col min="2793" max="2793" width="12" style="2" customWidth="1"/>
    <col min="2794" max="2794" width="12.21875" style="2" customWidth="1"/>
    <col min="2795" max="2795" width="15.6640625" style="2" customWidth="1"/>
    <col min="2796" max="2796" width="12.21875" style="2" customWidth="1"/>
    <col min="2797" max="2797" width="11.33203125" style="2" customWidth="1"/>
    <col min="2798" max="2798" width="9.77734375" style="2" customWidth="1"/>
    <col min="2799" max="3042" width="9" style="2"/>
    <col min="3043" max="3043" width="20.44140625" style="2" customWidth="1"/>
    <col min="3044" max="3044" width="3.33203125" style="2" customWidth="1"/>
    <col min="3045" max="3045" width="12.44140625" style="2" customWidth="1"/>
    <col min="3046" max="3046" width="13.33203125" style="2" customWidth="1"/>
    <col min="3047" max="3047" width="17.6640625" style="2" customWidth="1"/>
    <col min="3048" max="3048" width="3.88671875" style="2" customWidth="1"/>
    <col min="3049" max="3049" width="12" style="2" customWidth="1"/>
    <col min="3050" max="3050" width="12.21875" style="2" customWidth="1"/>
    <col min="3051" max="3051" width="15.6640625" style="2" customWidth="1"/>
    <col min="3052" max="3052" width="12.21875" style="2" customWidth="1"/>
    <col min="3053" max="3053" width="11.33203125" style="2" customWidth="1"/>
    <col min="3054" max="3054" width="9.77734375" style="2" customWidth="1"/>
    <col min="3055" max="3298" width="9" style="2"/>
    <col min="3299" max="3299" width="20.44140625" style="2" customWidth="1"/>
    <col min="3300" max="3300" width="3.33203125" style="2" customWidth="1"/>
    <col min="3301" max="3301" width="12.44140625" style="2" customWidth="1"/>
    <col min="3302" max="3302" width="13.33203125" style="2" customWidth="1"/>
    <col min="3303" max="3303" width="17.6640625" style="2" customWidth="1"/>
    <col min="3304" max="3304" width="3.88671875" style="2" customWidth="1"/>
    <col min="3305" max="3305" width="12" style="2" customWidth="1"/>
    <col min="3306" max="3306" width="12.21875" style="2" customWidth="1"/>
    <col min="3307" max="3307" width="15.6640625" style="2" customWidth="1"/>
    <col min="3308" max="3308" width="12.21875" style="2" customWidth="1"/>
    <col min="3309" max="3309" width="11.33203125" style="2" customWidth="1"/>
    <col min="3310" max="3310" width="9.77734375" style="2" customWidth="1"/>
    <col min="3311" max="3554" width="9" style="2"/>
    <col min="3555" max="3555" width="20.44140625" style="2" customWidth="1"/>
    <col min="3556" max="3556" width="3.33203125" style="2" customWidth="1"/>
    <col min="3557" max="3557" width="12.44140625" style="2" customWidth="1"/>
    <col min="3558" max="3558" width="13.33203125" style="2" customWidth="1"/>
    <col min="3559" max="3559" width="17.6640625" style="2" customWidth="1"/>
    <col min="3560" max="3560" width="3.88671875" style="2" customWidth="1"/>
    <col min="3561" max="3561" width="12" style="2" customWidth="1"/>
    <col min="3562" max="3562" width="12.21875" style="2" customWidth="1"/>
    <col min="3563" max="3563" width="15.6640625" style="2" customWidth="1"/>
    <col min="3564" max="3564" width="12.21875" style="2" customWidth="1"/>
    <col min="3565" max="3565" width="11.33203125" style="2" customWidth="1"/>
    <col min="3566" max="3566" width="9.77734375" style="2" customWidth="1"/>
    <col min="3567" max="3810" width="9" style="2"/>
    <col min="3811" max="3811" width="20.44140625" style="2" customWidth="1"/>
    <col min="3812" max="3812" width="3.33203125" style="2" customWidth="1"/>
    <col min="3813" max="3813" width="12.44140625" style="2" customWidth="1"/>
    <col min="3814" max="3814" width="13.33203125" style="2" customWidth="1"/>
    <col min="3815" max="3815" width="17.6640625" style="2" customWidth="1"/>
    <col min="3816" max="3816" width="3.88671875" style="2" customWidth="1"/>
    <col min="3817" max="3817" width="12" style="2" customWidth="1"/>
    <col min="3818" max="3818" width="12.21875" style="2" customWidth="1"/>
    <col min="3819" max="3819" width="15.6640625" style="2" customWidth="1"/>
    <col min="3820" max="3820" width="12.21875" style="2" customWidth="1"/>
    <col min="3821" max="3821" width="11.33203125" style="2" customWidth="1"/>
    <col min="3822" max="3822" width="9.77734375" style="2" customWidth="1"/>
    <col min="3823" max="4066" width="9" style="2"/>
    <col min="4067" max="4067" width="20.44140625" style="2" customWidth="1"/>
    <col min="4068" max="4068" width="3.33203125" style="2" customWidth="1"/>
    <col min="4069" max="4069" width="12.44140625" style="2" customWidth="1"/>
    <col min="4070" max="4070" width="13.33203125" style="2" customWidth="1"/>
    <col min="4071" max="4071" width="17.6640625" style="2" customWidth="1"/>
    <col min="4072" max="4072" width="3.88671875" style="2" customWidth="1"/>
    <col min="4073" max="4073" width="12" style="2" customWidth="1"/>
    <col min="4074" max="4074" width="12.21875" style="2" customWidth="1"/>
    <col min="4075" max="4075" width="15.6640625" style="2" customWidth="1"/>
    <col min="4076" max="4076" width="12.21875" style="2" customWidth="1"/>
    <col min="4077" max="4077" width="11.33203125" style="2" customWidth="1"/>
    <col min="4078" max="4078" width="9.77734375" style="2" customWidth="1"/>
    <col min="4079" max="4322" width="9" style="2"/>
    <col min="4323" max="4323" width="20.44140625" style="2" customWidth="1"/>
    <col min="4324" max="4324" width="3.33203125" style="2" customWidth="1"/>
    <col min="4325" max="4325" width="12.44140625" style="2" customWidth="1"/>
    <col min="4326" max="4326" width="13.33203125" style="2" customWidth="1"/>
    <col min="4327" max="4327" width="17.6640625" style="2" customWidth="1"/>
    <col min="4328" max="4328" width="3.88671875" style="2" customWidth="1"/>
    <col min="4329" max="4329" width="12" style="2" customWidth="1"/>
    <col min="4330" max="4330" width="12.21875" style="2" customWidth="1"/>
    <col min="4331" max="4331" width="15.6640625" style="2" customWidth="1"/>
    <col min="4332" max="4332" width="12.21875" style="2" customWidth="1"/>
    <col min="4333" max="4333" width="11.33203125" style="2" customWidth="1"/>
    <col min="4334" max="4334" width="9.77734375" style="2" customWidth="1"/>
    <col min="4335" max="4578" width="9" style="2"/>
    <col min="4579" max="4579" width="20.44140625" style="2" customWidth="1"/>
    <col min="4580" max="4580" width="3.33203125" style="2" customWidth="1"/>
    <col min="4581" max="4581" width="12.44140625" style="2" customWidth="1"/>
    <col min="4582" max="4582" width="13.33203125" style="2" customWidth="1"/>
    <col min="4583" max="4583" width="17.6640625" style="2" customWidth="1"/>
    <col min="4584" max="4584" width="3.88671875" style="2" customWidth="1"/>
    <col min="4585" max="4585" width="12" style="2" customWidth="1"/>
    <col min="4586" max="4586" width="12.21875" style="2" customWidth="1"/>
    <col min="4587" max="4587" width="15.6640625" style="2" customWidth="1"/>
    <col min="4588" max="4588" width="12.21875" style="2" customWidth="1"/>
    <col min="4589" max="4589" width="11.33203125" style="2" customWidth="1"/>
    <col min="4590" max="4590" width="9.77734375" style="2" customWidth="1"/>
    <col min="4591" max="4834" width="9" style="2"/>
    <col min="4835" max="4835" width="20.44140625" style="2" customWidth="1"/>
    <col min="4836" max="4836" width="3.33203125" style="2" customWidth="1"/>
    <col min="4837" max="4837" width="12.44140625" style="2" customWidth="1"/>
    <col min="4838" max="4838" width="13.33203125" style="2" customWidth="1"/>
    <col min="4839" max="4839" width="17.6640625" style="2" customWidth="1"/>
    <col min="4840" max="4840" width="3.88671875" style="2" customWidth="1"/>
    <col min="4841" max="4841" width="12" style="2" customWidth="1"/>
    <col min="4842" max="4842" width="12.21875" style="2" customWidth="1"/>
    <col min="4843" max="4843" width="15.6640625" style="2" customWidth="1"/>
    <col min="4844" max="4844" width="12.21875" style="2" customWidth="1"/>
    <col min="4845" max="4845" width="11.33203125" style="2" customWidth="1"/>
    <col min="4846" max="4846" width="9.77734375" style="2" customWidth="1"/>
    <col min="4847" max="5090" width="9" style="2"/>
    <col min="5091" max="5091" width="20.44140625" style="2" customWidth="1"/>
    <col min="5092" max="5092" width="3.33203125" style="2" customWidth="1"/>
    <col min="5093" max="5093" width="12.44140625" style="2" customWidth="1"/>
    <col min="5094" max="5094" width="13.33203125" style="2" customWidth="1"/>
    <col min="5095" max="5095" width="17.6640625" style="2" customWidth="1"/>
    <col min="5096" max="5096" width="3.88671875" style="2" customWidth="1"/>
    <col min="5097" max="5097" width="12" style="2" customWidth="1"/>
    <col min="5098" max="5098" width="12.21875" style="2" customWidth="1"/>
    <col min="5099" max="5099" width="15.6640625" style="2" customWidth="1"/>
    <col min="5100" max="5100" width="12.21875" style="2" customWidth="1"/>
    <col min="5101" max="5101" width="11.33203125" style="2" customWidth="1"/>
    <col min="5102" max="5102" width="9.77734375" style="2" customWidth="1"/>
    <col min="5103" max="5346" width="9" style="2"/>
    <col min="5347" max="5347" width="20.44140625" style="2" customWidth="1"/>
    <col min="5348" max="5348" width="3.33203125" style="2" customWidth="1"/>
    <col min="5349" max="5349" width="12.44140625" style="2" customWidth="1"/>
    <col min="5350" max="5350" width="13.33203125" style="2" customWidth="1"/>
    <col min="5351" max="5351" width="17.6640625" style="2" customWidth="1"/>
    <col min="5352" max="5352" width="3.88671875" style="2" customWidth="1"/>
    <col min="5353" max="5353" width="12" style="2" customWidth="1"/>
    <col min="5354" max="5354" width="12.21875" style="2" customWidth="1"/>
    <col min="5355" max="5355" width="15.6640625" style="2" customWidth="1"/>
    <col min="5356" max="5356" width="12.21875" style="2" customWidth="1"/>
    <col min="5357" max="5357" width="11.33203125" style="2" customWidth="1"/>
    <col min="5358" max="5358" width="9.77734375" style="2" customWidth="1"/>
    <col min="5359" max="5602" width="9" style="2"/>
    <col min="5603" max="5603" width="20.44140625" style="2" customWidth="1"/>
    <col min="5604" max="5604" width="3.33203125" style="2" customWidth="1"/>
    <col min="5605" max="5605" width="12.44140625" style="2" customWidth="1"/>
    <col min="5606" max="5606" width="13.33203125" style="2" customWidth="1"/>
    <col min="5607" max="5607" width="17.6640625" style="2" customWidth="1"/>
    <col min="5608" max="5608" width="3.88671875" style="2" customWidth="1"/>
    <col min="5609" max="5609" width="12" style="2" customWidth="1"/>
    <col min="5610" max="5610" width="12.21875" style="2" customWidth="1"/>
    <col min="5611" max="5611" width="15.6640625" style="2" customWidth="1"/>
    <col min="5612" max="5612" width="12.21875" style="2" customWidth="1"/>
    <col min="5613" max="5613" width="11.33203125" style="2" customWidth="1"/>
    <col min="5614" max="5614" width="9.77734375" style="2" customWidth="1"/>
    <col min="5615" max="5858" width="9" style="2"/>
    <col min="5859" max="5859" width="20.44140625" style="2" customWidth="1"/>
    <col min="5860" max="5860" width="3.33203125" style="2" customWidth="1"/>
    <col min="5861" max="5861" width="12.44140625" style="2" customWidth="1"/>
    <col min="5862" max="5862" width="13.33203125" style="2" customWidth="1"/>
    <col min="5863" max="5863" width="17.6640625" style="2" customWidth="1"/>
    <col min="5864" max="5864" width="3.88671875" style="2" customWidth="1"/>
    <col min="5865" max="5865" width="12" style="2" customWidth="1"/>
    <col min="5866" max="5866" width="12.21875" style="2" customWidth="1"/>
    <col min="5867" max="5867" width="15.6640625" style="2" customWidth="1"/>
    <col min="5868" max="5868" width="12.21875" style="2" customWidth="1"/>
    <col min="5869" max="5869" width="11.33203125" style="2" customWidth="1"/>
    <col min="5870" max="5870" width="9.77734375" style="2" customWidth="1"/>
    <col min="5871" max="6114" width="9" style="2"/>
    <col min="6115" max="6115" width="20.44140625" style="2" customWidth="1"/>
    <col min="6116" max="6116" width="3.33203125" style="2" customWidth="1"/>
    <col min="6117" max="6117" width="12.44140625" style="2" customWidth="1"/>
    <col min="6118" max="6118" width="13.33203125" style="2" customWidth="1"/>
    <col min="6119" max="6119" width="17.6640625" style="2" customWidth="1"/>
    <col min="6120" max="6120" width="3.88671875" style="2" customWidth="1"/>
    <col min="6121" max="6121" width="12" style="2" customWidth="1"/>
    <col min="6122" max="6122" width="12.21875" style="2" customWidth="1"/>
    <col min="6123" max="6123" width="15.6640625" style="2" customWidth="1"/>
    <col min="6124" max="6124" width="12.21875" style="2" customWidth="1"/>
    <col min="6125" max="6125" width="11.33203125" style="2" customWidth="1"/>
    <col min="6126" max="6126" width="9.77734375" style="2" customWidth="1"/>
    <col min="6127" max="6370" width="9" style="2"/>
    <col min="6371" max="6371" width="20.44140625" style="2" customWidth="1"/>
    <col min="6372" max="6372" width="3.33203125" style="2" customWidth="1"/>
    <col min="6373" max="6373" width="12.44140625" style="2" customWidth="1"/>
    <col min="6374" max="6374" width="13.33203125" style="2" customWidth="1"/>
    <col min="6375" max="6375" width="17.6640625" style="2" customWidth="1"/>
    <col min="6376" max="6376" width="3.88671875" style="2" customWidth="1"/>
    <col min="6377" max="6377" width="12" style="2" customWidth="1"/>
    <col min="6378" max="6378" width="12.21875" style="2" customWidth="1"/>
    <col min="6379" max="6379" width="15.6640625" style="2" customWidth="1"/>
    <col min="6380" max="6380" width="12.21875" style="2" customWidth="1"/>
    <col min="6381" max="6381" width="11.33203125" style="2" customWidth="1"/>
    <col min="6382" max="6382" width="9.77734375" style="2" customWidth="1"/>
    <col min="6383" max="6626" width="9" style="2"/>
    <col min="6627" max="6627" width="20.44140625" style="2" customWidth="1"/>
    <col min="6628" max="6628" width="3.33203125" style="2" customWidth="1"/>
    <col min="6629" max="6629" width="12.44140625" style="2" customWidth="1"/>
    <col min="6630" max="6630" width="13.33203125" style="2" customWidth="1"/>
    <col min="6631" max="6631" width="17.6640625" style="2" customWidth="1"/>
    <col min="6632" max="6632" width="3.88671875" style="2" customWidth="1"/>
    <col min="6633" max="6633" width="12" style="2" customWidth="1"/>
    <col min="6634" max="6634" width="12.21875" style="2" customWidth="1"/>
    <col min="6635" max="6635" width="15.6640625" style="2" customWidth="1"/>
    <col min="6636" max="6636" width="12.21875" style="2" customWidth="1"/>
    <col min="6637" max="6637" width="11.33203125" style="2" customWidth="1"/>
    <col min="6638" max="6638" width="9.77734375" style="2" customWidth="1"/>
    <col min="6639" max="6882" width="9" style="2"/>
    <col min="6883" max="6883" width="20.44140625" style="2" customWidth="1"/>
    <col min="6884" max="6884" width="3.33203125" style="2" customWidth="1"/>
    <col min="6885" max="6885" width="12.44140625" style="2" customWidth="1"/>
    <col min="6886" max="6886" width="13.33203125" style="2" customWidth="1"/>
    <col min="6887" max="6887" width="17.6640625" style="2" customWidth="1"/>
    <col min="6888" max="6888" width="3.88671875" style="2" customWidth="1"/>
    <col min="6889" max="6889" width="12" style="2" customWidth="1"/>
    <col min="6890" max="6890" width="12.21875" style="2" customWidth="1"/>
    <col min="6891" max="6891" width="15.6640625" style="2" customWidth="1"/>
    <col min="6892" max="6892" width="12.21875" style="2" customWidth="1"/>
    <col min="6893" max="6893" width="11.33203125" style="2" customWidth="1"/>
    <col min="6894" max="6894" width="9.77734375" style="2" customWidth="1"/>
    <col min="6895" max="7138" width="9" style="2"/>
    <col min="7139" max="7139" width="20.44140625" style="2" customWidth="1"/>
    <col min="7140" max="7140" width="3.33203125" style="2" customWidth="1"/>
    <col min="7141" max="7141" width="12.44140625" style="2" customWidth="1"/>
    <col min="7142" max="7142" width="13.33203125" style="2" customWidth="1"/>
    <col min="7143" max="7143" width="17.6640625" style="2" customWidth="1"/>
    <col min="7144" max="7144" width="3.88671875" style="2" customWidth="1"/>
    <col min="7145" max="7145" width="12" style="2" customWidth="1"/>
    <col min="7146" max="7146" width="12.21875" style="2" customWidth="1"/>
    <col min="7147" max="7147" width="15.6640625" style="2" customWidth="1"/>
    <col min="7148" max="7148" width="12.21875" style="2" customWidth="1"/>
    <col min="7149" max="7149" width="11.33203125" style="2" customWidth="1"/>
    <col min="7150" max="7150" width="9.77734375" style="2" customWidth="1"/>
    <col min="7151" max="7394" width="9" style="2"/>
    <col min="7395" max="7395" width="20.44140625" style="2" customWidth="1"/>
    <col min="7396" max="7396" width="3.33203125" style="2" customWidth="1"/>
    <col min="7397" max="7397" width="12.44140625" style="2" customWidth="1"/>
    <col min="7398" max="7398" width="13.33203125" style="2" customWidth="1"/>
    <col min="7399" max="7399" width="17.6640625" style="2" customWidth="1"/>
    <col min="7400" max="7400" width="3.88671875" style="2" customWidth="1"/>
    <col min="7401" max="7401" width="12" style="2" customWidth="1"/>
    <col min="7402" max="7402" width="12.21875" style="2" customWidth="1"/>
    <col min="7403" max="7403" width="15.6640625" style="2" customWidth="1"/>
    <col min="7404" max="7404" width="12.21875" style="2" customWidth="1"/>
    <col min="7405" max="7405" width="11.33203125" style="2" customWidth="1"/>
    <col min="7406" max="7406" width="9.77734375" style="2" customWidth="1"/>
    <col min="7407" max="7650" width="9" style="2"/>
    <col min="7651" max="7651" width="20.44140625" style="2" customWidth="1"/>
    <col min="7652" max="7652" width="3.33203125" style="2" customWidth="1"/>
    <col min="7653" max="7653" width="12.44140625" style="2" customWidth="1"/>
    <col min="7654" max="7654" width="13.33203125" style="2" customWidth="1"/>
    <col min="7655" max="7655" width="17.6640625" style="2" customWidth="1"/>
    <col min="7656" max="7656" width="3.88671875" style="2" customWidth="1"/>
    <col min="7657" max="7657" width="12" style="2" customWidth="1"/>
    <col min="7658" max="7658" width="12.21875" style="2" customWidth="1"/>
    <col min="7659" max="7659" width="15.6640625" style="2" customWidth="1"/>
    <col min="7660" max="7660" width="12.21875" style="2" customWidth="1"/>
    <col min="7661" max="7661" width="11.33203125" style="2" customWidth="1"/>
    <col min="7662" max="7662" width="9.77734375" style="2" customWidth="1"/>
    <col min="7663" max="7906" width="9" style="2"/>
    <col min="7907" max="7907" width="20.44140625" style="2" customWidth="1"/>
    <col min="7908" max="7908" width="3.33203125" style="2" customWidth="1"/>
    <col min="7909" max="7909" width="12.44140625" style="2" customWidth="1"/>
    <col min="7910" max="7910" width="13.33203125" style="2" customWidth="1"/>
    <col min="7911" max="7911" width="17.6640625" style="2" customWidth="1"/>
    <col min="7912" max="7912" width="3.88671875" style="2" customWidth="1"/>
    <col min="7913" max="7913" width="12" style="2" customWidth="1"/>
    <col min="7914" max="7914" width="12.21875" style="2" customWidth="1"/>
    <col min="7915" max="7915" width="15.6640625" style="2" customWidth="1"/>
    <col min="7916" max="7916" width="12.21875" style="2" customWidth="1"/>
    <col min="7917" max="7917" width="11.33203125" style="2" customWidth="1"/>
    <col min="7918" max="7918" width="9.77734375" style="2" customWidth="1"/>
    <col min="7919" max="8162" width="9" style="2"/>
    <col min="8163" max="8163" width="20.44140625" style="2" customWidth="1"/>
    <col min="8164" max="8164" width="3.33203125" style="2" customWidth="1"/>
    <col min="8165" max="8165" width="12.44140625" style="2" customWidth="1"/>
    <col min="8166" max="8166" width="13.33203125" style="2" customWidth="1"/>
    <col min="8167" max="8167" width="17.6640625" style="2" customWidth="1"/>
    <col min="8168" max="8168" width="3.88671875" style="2" customWidth="1"/>
    <col min="8169" max="8169" width="12" style="2" customWidth="1"/>
    <col min="8170" max="8170" width="12.21875" style="2" customWidth="1"/>
    <col min="8171" max="8171" width="15.6640625" style="2" customWidth="1"/>
    <col min="8172" max="8172" width="12.21875" style="2" customWidth="1"/>
    <col min="8173" max="8173" width="11.33203125" style="2" customWidth="1"/>
    <col min="8174" max="8174" width="9.77734375" style="2" customWidth="1"/>
    <col min="8175" max="8418" width="9" style="2"/>
    <col min="8419" max="8419" width="20.44140625" style="2" customWidth="1"/>
    <col min="8420" max="8420" width="3.33203125" style="2" customWidth="1"/>
    <col min="8421" max="8421" width="12.44140625" style="2" customWidth="1"/>
    <col min="8422" max="8422" width="13.33203125" style="2" customWidth="1"/>
    <col min="8423" max="8423" width="17.6640625" style="2" customWidth="1"/>
    <col min="8424" max="8424" width="3.88671875" style="2" customWidth="1"/>
    <col min="8425" max="8425" width="12" style="2" customWidth="1"/>
    <col min="8426" max="8426" width="12.21875" style="2" customWidth="1"/>
    <col min="8427" max="8427" width="15.6640625" style="2" customWidth="1"/>
    <col min="8428" max="8428" width="12.21875" style="2" customWidth="1"/>
    <col min="8429" max="8429" width="11.33203125" style="2" customWidth="1"/>
    <col min="8430" max="8430" width="9.77734375" style="2" customWidth="1"/>
    <col min="8431" max="8674" width="9" style="2"/>
    <col min="8675" max="8675" width="20.44140625" style="2" customWidth="1"/>
    <col min="8676" max="8676" width="3.33203125" style="2" customWidth="1"/>
    <col min="8677" max="8677" width="12.44140625" style="2" customWidth="1"/>
    <col min="8678" max="8678" width="13.33203125" style="2" customWidth="1"/>
    <col min="8679" max="8679" width="17.6640625" style="2" customWidth="1"/>
    <col min="8680" max="8680" width="3.88671875" style="2" customWidth="1"/>
    <col min="8681" max="8681" width="12" style="2" customWidth="1"/>
    <col min="8682" max="8682" width="12.21875" style="2" customWidth="1"/>
    <col min="8683" max="8683" width="15.6640625" style="2" customWidth="1"/>
    <col min="8684" max="8684" width="12.21875" style="2" customWidth="1"/>
    <col min="8685" max="8685" width="11.33203125" style="2" customWidth="1"/>
    <col min="8686" max="8686" width="9.77734375" style="2" customWidth="1"/>
    <col min="8687" max="8930" width="9" style="2"/>
    <col min="8931" max="8931" width="20.44140625" style="2" customWidth="1"/>
    <col min="8932" max="8932" width="3.33203125" style="2" customWidth="1"/>
    <col min="8933" max="8933" width="12.44140625" style="2" customWidth="1"/>
    <col min="8934" max="8934" width="13.33203125" style="2" customWidth="1"/>
    <col min="8935" max="8935" width="17.6640625" style="2" customWidth="1"/>
    <col min="8936" max="8936" width="3.88671875" style="2" customWidth="1"/>
    <col min="8937" max="8937" width="12" style="2" customWidth="1"/>
    <col min="8938" max="8938" width="12.21875" style="2" customWidth="1"/>
    <col min="8939" max="8939" width="15.6640625" style="2" customWidth="1"/>
    <col min="8940" max="8940" width="12.21875" style="2" customWidth="1"/>
    <col min="8941" max="8941" width="11.33203125" style="2" customWidth="1"/>
    <col min="8942" max="8942" width="9.77734375" style="2" customWidth="1"/>
    <col min="8943" max="9186" width="9" style="2"/>
    <col min="9187" max="9187" width="20.44140625" style="2" customWidth="1"/>
    <col min="9188" max="9188" width="3.33203125" style="2" customWidth="1"/>
    <col min="9189" max="9189" width="12.44140625" style="2" customWidth="1"/>
    <col min="9190" max="9190" width="13.33203125" style="2" customWidth="1"/>
    <col min="9191" max="9191" width="17.6640625" style="2" customWidth="1"/>
    <col min="9192" max="9192" width="3.88671875" style="2" customWidth="1"/>
    <col min="9193" max="9193" width="12" style="2" customWidth="1"/>
    <col min="9194" max="9194" width="12.21875" style="2" customWidth="1"/>
    <col min="9195" max="9195" width="15.6640625" style="2" customWidth="1"/>
    <col min="9196" max="9196" width="12.21875" style="2" customWidth="1"/>
    <col min="9197" max="9197" width="11.33203125" style="2" customWidth="1"/>
    <col min="9198" max="9198" width="9.77734375" style="2" customWidth="1"/>
    <col min="9199" max="9442" width="9" style="2"/>
    <col min="9443" max="9443" width="20.44140625" style="2" customWidth="1"/>
    <col min="9444" max="9444" width="3.33203125" style="2" customWidth="1"/>
    <col min="9445" max="9445" width="12.44140625" style="2" customWidth="1"/>
    <col min="9446" max="9446" width="13.33203125" style="2" customWidth="1"/>
    <col min="9447" max="9447" width="17.6640625" style="2" customWidth="1"/>
    <col min="9448" max="9448" width="3.88671875" style="2" customWidth="1"/>
    <col min="9449" max="9449" width="12" style="2" customWidth="1"/>
    <col min="9450" max="9450" width="12.21875" style="2" customWidth="1"/>
    <col min="9451" max="9451" width="15.6640625" style="2" customWidth="1"/>
    <col min="9452" max="9452" width="12.21875" style="2" customWidth="1"/>
    <col min="9453" max="9453" width="11.33203125" style="2" customWidth="1"/>
    <col min="9454" max="9454" width="9.77734375" style="2" customWidth="1"/>
    <col min="9455" max="9698" width="9" style="2"/>
    <col min="9699" max="9699" width="20.44140625" style="2" customWidth="1"/>
    <col min="9700" max="9700" width="3.33203125" style="2" customWidth="1"/>
    <col min="9701" max="9701" width="12.44140625" style="2" customWidth="1"/>
    <col min="9702" max="9702" width="13.33203125" style="2" customWidth="1"/>
    <col min="9703" max="9703" width="17.6640625" style="2" customWidth="1"/>
    <col min="9704" max="9704" width="3.88671875" style="2" customWidth="1"/>
    <col min="9705" max="9705" width="12" style="2" customWidth="1"/>
    <col min="9706" max="9706" width="12.21875" style="2" customWidth="1"/>
    <col min="9707" max="9707" width="15.6640625" style="2" customWidth="1"/>
    <col min="9708" max="9708" width="12.21875" style="2" customWidth="1"/>
    <col min="9709" max="9709" width="11.33203125" style="2" customWidth="1"/>
    <col min="9710" max="9710" width="9.77734375" style="2" customWidth="1"/>
    <col min="9711" max="9954" width="9" style="2"/>
    <col min="9955" max="9955" width="20.44140625" style="2" customWidth="1"/>
    <col min="9956" max="9956" width="3.33203125" style="2" customWidth="1"/>
    <col min="9957" max="9957" width="12.44140625" style="2" customWidth="1"/>
    <col min="9958" max="9958" width="13.33203125" style="2" customWidth="1"/>
    <col min="9959" max="9959" width="17.6640625" style="2" customWidth="1"/>
    <col min="9960" max="9960" width="3.88671875" style="2" customWidth="1"/>
    <col min="9961" max="9961" width="12" style="2" customWidth="1"/>
    <col min="9962" max="9962" width="12.21875" style="2" customWidth="1"/>
    <col min="9963" max="9963" width="15.6640625" style="2" customWidth="1"/>
    <col min="9964" max="9964" width="12.21875" style="2" customWidth="1"/>
    <col min="9965" max="9965" width="11.33203125" style="2" customWidth="1"/>
    <col min="9966" max="9966" width="9.77734375" style="2" customWidth="1"/>
    <col min="9967" max="10210" width="9" style="2"/>
    <col min="10211" max="10211" width="20.44140625" style="2" customWidth="1"/>
    <col min="10212" max="10212" width="3.33203125" style="2" customWidth="1"/>
    <col min="10213" max="10213" width="12.44140625" style="2" customWidth="1"/>
    <col min="10214" max="10214" width="13.33203125" style="2" customWidth="1"/>
    <col min="10215" max="10215" width="17.6640625" style="2" customWidth="1"/>
    <col min="10216" max="10216" width="3.88671875" style="2" customWidth="1"/>
    <col min="10217" max="10217" width="12" style="2" customWidth="1"/>
    <col min="10218" max="10218" width="12.21875" style="2" customWidth="1"/>
    <col min="10219" max="10219" width="15.6640625" style="2" customWidth="1"/>
    <col min="10220" max="10220" width="12.21875" style="2" customWidth="1"/>
    <col min="10221" max="10221" width="11.33203125" style="2" customWidth="1"/>
    <col min="10222" max="10222" width="9.77734375" style="2" customWidth="1"/>
    <col min="10223" max="10466" width="9" style="2"/>
    <col min="10467" max="10467" width="20.44140625" style="2" customWidth="1"/>
    <col min="10468" max="10468" width="3.33203125" style="2" customWidth="1"/>
    <col min="10469" max="10469" width="12.44140625" style="2" customWidth="1"/>
    <col min="10470" max="10470" width="13.33203125" style="2" customWidth="1"/>
    <col min="10471" max="10471" width="17.6640625" style="2" customWidth="1"/>
    <col min="10472" max="10472" width="3.88671875" style="2" customWidth="1"/>
    <col min="10473" max="10473" width="12" style="2" customWidth="1"/>
    <col min="10474" max="10474" width="12.21875" style="2" customWidth="1"/>
    <col min="10475" max="10475" width="15.6640625" style="2" customWidth="1"/>
    <col min="10476" max="10476" width="12.21875" style="2" customWidth="1"/>
    <col min="10477" max="10477" width="11.33203125" style="2" customWidth="1"/>
    <col min="10478" max="10478" width="9.77734375" style="2" customWidth="1"/>
    <col min="10479" max="10722" width="9" style="2"/>
    <col min="10723" max="10723" width="20.44140625" style="2" customWidth="1"/>
    <col min="10724" max="10724" width="3.33203125" style="2" customWidth="1"/>
    <col min="10725" max="10725" width="12.44140625" style="2" customWidth="1"/>
    <col min="10726" max="10726" width="13.33203125" style="2" customWidth="1"/>
    <col min="10727" max="10727" width="17.6640625" style="2" customWidth="1"/>
    <col min="10728" max="10728" width="3.88671875" style="2" customWidth="1"/>
    <col min="10729" max="10729" width="12" style="2" customWidth="1"/>
    <col min="10730" max="10730" width="12.21875" style="2" customWidth="1"/>
    <col min="10731" max="10731" width="15.6640625" style="2" customWidth="1"/>
    <col min="10732" max="10732" width="12.21875" style="2" customWidth="1"/>
    <col min="10733" max="10733" width="11.33203125" style="2" customWidth="1"/>
    <col min="10734" max="10734" width="9.77734375" style="2" customWidth="1"/>
    <col min="10735" max="10978" width="9" style="2"/>
    <col min="10979" max="10979" width="20.44140625" style="2" customWidth="1"/>
    <col min="10980" max="10980" width="3.33203125" style="2" customWidth="1"/>
    <col min="10981" max="10981" width="12.44140625" style="2" customWidth="1"/>
    <col min="10982" max="10982" width="13.33203125" style="2" customWidth="1"/>
    <col min="10983" max="10983" width="17.6640625" style="2" customWidth="1"/>
    <col min="10984" max="10984" width="3.88671875" style="2" customWidth="1"/>
    <col min="10985" max="10985" width="12" style="2" customWidth="1"/>
    <col min="10986" max="10986" width="12.21875" style="2" customWidth="1"/>
    <col min="10987" max="10987" width="15.6640625" style="2" customWidth="1"/>
    <col min="10988" max="10988" width="12.21875" style="2" customWidth="1"/>
    <col min="10989" max="10989" width="11.33203125" style="2" customWidth="1"/>
    <col min="10990" max="10990" width="9.77734375" style="2" customWidth="1"/>
    <col min="10991" max="11234" width="9" style="2"/>
    <col min="11235" max="11235" width="20.44140625" style="2" customWidth="1"/>
    <col min="11236" max="11236" width="3.33203125" style="2" customWidth="1"/>
    <col min="11237" max="11237" width="12.44140625" style="2" customWidth="1"/>
    <col min="11238" max="11238" width="13.33203125" style="2" customWidth="1"/>
    <col min="11239" max="11239" width="17.6640625" style="2" customWidth="1"/>
    <col min="11240" max="11240" width="3.88671875" style="2" customWidth="1"/>
    <col min="11241" max="11241" width="12" style="2" customWidth="1"/>
    <col min="11242" max="11242" width="12.21875" style="2" customWidth="1"/>
    <col min="11243" max="11243" width="15.6640625" style="2" customWidth="1"/>
    <col min="11244" max="11244" width="12.21875" style="2" customWidth="1"/>
    <col min="11245" max="11245" width="11.33203125" style="2" customWidth="1"/>
    <col min="11246" max="11246" width="9.77734375" style="2" customWidth="1"/>
    <col min="11247" max="11490" width="9" style="2"/>
    <col min="11491" max="11491" width="20.44140625" style="2" customWidth="1"/>
    <col min="11492" max="11492" width="3.33203125" style="2" customWidth="1"/>
    <col min="11493" max="11493" width="12.44140625" style="2" customWidth="1"/>
    <col min="11494" max="11494" width="13.33203125" style="2" customWidth="1"/>
    <col min="11495" max="11495" width="17.6640625" style="2" customWidth="1"/>
    <col min="11496" max="11496" width="3.88671875" style="2" customWidth="1"/>
    <col min="11497" max="11497" width="12" style="2" customWidth="1"/>
    <col min="11498" max="11498" width="12.21875" style="2" customWidth="1"/>
    <col min="11499" max="11499" width="15.6640625" style="2" customWidth="1"/>
    <col min="11500" max="11500" width="12.21875" style="2" customWidth="1"/>
    <col min="11501" max="11501" width="11.33203125" style="2" customWidth="1"/>
    <col min="11502" max="11502" width="9.77734375" style="2" customWidth="1"/>
    <col min="11503" max="11746" width="9" style="2"/>
    <col min="11747" max="11747" width="20.44140625" style="2" customWidth="1"/>
    <col min="11748" max="11748" width="3.33203125" style="2" customWidth="1"/>
    <col min="11749" max="11749" width="12.44140625" style="2" customWidth="1"/>
    <col min="11750" max="11750" width="13.33203125" style="2" customWidth="1"/>
    <col min="11751" max="11751" width="17.6640625" style="2" customWidth="1"/>
    <col min="11752" max="11752" width="3.88671875" style="2" customWidth="1"/>
    <col min="11753" max="11753" width="12" style="2" customWidth="1"/>
    <col min="11754" max="11754" width="12.21875" style="2" customWidth="1"/>
    <col min="11755" max="11755" width="15.6640625" style="2" customWidth="1"/>
    <col min="11756" max="11756" width="12.21875" style="2" customWidth="1"/>
    <col min="11757" max="11757" width="11.33203125" style="2" customWidth="1"/>
    <col min="11758" max="11758" width="9.77734375" style="2" customWidth="1"/>
    <col min="11759" max="12002" width="9" style="2"/>
    <col min="12003" max="12003" width="20.44140625" style="2" customWidth="1"/>
    <col min="12004" max="12004" width="3.33203125" style="2" customWidth="1"/>
    <col min="12005" max="12005" width="12.44140625" style="2" customWidth="1"/>
    <col min="12006" max="12006" width="13.33203125" style="2" customWidth="1"/>
    <col min="12007" max="12007" width="17.6640625" style="2" customWidth="1"/>
    <col min="12008" max="12008" width="3.88671875" style="2" customWidth="1"/>
    <col min="12009" max="12009" width="12" style="2" customWidth="1"/>
    <col min="12010" max="12010" width="12.21875" style="2" customWidth="1"/>
    <col min="12011" max="12011" width="15.6640625" style="2" customWidth="1"/>
    <col min="12012" max="12012" width="12.21875" style="2" customWidth="1"/>
    <col min="12013" max="12013" width="11.33203125" style="2" customWidth="1"/>
    <col min="12014" max="12014" width="9.77734375" style="2" customWidth="1"/>
    <col min="12015" max="12258" width="9" style="2"/>
    <col min="12259" max="12259" width="20.44140625" style="2" customWidth="1"/>
    <col min="12260" max="12260" width="3.33203125" style="2" customWidth="1"/>
    <col min="12261" max="12261" width="12.44140625" style="2" customWidth="1"/>
    <col min="12262" max="12262" width="13.33203125" style="2" customWidth="1"/>
    <col min="12263" max="12263" width="17.6640625" style="2" customWidth="1"/>
    <col min="12264" max="12264" width="3.88671875" style="2" customWidth="1"/>
    <col min="12265" max="12265" width="12" style="2" customWidth="1"/>
    <col min="12266" max="12266" width="12.21875" style="2" customWidth="1"/>
    <col min="12267" max="12267" width="15.6640625" style="2" customWidth="1"/>
    <col min="12268" max="12268" width="12.21875" style="2" customWidth="1"/>
    <col min="12269" max="12269" width="11.33203125" style="2" customWidth="1"/>
    <col min="12270" max="12270" width="9.77734375" style="2" customWidth="1"/>
    <col min="12271" max="12514" width="9" style="2"/>
    <col min="12515" max="12515" width="20.44140625" style="2" customWidth="1"/>
    <col min="12516" max="12516" width="3.33203125" style="2" customWidth="1"/>
    <col min="12517" max="12517" width="12.44140625" style="2" customWidth="1"/>
    <col min="12518" max="12518" width="13.33203125" style="2" customWidth="1"/>
    <col min="12519" max="12519" width="17.6640625" style="2" customWidth="1"/>
    <col min="12520" max="12520" width="3.88671875" style="2" customWidth="1"/>
    <col min="12521" max="12521" width="12" style="2" customWidth="1"/>
    <col min="12522" max="12522" width="12.21875" style="2" customWidth="1"/>
    <col min="12523" max="12523" width="15.6640625" style="2" customWidth="1"/>
    <col min="12524" max="12524" width="12.21875" style="2" customWidth="1"/>
    <col min="12525" max="12525" width="11.33203125" style="2" customWidth="1"/>
    <col min="12526" max="12526" width="9.77734375" style="2" customWidth="1"/>
    <col min="12527" max="12770" width="9" style="2"/>
    <col min="12771" max="12771" width="20.44140625" style="2" customWidth="1"/>
    <col min="12772" max="12772" width="3.33203125" style="2" customWidth="1"/>
    <col min="12773" max="12773" width="12.44140625" style="2" customWidth="1"/>
    <col min="12774" max="12774" width="13.33203125" style="2" customWidth="1"/>
    <col min="12775" max="12775" width="17.6640625" style="2" customWidth="1"/>
    <col min="12776" max="12776" width="3.88671875" style="2" customWidth="1"/>
    <col min="12777" max="12777" width="12" style="2" customWidth="1"/>
    <col min="12778" max="12778" width="12.21875" style="2" customWidth="1"/>
    <col min="12779" max="12779" width="15.6640625" style="2" customWidth="1"/>
    <col min="12780" max="12780" width="12.21875" style="2" customWidth="1"/>
    <col min="12781" max="12781" width="11.33203125" style="2" customWidth="1"/>
    <col min="12782" max="12782" width="9.77734375" style="2" customWidth="1"/>
    <col min="12783" max="13026" width="9" style="2"/>
    <col min="13027" max="13027" width="20.44140625" style="2" customWidth="1"/>
    <col min="13028" max="13028" width="3.33203125" style="2" customWidth="1"/>
    <col min="13029" max="13029" width="12.44140625" style="2" customWidth="1"/>
    <col min="13030" max="13030" width="13.33203125" style="2" customWidth="1"/>
    <col min="13031" max="13031" width="17.6640625" style="2" customWidth="1"/>
    <col min="13032" max="13032" width="3.88671875" style="2" customWidth="1"/>
    <col min="13033" max="13033" width="12" style="2" customWidth="1"/>
    <col min="13034" max="13034" width="12.21875" style="2" customWidth="1"/>
    <col min="13035" max="13035" width="15.6640625" style="2" customWidth="1"/>
    <col min="13036" max="13036" width="12.21875" style="2" customWidth="1"/>
    <col min="13037" max="13037" width="11.33203125" style="2" customWidth="1"/>
    <col min="13038" max="13038" width="9.77734375" style="2" customWidth="1"/>
    <col min="13039" max="13282" width="9" style="2"/>
    <col min="13283" max="13283" width="20.44140625" style="2" customWidth="1"/>
    <col min="13284" max="13284" width="3.33203125" style="2" customWidth="1"/>
    <col min="13285" max="13285" width="12.44140625" style="2" customWidth="1"/>
    <col min="13286" max="13286" width="13.33203125" style="2" customWidth="1"/>
    <col min="13287" max="13287" width="17.6640625" style="2" customWidth="1"/>
    <col min="13288" max="13288" width="3.88671875" style="2" customWidth="1"/>
    <col min="13289" max="13289" width="12" style="2" customWidth="1"/>
    <col min="13290" max="13290" width="12.21875" style="2" customWidth="1"/>
    <col min="13291" max="13291" width="15.6640625" style="2" customWidth="1"/>
    <col min="13292" max="13292" width="12.21875" style="2" customWidth="1"/>
    <col min="13293" max="13293" width="11.33203125" style="2" customWidth="1"/>
    <col min="13294" max="13294" width="9.77734375" style="2" customWidth="1"/>
    <col min="13295" max="13538" width="9" style="2"/>
    <col min="13539" max="13539" width="20.44140625" style="2" customWidth="1"/>
    <col min="13540" max="13540" width="3.33203125" style="2" customWidth="1"/>
    <col min="13541" max="13541" width="12.44140625" style="2" customWidth="1"/>
    <col min="13542" max="13542" width="13.33203125" style="2" customWidth="1"/>
    <col min="13543" max="13543" width="17.6640625" style="2" customWidth="1"/>
    <col min="13544" max="13544" width="3.88671875" style="2" customWidth="1"/>
    <col min="13545" max="13545" width="12" style="2" customWidth="1"/>
    <col min="13546" max="13546" width="12.21875" style="2" customWidth="1"/>
    <col min="13547" max="13547" width="15.6640625" style="2" customWidth="1"/>
    <col min="13548" max="13548" width="12.21875" style="2" customWidth="1"/>
    <col min="13549" max="13549" width="11.33203125" style="2" customWidth="1"/>
    <col min="13550" max="13550" width="9.77734375" style="2" customWidth="1"/>
    <col min="13551" max="13794" width="9" style="2"/>
    <col min="13795" max="13795" width="20.44140625" style="2" customWidth="1"/>
    <col min="13796" max="13796" width="3.33203125" style="2" customWidth="1"/>
    <col min="13797" max="13797" width="12.44140625" style="2" customWidth="1"/>
    <col min="13798" max="13798" width="13.33203125" style="2" customWidth="1"/>
    <col min="13799" max="13799" width="17.6640625" style="2" customWidth="1"/>
    <col min="13800" max="13800" width="3.88671875" style="2" customWidth="1"/>
    <col min="13801" max="13801" width="12" style="2" customWidth="1"/>
    <col min="13802" max="13802" width="12.21875" style="2" customWidth="1"/>
    <col min="13803" max="13803" width="15.6640625" style="2" customWidth="1"/>
    <col min="13804" max="13804" width="12.21875" style="2" customWidth="1"/>
    <col min="13805" max="13805" width="11.33203125" style="2" customWidth="1"/>
    <col min="13806" max="13806" width="9.77734375" style="2" customWidth="1"/>
    <col min="13807" max="14050" width="9" style="2"/>
    <col min="14051" max="14051" width="20.44140625" style="2" customWidth="1"/>
    <col min="14052" max="14052" width="3.33203125" style="2" customWidth="1"/>
    <col min="14053" max="14053" width="12.44140625" style="2" customWidth="1"/>
    <col min="14054" max="14054" width="13.33203125" style="2" customWidth="1"/>
    <col min="14055" max="14055" width="17.6640625" style="2" customWidth="1"/>
    <col min="14056" max="14056" width="3.88671875" style="2" customWidth="1"/>
    <col min="14057" max="14057" width="12" style="2" customWidth="1"/>
    <col min="14058" max="14058" width="12.21875" style="2" customWidth="1"/>
    <col min="14059" max="14059" width="15.6640625" style="2" customWidth="1"/>
    <col min="14060" max="14060" width="12.21875" style="2" customWidth="1"/>
    <col min="14061" max="14061" width="11.33203125" style="2" customWidth="1"/>
    <col min="14062" max="14062" width="9.77734375" style="2" customWidth="1"/>
    <col min="14063" max="14306" width="9" style="2"/>
    <col min="14307" max="14307" width="20.44140625" style="2" customWidth="1"/>
    <col min="14308" max="14308" width="3.33203125" style="2" customWidth="1"/>
    <col min="14309" max="14309" width="12.44140625" style="2" customWidth="1"/>
    <col min="14310" max="14310" width="13.33203125" style="2" customWidth="1"/>
    <col min="14311" max="14311" width="17.6640625" style="2" customWidth="1"/>
    <col min="14312" max="14312" width="3.88671875" style="2" customWidth="1"/>
    <col min="14313" max="14313" width="12" style="2" customWidth="1"/>
    <col min="14314" max="14314" width="12.21875" style="2" customWidth="1"/>
    <col min="14315" max="14315" width="15.6640625" style="2" customWidth="1"/>
    <col min="14316" max="14316" width="12.21875" style="2" customWidth="1"/>
    <col min="14317" max="14317" width="11.33203125" style="2" customWidth="1"/>
    <col min="14318" max="14318" width="9.77734375" style="2" customWidth="1"/>
    <col min="14319" max="14562" width="9" style="2"/>
    <col min="14563" max="14563" width="20.44140625" style="2" customWidth="1"/>
    <col min="14564" max="14564" width="3.33203125" style="2" customWidth="1"/>
    <col min="14565" max="14565" width="12.44140625" style="2" customWidth="1"/>
    <col min="14566" max="14566" width="13.33203125" style="2" customWidth="1"/>
    <col min="14567" max="14567" width="17.6640625" style="2" customWidth="1"/>
    <col min="14568" max="14568" width="3.88671875" style="2" customWidth="1"/>
    <col min="14569" max="14569" width="12" style="2" customWidth="1"/>
    <col min="14570" max="14570" width="12.21875" style="2" customWidth="1"/>
    <col min="14571" max="14571" width="15.6640625" style="2" customWidth="1"/>
    <col min="14572" max="14572" width="12.21875" style="2" customWidth="1"/>
    <col min="14573" max="14573" width="11.33203125" style="2" customWidth="1"/>
    <col min="14574" max="14574" width="9.77734375" style="2" customWidth="1"/>
    <col min="14575" max="14818" width="9" style="2"/>
    <col min="14819" max="14819" width="20.44140625" style="2" customWidth="1"/>
    <col min="14820" max="14820" width="3.33203125" style="2" customWidth="1"/>
    <col min="14821" max="14821" width="12.44140625" style="2" customWidth="1"/>
    <col min="14822" max="14822" width="13.33203125" style="2" customWidth="1"/>
    <col min="14823" max="14823" width="17.6640625" style="2" customWidth="1"/>
    <col min="14824" max="14824" width="3.88671875" style="2" customWidth="1"/>
    <col min="14825" max="14825" width="12" style="2" customWidth="1"/>
    <col min="14826" max="14826" width="12.21875" style="2" customWidth="1"/>
    <col min="14827" max="14827" width="15.6640625" style="2" customWidth="1"/>
    <col min="14828" max="14828" width="12.21875" style="2" customWidth="1"/>
    <col min="14829" max="14829" width="11.33203125" style="2" customWidth="1"/>
    <col min="14830" max="14830" width="9.77734375" style="2" customWidth="1"/>
    <col min="14831" max="15074" width="9" style="2"/>
    <col min="15075" max="15075" width="20.44140625" style="2" customWidth="1"/>
    <col min="15076" max="15076" width="3.33203125" style="2" customWidth="1"/>
    <col min="15077" max="15077" width="12.44140625" style="2" customWidth="1"/>
    <col min="15078" max="15078" width="13.33203125" style="2" customWidth="1"/>
    <col min="15079" max="15079" width="17.6640625" style="2" customWidth="1"/>
    <col min="15080" max="15080" width="3.88671875" style="2" customWidth="1"/>
    <col min="15081" max="15081" width="12" style="2" customWidth="1"/>
    <col min="15082" max="15082" width="12.21875" style="2" customWidth="1"/>
    <col min="15083" max="15083" width="15.6640625" style="2" customWidth="1"/>
    <col min="15084" max="15084" width="12.21875" style="2" customWidth="1"/>
    <col min="15085" max="15085" width="11.33203125" style="2" customWidth="1"/>
    <col min="15086" max="15086" width="9.77734375" style="2" customWidth="1"/>
    <col min="15087" max="15330" width="9" style="2"/>
    <col min="15331" max="15331" width="20.44140625" style="2" customWidth="1"/>
    <col min="15332" max="15332" width="3.33203125" style="2" customWidth="1"/>
    <col min="15333" max="15333" width="12.44140625" style="2" customWidth="1"/>
    <col min="15334" max="15334" width="13.33203125" style="2" customWidth="1"/>
    <col min="15335" max="15335" width="17.6640625" style="2" customWidth="1"/>
    <col min="15336" max="15336" width="3.88671875" style="2" customWidth="1"/>
    <col min="15337" max="15337" width="12" style="2" customWidth="1"/>
    <col min="15338" max="15338" width="12.21875" style="2" customWidth="1"/>
    <col min="15339" max="15339" width="15.6640625" style="2" customWidth="1"/>
    <col min="15340" max="15340" width="12.21875" style="2" customWidth="1"/>
    <col min="15341" max="15341" width="11.33203125" style="2" customWidth="1"/>
    <col min="15342" max="15342" width="9.77734375" style="2" customWidth="1"/>
    <col min="15343" max="15586" width="9" style="2"/>
    <col min="15587" max="15587" width="20.44140625" style="2" customWidth="1"/>
    <col min="15588" max="15588" width="3.33203125" style="2" customWidth="1"/>
    <col min="15589" max="15589" width="12.44140625" style="2" customWidth="1"/>
    <col min="15590" max="15590" width="13.33203125" style="2" customWidth="1"/>
    <col min="15591" max="15591" width="17.6640625" style="2" customWidth="1"/>
    <col min="15592" max="15592" width="3.88671875" style="2" customWidth="1"/>
    <col min="15593" max="15593" width="12" style="2" customWidth="1"/>
    <col min="15594" max="15594" width="12.21875" style="2" customWidth="1"/>
    <col min="15595" max="15595" width="15.6640625" style="2" customWidth="1"/>
    <col min="15596" max="15596" width="12.21875" style="2" customWidth="1"/>
    <col min="15597" max="15597" width="11.33203125" style="2" customWidth="1"/>
    <col min="15598" max="15598" width="9.77734375" style="2" customWidth="1"/>
    <col min="15599" max="15842" width="9" style="2"/>
    <col min="15843" max="15843" width="20.44140625" style="2" customWidth="1"/>
    <col min="15844" max="15844" width="3.33203125" style="2" customWidth="1"/>
    <col min="15845" max="15845" width="12.44140625" style="2" customWidth="1"/>
    <col min="15846" max="15846" width="13.33203125" style="2" customWidth="1"/>
    <col min="15847" max="15847" width="17.6640625" style="2" customWidth="1"/>
    <col min="15848" max="15848" width="3.88671875" style="2" customWidth="1"/>
    <col min="15849" max="15849" width="12" style="2" customWidth="1"/>
    <col min="15850" max="15850" width="12.21875" style="2" customWidth="1"/>
    <col min="15851" max="15851" width="15.6640625" style="2" customWidth="1"/>
    <col min="15852" max="15852" width="12.21875" style="2" customWidth="1"/>
    <col min="15853" max="15853" width="11.33203125" style="2" customWidth="1"/>
    <col min="15854" max="15854" width="9.77734375" style="2" customWidth="1"/>
    <col min="15855" max="16098" width="9" style="2"/>
    <col min="16099" max="16099" width="20.44140625" style="2" customWidth="1"/>
    <col min="16100" max="16100" width="3.33203125" style="2" customWidth="1"/>
    <col min="16101" max="16101" width="12.44140625" style="2" customWidth="1"/>
    <col min="16102" max="16102" width="13.33203125" style="2" customWidth="1"/>
    <col min="16103" max="16103" width="17.6640625" style="2" customWidth="1"/>
    <col min="16104" max="16104" width="3.88671875" style="2" customWidth="1"/>
    <col min="16105" max="16105" width="12" style="2" customWidth="1"/>
    <col min="16106" max="16106" width="12.21875" style="2" customWidth="1"/>
    <col min="16107" max="16107" width="15.6640625" style="2" customWidth="1"/>
    <col min="16108" max="16108" width="12.21875" style="2" customWidth="1"/>
    <col min="16109" max="16109" width="11.33203125" style="2" customWidth="1"/>
    <col min="16110" max="16110" width="9.77734375" style="2" customWidth="1"/>
    <col min="16111" max="16384" width="9" style="2"/>
  </cols>
  <sheetData>
    <row r="1" spans="1:12" ht="24" customHeight="1">
      <c r="A1" s="83" t="s">
        <v>0</v>
      </c>
      <c r="B1" s="83"/>
      <c r="C1" s="96"/>
      <c r="D1" s="96"/>
      <c r="E1" s="96"/>
      <c r="F1" s="96"/>
      <c r="G1" s="83"/>
      <c r="H1" s="83"/>
      <c r="I1" s="83"/>
      <c r="J1" s="83"/>
    </row>
    <row r="2" spans="1:12" ht="10.5" customHeight="1">
      <c r="A2" s="84">
        <v>44135</v>
      </c>
      <c r="B2" s="84"/>
      <c r="C2" s="97"/>
      <c r="D2" s="97"/>
      <c r="E2" s="97"/>
      <c r="F2" s="97"/>
      <c r="G2" s="84"/>
      <c r="H2" s="84"/>
      <c r="I2" s="84"/>
      <c r="J2" s="84"/>
    </row>
    <row r="3" spans="1:12" ht="12.75" customHeight="1">
      <c r="A3" s="85" t="s">
        <v>1</v>
      </c>
      <c r="B3" s="85"/>
      <c r="C3" s="98"/>
      <c r="G3" s="5"/>
      <c r="I3" s="2" t="s">
        <v>2</v>
      </c>
    </row>
    <row r="4" spans="1:12" ht="24" customHeight="1">
      <c r="A4" s="6" t="s">
        <v>3</v>
      </c>
      <c r="B4" s="6" t="s">
        <v>4</v>
      </c>
      <c r="C4" s="7" t="s">
        <v>5</v>
      </c>
      <c r="D4" s="8" t="s">
        <v>6</v>
      </c>
      <c r="E4" s="8"/>
      <c r="F4" s="8"/>
      <c r="G4" s="6" t="s">
        <v>7</v>
      </c>
      <c r="H4" s="9" t="s">
        <v>4</v>
      </c>
      <c r="I4" s="6" t="s">
        <v>5</v>
      </c>
      <c r="J4" s="6" t="s">
        <v>6</v>
      </c>
    </row>
    <row r="5" spans="1:12" ht="24" customHeight="1">
      <c r="A5" s="10" t="s">
        <v>8</v>
      </c>
      <c r="B5" s="6" t="s">
        <v>9</v>
      </c>
      <c r="C5" s="11"/>
      <c r="D5" s="12"/>
      <c r="E5" s="12"/>
      <c r="F5" s="12"/>
      <c r="G5" s="13" t="s">
        <v>10</v>
      </c>
      <c r="H5" s="14"/>
      <c r="I5" s="21"/>
      <c r="J5" s="28"/>
    </row>
    <row r="6" spans="1:12" ht="24" customHeight="1">
      <c r="A6" s="6" t="s">
        <v>11</v>
      </c>
      <c r="B6" s="6">
        <v>1</v>
      </c>
      <c r="C6" s="3" t="e">
        <f>(#REF!)/1000</f>
        <v>#REF!</v>
      </c>
      <c r="D6" s="3">
        <v>6384.72</v>
      </c>
      <c r="E6" s="3" t="e">
        <f>ROUND(C6,0)</f>
        <v>#REF!</v>
      </c>
      <c r="F6" s="3">
        <f>ROUND(D6,0)</f>
        <v>6385</v>
      </c>
      <c r="G6" s="15" t="s">
        <v>12</v>
      </c>
      <c r="H6" s="16">
        <v>31</v>
      </c>
      <c r="I6" s="3" t="e">
        <f>(#REF!)/1000</f>
        <v>#REF!</v>
      </c>
      <c r="J6" s="3">
        <v>25300</v>
      </c>
      <c r="K6" s="3" t="e">
        <f>ROUND(I6,0)</f>
        <v>#REF!</v>
      </c>
      <c r="L6" s="3">
        <f>ROUND(J6,0)</f>
        <v>25300</v>
      </c>
    </row>
    <row r="7" spans="1:12" ht="24" customHeight="1">
      <c r="A7" s="6" t="s">
        <v>13</v>
      </c>
      <c r="B7" s="6">
        <v>2</v>
      </c>
      <c r="C7" s="3">
        <v>0</v>
      </c>
      <c r="D7" s="3">
        <v>0</v>
      </c>
      <c r="E7" s="3">
        <f t="shared" ref="E7:E36" si="0">ROUND(C7,0)</f>
        <v>0</v>
      </c>
      <c r="F7" s="3">
        <f t="shared" ref="F7:F36" si="1">ROUND(D7,0)</f>
        <v>0</v>
      </c>
      <c r="G7" s="13" t="s">
        <v>14</v>
      </c>
      <c r="H7" s="16">
        <v>32</v>
      </c>
      <c r="I7" s="3" t="e">
        <f>(#REF!)/1000</f>
        <v>#REF!</v>
      </c>
      <c r="J7" s="3">
        <v>9543.82</v>
      </c>
      <c r="K7" s="3" t="e">
        <f t="shared" ref="K7:K17" si="2">ROUND(I7,0)</f>
        <v>#REF!</v>
      </c>
      <c r="L7" s="3">
        <f t="shared" ref="L7:L17" si="3">ROUND(J7,0)</f>
        <v>9544</v>
      </c>
    </row>
    <row r="8" spans="1:12" ht="24" customHeight="1">
      <c r="A8" s="6" t="s">
        <v>15</v>
      </c>
      <c r="B8" s="6">
        <v>3</v>
      </c>
      <c r="C8" s="3" t="e">
        <f>(#REF!)/1000</f>
        <v>#REF!</v>
      </c>
      <c r="D8" s="3">
        <v>20134.419999999998</v>
      </c>
      <c r="E8" s="3" t="e">
        <f t="shared" si="0"/>
        <v>#REF!</v>
      </c>
      <c r="F8" s="3">
        <f t="shared" si="1"/>
        <v>20134</v>
      </c>
      <c r="G8" s="15" t="s">
        <v>16</v>
      </c>
      <c r="H8" s="16">
        <v>33</v>
      </c>
      <c r="I8" s="3" t="e">
        <f>(#REF!)/1000</f>
        <v>#REF!</v>
      </c>
      <c r="J8" s="3">
        <v>81799.649999999994</v>
      </c>
      <c r="K8" s="3" t="e">
        <f t="shared" si="2"/>
        <v>#REF!</v>
      </c>
      <c r="L8" s="3">
        <f t="shared" si="3"/>
        <v>81800</v>
      </c>
    </row>
    <row r="9" spans="1:12" ht="24" customHeight="1">
      <c r="A9" s="6" t="s">
        <v>17</v>
      </c>
      <c r="B9" s="6">
        <v>4</v>
      </c>
      <c r="C9" s="3" t="e">
        <f>(#REF!)/1000</f>
        <v>#REF!</v>
      </c>
      <c r="D9" s="3">
        <v>63996.03</v>
      </c>
      <c r="E9" s="3" t="e">
        <f t="shared" si="0"/>
        <v>#REF!</v>
      </c>
      <c r="F9" s="3">
        <f t="shared" si="1"/>
        <v>63996</v>
      </c>
      <c r="G9" s="15" t="s">
        <v>18</v>
      </c>
      <c r="H9" s="16">
        <v>34</v>
      </c>
      <c r="I9" s="3" t="e">
        <f>(#REF!)/1000</f>
        <v>#REF!</v>
      </c>
      <c r="J9" s="3">
        <v>0</v>
      </c>
      <c r="K9" s="3" t="e">
        <f t="shared" si="2"/>
        <v>#REF!</v>
      </c>
      <c r="L9" s="3">
        <f t="shared" si="3"/>
        <v>0</v>
      </c>
    </row>
    <row r="10" spans="1:12" ht="24" customHeight="1">
      <c r="A10" s="6" t="s">
        <v>19</v>
      </c>
      <c r="B10" s="6">
        <v>5</v>
      </c>
      <c r="C10" s="3" t="e">
        <f>(#REF!)/1000</f>
        <v>#REF!</v>
      </c>
      <c r="D10" s="3">
        <v>8353.56</v>
      </c>
      <c r="E10" s="3" t="e">
        <f t="shared" si="0"/>
        <v>#REF!</v>
      </c>
      <c r="F10" s="3">
        <f t="shared" si="1"/>
        <v>8354</v>
      </c>
      <c r="G10" s="15" t="s">
        <v>20</v>
      </c>
      <c r="H10" s="16">
        <v>35</v>
      </c>
      <c r="I10" s="3" t="e">
        <f>(#REF!)/1000</f>
        <v>#REF!</v>
      </c>
      <c r="J10" s="3">
        <v>897.17</v>
      </c>
      <c r="K10" s="3" t="e">
        <f t="shared" si="2"/>
        <v>#REF!</v>
      </c>
      <c r="L10" s="3">
        <f t="shared" si="3"/>
        <v>897</v>
      </c>
    </row>
    <row r="11" spans="1:12" ht="24" customHeight="1">
      <c r="A11" s="6" t="s">
        <v>21</v>
      </c>
      <c r="B11" s="6">
        <v>6</v>
      </c>
      <c r="C11" s="3">
        <v>0</v>
      </c>
      <c r="D11" s="3">
        <v>0</v>
      </c>
      <c r="E11" s="3">
        <f t="shared" si="0"/>
        <v>0</v>
      </c>
      <c r="F11" s="3">
        <f t="shared" si="1"/>
        <v>0</v>
      </c>
      <c r="G11" s="15" t="s">
        <v>22</v>
      </c>
      <c r="H11" s="16">
        <v>36</v>
      </c>
      <c r="I11" s="3" t="e">
        <f>(#REF!)/1000</f>
        <v>#REF!</v>
      </c>
      <c r="J11" s="3">
        <v>-380.27</v>
      </c>
      <c r="K11" s="3" t="e">
        <f t="shared" si="2"/>
        <v>#REF!</v>
      </c>
      <c r="L11" s="3">
        <f t="shared" si="3"/>
        <v>-380</v>
      </c>
    </row>
    <row r="12" spans="1:12" ht="24" customHeight="1">
      <c r="A12" s="6" t="s">
        <v>23</v>
      </c>
      <c r="B12" s="6">
        <v>7</v>
      </c>
      <c r="C12" s="3">
        <v>0</v>
      </c>
      <c r="D12" s="3">
        <v>0</v>
      </c>
      <c r="E12" s="3">
        <f t="shared" si="0"/>
        <v>0</v>
      </c>
      <c r="F12" s="3">
        <f t="shared" si="1"/>
        <v>0</v>
      </c>
      <c r="G12" s="17" t="s">
        <v>24</v>
      </c>
      <c r="H12" s="16">
        <v>37</v>
      </c>
      <c r="I12" s="3">
        <v>0</v>
      </c>
      <c r="J12" s="3">
        <v>0</v>
      </c>
      <c r="K12" s="3">
        <f t="shared" si="2"/>
        <v>0</v>
      </c>
      <c r="L12" s="3">
        <f t="shared" si="3"/>
        <v>0</v>
      </c>
    </row>
    <row r="13" spans="1:12" ht="24" customHeight="1">
      <c r="A13" s="6" t="s">
        <v>25</v>
      </c>
      <c r="B13" s="6">
        <v>8</v>
      </c>
      <c r="C13" s="3" t="e">
        <f>(#REF!)/1000</f>
        <v>#REF!</v>
      </c>
      <c r="D13" s="3">
        <v>1857.27</v>
      </c>
      <c r="E13" s="3" t="e">
        <f t="shared" si="0"/>
        <v>#REF!</v>
      </c>
      <c r="F13" s="3">
        <f t="shared" si="1"/>
        <v>1857</v>
      </c>
      <c r="G13" s="15" t="s">
        <v>26</v>
      </c>
      <c r="H13" s="16">
        <v>38</v>
      </c>
      <c r="I13" s="3">
        <v>0</v>
      </c>
      <c r="J13" s="3">
        <v>0</v>
      </c>
      <c r="K13" s="3">
        <f t="shared" si="2"/>
        <v>0</v>
      </c>
      <c r="L13" s="3">
        <f t="shared" si="3"/>
        <v>0</v>
      </c>
    </row>
    <row r="14" spans="1:12" ht="24" customHeight="1">
      <c r="A14" s="10" t="s">
        <v>27</v>
      </c>
      <c r="B14" s="6">
        <v>9</v>
      </c>
      <c r="C14" s="3" t="e">
        <f>(#REF!)/1000</f>
        <v>#REF!</v>
      </c>
      <c r="D14" s="3">
        <v>8330.7800000000007</v>
      </c>
      <c r="E14" s="3" t="e">
        <f t="shared" si="0"/>
        <v>#REF!</v>
      </c>
      <c r="F14" s="3">
        <f t="shared" si="1"/>
        <v>8331</v>
      </c>
      <c r="G14" s="15" t="s">
        <v>28</v>
      </c>
      <c r="H14" s="16">
        <v>39</v>
      </c>
      <c r="I14" s="3" t="e">
        <f>(#REF!)/1000</f>
        <v>#REF!</v>
      </c>
      <c r="J14" s="3">
        <v>1599.19</v>
      </c>
      <c r="K14" s="3" t="e">
        <f t="shared" si="2"/>
        <v>#REF!</v>
      </c>
      <c r="L14" s="3">
        <f t="shared" si="3"/>
        <v>1599</v>
      </c>
    </row>
    <row r="15" spans="1:12" ht="24" customHeight="1">
      <c r="A15" s="6" t="s">
        <v>29</v>
      </c>
      <c r="B15" s="6">
        <v>10</v>
      </c>
      <c r="C15" s="3">
        <v>4491.76</v>
      </c>
      <c r="D15" s="3">
        <v>1625.4</v>
      </c>
      <c r="E15" s="3">
        <f t="shared" si="0"/>
        <v>4492</v>
      </c>
      <c r="F15" s="3">
        <f t="shared" si="1"/>
        <v>1625</v>
      </c>
      <c r="G15" s="15" t="s">
        <v>30</v>
      </c>
      <c r="H15" s="16">
        <v>40</v>
      </c>
      <c r="I15" s="3">
        <v>0</v>
      </c>
      <c r="J15" s="3">
        <v>0</v>
      </c>
      <c r="K15" s="3">
        <f t="shared" si="2"/>
        <v>0</v>
      </c>
      <c r="L15" s="3">
        <f t="shared" si="3"/>
        <v>0</v>
      </c>
    </row>
    <row r="16" spans="1:12" ht="24" customHeight="1">
      <c r="A16" s="18" t="s">
        <v>31</v>
      </c>
      <c r="B16" s="6">
        <v>11</v>
      </c>
      <c r="C16" s="3">
        <v>744.68</v>
      </c>
      <c r="D16" s="3">
        <v>1876.07</v>
      </c>
      <c r="E16" s="3">
        <f t="shared" si="0"/>
        <v>745</v>
      </c>
      <c r="F16" s="3">
        <f t="shared" si="1"/>
        <v>1876</v>
      </c>
      <c r="G16" s="19" t="s">
        <v>32</v>
      </c>
      <c r="H16" s="16">
        <v>41</v>
      </c>
      <c r="I16" s="3" t="e">
        <f>(#REF!)/1000</f>
        <v>#REF!</v>
      </c>
      <c r="J16" s="3">
        <v>118759.57</v>
      </c>
      <c r="K16" s="3" t="e">
        <f t="shared" si="2"/>
        <v>#REF!</v>
      </c>
      <c r="L16" s="3">
        <f t="shared" si="3"/>
        <v>118760</v>
      </c>
    </row>
    <row r="17" spans="1:12" ht="24" customHeight="1">
      <c r="A17" s="6" t="s">
        <v>33</v>
      </c>
      <c r="B17" s="6">
        <v>12</v>
      </c>
      <c r="C17" s="3">
        <v>1436.67</v>
      </c>
      <c r="D17" s="3">
        <v>2640.44</v>
      </c>
      <c r="E17" s="3">
        <f t="shared" si="0"/>
        <v>1437</v>
      </c>
      <c r="F17" s="3">
        <f t="shared" si="1"/>
        <v>2640</v>
      </c>
      <c r="G17" s="17" t="s">
        <v>34</v>
      </c>
      <c r="H17" s="14"/>
      <c r="I17" s="3">
        <v>0</v>
      </c>
      <c r="J17" s="3">
        <v>0</v>
      </c>
      <c r="K17" s="3">
        <f t="shared" si="2"/>
        <v>0</v>
      </c>
      <c r="L17" s="3">
        <f t="shared" si="3"/>
        <v>0</v>
      </c>
    </row>
    <row r="18" spans="1:12" ht="24" customHeight="1">
      <c r="A18" s="18" t="s">
        <v>35</v>
      </c>
      <c r="B18" s="6">
        <v>13</v>
      </c>
      <c r="C18" s="3">
        <v>2734.67</v>
      </c>
      <c r="D18" s="3">
        <v>2188.88</v>
      </c>
      <c r="E18" s="3">
        <f t="shared" si="0"/>
        <v>2735</v>
      </c>
      <c r="F18" s="3">
        <f t="shared" si="1"/>
        <v>2189</v>
      </c>
      <c r="G18" s="17" t="s">
        <v>36</v>
      </c>
      <c r="H18" s="16">
        <v>42</v>
      </c>
      <c r="I18" s="3" t="e">
        <f>(#REF!)/1000</f>
        <v>#REF!</v>
      </c>
      <c r="J18" s="3">
        <v>12500</v>
      </c>
      <c r="K18" s="3" t="e">
        <f t="shared" ref="K18:K36" si="4">ROUND(I18,0)</f>
        <v>#REF!</v>
      </c>
      <c r="L18" s="3">
        <f t="shared" ref="L18:L36" si="5">ROUND(J18,0)</f>
        <v>12500</v>
      </c>
    </row>
    <row r="19" spans="1:12" ht="24" customHeight="1">
      <c r="A19" s="6" t="s">
        <v>37</v>
      </c>
      <c r="B19" s="6">
        <v>14</v>
      </c>
      <c r="C19" s="3">
        <v>0</v>
      </c>
      <c r="D19" s="3">
        <v>0</v>
      </c>
      <c r="E19" s="3">
        <f t="shared" si="0"/>
        <v>0</v>
      </c>
      <c r="F19" s="3">
        <f t="shared" si="1"/>
        <v>0</v>
      </c>
      <c r="G19" s="17" t="s">
        <v>38</v>
      </c>
      <c r="H19" s="16">
        <v>43</v>
      </c>
      <c r="I19" s="3" t="e">
        <f>(#REF!)/1000</f>
        <v>#REF!</v>
      </c>
      <c r="J19" s="3">
        <v>5636.74</v>
      </c>
      <c r="K19" s="3" t="e">
        <f t="shared" si="4"/>
        <v>#REF!</v>
      </c>
      <c r="L19" s="3">
        <f t="shared" si="5"/>
        <v>5637</v>
      </c>
    </row>
    <row r="20" spans="1:12" ht="24" customHeight="1">
      <c r="A20" s="20" t="s">
        <v>39</v>
      </c>
      <c r="B20" s="6">
        <v>15</v>
      </c>
      <c r="C20" s="3" t="e">
        <f>(#REF!)/1000</f>
        <v>#REF!</v>
      </c>
      <c r="D20" s="3">
        <v>109056.78</v>
      </c>
      <c r="E20" s="3" t="e">
        <f t="shared" si="0"/>
        <v>#REF!</v>
      </c>
      <c r="F20" s="3">
        <f t="shared" si="1"/>
        <v>109057</v>
      </c>
      <c r="G20" s="17" t="s">
        <v>40</v>
      </c>
      <c r="H20" s="16">
        <v>44</v>
      </c>
      <c r="I20" s="3">
        <v>0</v>
      </c>
      <c r="J20" s="3">
        <v>0</v>
      </c>
      <c r="K20" s="3">
        <f t="shared" si="4"/>
        <v>0</v>
      </c>
      <c r="L20" s="3">
        <f t="shared" si="5"/>
        <v>0</v>
      </c>
    </row>
    <row r="21" spans="1:12" ht="24" customHeight="1">
      <c r="A21" s="6" t="s">
        <v>41</v>
      </c>
      <c r="B21" s="6" t="s">
        <v>9</v>
      </c>
      <c r="C21" s="3">
        <v>0</v>
      </c>
      <c r="D21" s="3">
        <v>0</v>
      </c>
      <c r="E21" s="3">
        <f t="shared" si="0"/>
        <v>0</v>
      </c>
      <c r="F21" s="3">
        <f t="shared" si="1"/>
        <v>0</v>
      </c>
      <c r="G21" s="17" t="s">
        <v>42</v>
      </c>
      <c r="H21" s="16">
        <v>45</v>
      </c>
      <c r="I21" s="3">
        <v>0</v>
      </c>
      <c r="J21" s="3">
        <v>0</v>
      </c>
      <c r="K21" s="3">
        <f t="shared" si="4"/>
        <v>0</v>
      </c>
      <c r="L21" s="3">
        <f t="shared" si="5"/>
        <v>0</v>
      </c>
    </row>
    <row r="22" spans="1:12" ht="24" customHeight="1">
      <c r="A22" s="6" t="s">
        <v>43</v>
      </c>
      <c r="B22" s="6">
        <v>16</v>
      </c>
      <c r="C22" s="3">
        <v>0</v>
      </c>
      <c r="D22" s="3">
        <v>0</v>
      </c>
      <c r="E22" s="3">
        <f t="shared" si="0"/>
        <v>0</v>
      </c>
      <c r="F22" s="3">
        <f t="shared" si="1"/>
        <v>0</v>
      </c>
      <c r="G22" s="19" t="s">
        <v>44</v>
      </c>
      <c r="H22" s="16">
        <v>46</v>
      </c>
      <c r="I22" s="3" t="e">
        <f>(#REF!)/1000</f>
        <v>#REF!</v>
      </c>
      <c r="J22" s="3">
        <v>18136.740000000002</v>
      </c>
      <c r="K22" s="3" t="e">
        <f t="shared" si="4"/>
        <v>#REF!</v>
      </c>
      <c r="L22" s="3">
        <f t="shared" si="5"/>
        <v>18137</v>
      </c>
    </row>
    <row r="23" spans="1:12" ht="24" customHeight="1">
      <c r="A23" s="6" t="s">
        <v>45</v>
      </c>
      <c r="B23" s="6">
        <v>17</v>
      </c>
      <c r="C23" s="3">
        <v>0</v>
      </c>
      <c r="D23" s="3">
        <v>0</v>
      </c>
      <c r="E23" s="3">
        <f t="shared" si="0"/>
        <v>0</v>
      </c>
      <c r="F23" s="3">
        <f t="shared" si="1"/>
        <v>0</v>
      </c>
      <c r="G23" s="19" t="s">
        <v>46</v>
      </c>
      <c r="H23" s="16">
        <v>47</v>
      </c>
      <c r="I23" s="3" t="e">
        <f>(#REF!)/1000</f>
        <v>#REF!</v>
      </c>
      <c r="J23" s="3">
        <v>136896.29999999999</v>
      </c>
      <c r="K23" s="3" t="e">
        <f t="shared" si="4"/>
        <v>#REF!</v>
      </c>
      <c r="L23" s="3">
        <f t="shared" si="5"/>
        <v>136896</v>
      </c>
    </row>
    <row r="24" spans="1:12" ht="24" customHeight="1">
      <c r="A24" s="6" t="s">
        <v>47</v>
      </c>
      <c r="B24" s="6">
        <v>18</v>
      </c>
      <c r="C24" s="3">
        <v>67807.72</v>
      </c>
      <c r="D24" s="3">
        <v>58132.79</v>
      </c>
      <c r="E24" s="3">
        <f t="shared" si="0"/>
        <v>67808</v>
      </c>
      <c r="F24" s="3">
        <f t="shared" si="1"/>
        <v>58133</v>
      </c>
      <c r="G24" s="21"/>
      <c r="H24" s="14"/>
      <c r="I24" s="3">
        <v>0</v>
      </c>
      <c r="J24" s="3">
        <v>0</v>
      </c>
      <c r="K24" s="3">
        <f t="shared" si="4"/>
        <v>0</v>
      </c>
      <c r="L24" s="3">
        <f t="shared" si="5"/>
        <v>0</v>
      </c>
    </row>
    <row r="25" spans="1:12" ht="24" customHeight="1">
      <c r="A25" s="6" t="s">
        <v>48</v>
      </c>
      <c r="B25" s="6">
        <v>19</v>
      </c>
      <c r="C25" s="3">
        <v>28969.85</v>
      </c>
      <c r="D25" s="3">
        <v>22553.7</v>
      </c>
      <c r="E25" s="3">
        <f t="shared" si="0"/>
        <v>28970</v>
      </c>
      <c r="F25" s="3">
        <f t="shared" si="1"/>
        <v>22554</v>
      </c>
      <c r="G25" s="21"/>
      <c r="H25" s="14"/>
      <c r="I25" s="3">
        <v>0</v>
      </c>
      <c r="J25" s="3">
        <v>0</v>
      </c>
      <c r="K25" s="3">
        <f t="shared" si="4"/>
        <v>0</v>
      </c>
      <c r="L25" s="3">
        <f t="shared" si="5"/>
        <v>0</v>
      </c>
    </row>
    <row r="26" spans="1:12" ht="24" customHeight="1">
      <c r="A26" s="6" t="s">
        <v>49</v>
      </c>
      <c r="B26" s="6">
        <v>20</v>
      </c>
      <c r="C26" s="3">
        <f>(C24-C25)/1000</f>
        <v>38.840000000000003</v>
      </c>
      <c r="D26" s="3">
        <v>35579.089999999997</v>
      </c>
      <c r="E26" s="3">
        <f t="shared" si="0"/>
        <v>39</v>
      </c>
      <c r="F26" s="3">
        <f t="shared" si="1"/>
        <v>35579</v>
      </c>
      <c r="G26" s="21"/>
      <c r="H26" s="14"/>
      <c r="I26" s="3">
        <v>0</v>
      </c>
      <c r="J26" s="3">
        <v>0</v>
      </c>
      <c r="K26" s="3">
        <f t="shared" si="4"/>
        <v>0</v>
      </c>
      <c r="L26" s="3">
        <f t="shared" si="5"/>
        <v>0</v>
      </c>
    </row>
    <row r="27" spans="1:12" ht="24" customHeight="1">
      <c r="A27" s="6" t="s">
        <v>50</v>
      </c>
      <c r="B27" s="6">
        <v>21</v>
      </c>
      <c r="C27" s="3" t="e">
        <f>(#REF!)/1000</f>
        <v>#REF!</v>
      </c>
      <c r="D27" s="3">
        <v>4966.7700000000004</v>
      </c>
      <c r="E27" s="3" t="e">
        <f t="shared" si="0"/>
        <v>#REF!</v>
      </c>
      <c r="F27" s="3">
        <f t="shared" si="1"/>
        <v>4967</v>
      </c>
      <c r="G27" s="21"/>
      <c r="H27" s="14"/>
      <c r="I27" s="3">
        <v>0</v>
      </c>
      <c r="J27" s="3">
        <v>0</v>
      </c>
      <c r="K27" s="3">
        <f t="shared" si="4"/>
        <v>0</v>
      </c>
      <c r="L27" s="3">
        <f t="shared" si="5"/>
        <v>0</v>
      </c>
    </row>
    <row r="28" spans="1:12" ht="24" customHeight="1">
      <c r="A28" s="6" t="s">
        <v>51</v>
      </c>
      <c r="B28" s="6">
        <v>22</v>
      </c>
      <c r="C28" s="3">
        <v>0</v>
      </c>
      <c r="D28" s="3">
        <v>0</v>
      </c>
      <c r="E28" s="3">
        <f t="shared" si="0"/>
        <v>0</v>
      </c>
      <c r="F28" s="3">
        <f t="shared" si="1"/>
        <v>0</v>
      </c>
      <c r="G28" s="21"/>
      <c r="H28" s="14"/>
      <c r="I28" s="3">
        <v>0</v>
      </c>
      <c r="J28" s="3">
        <v>0</v>
      </c>
      <c r="K28" s="3">
        <f t="shared" si="4"/>
        <v>0</v>
      </c>
      <c r="L28" s="3">
        <f t="shared" si="5"/>
        <v>0</v>
      </c>
    </row>
    <row r="29" spans="1:12" ht="24" customHeight="1">
      <c r="A29" s="6" t="s">
        <v>52</v>
      </c>
      <c r="B29" s="6">
        <v>23</v>
      </c>
      <c r="C29" s="3" t="e">
        <f>(#REF!)/1000</f>
        <v>#REF!</v>
      </c>
      <c r="D29" s="3">
        <v>0</v>
      </c>
      <c r="E29" s="3" t="e">
        <f t="shared" si="0"/>
        <v>#REF!</v>
      </c>
      <c r="F29" s="3">
        <f t="shared" si="1"/>
        <v>0</v>
      </c>
      <c r="G29" s="21"/>
      <c r="H29" s="14"/>
      <c r="I29" s="3">
        <v>0</v>
      </c>
      <c r="J29" s="3">
        <v>0</v>
      </c>
      <c r="K29" s="3">
        <f t="shared" si="4"/>
        <v>0</v>
      </c>
      <c r="L29" s="3">
        <f t="shared" si="5"/>
        <v>0</v>
      </c>
    </row>
    <row r="30" spans="1:12" ht="24" customHeight="1">
      <c r="A30" s="6" t="s">
        <v>53</v>
      </c>
      <c r="B30" s="6">
        <v>24</v>
      </c>
      <c r="C30" s="3">
        <v>0</v>
      </c>
      <c r="D30" s="3">
        <v>0</v>
      </c>
      <c r="E30" s="3">
        <f t="shared" si="0"/>
        <v>0</v>
      </c>
      <c r="F30" s="3">
        <f t="shared" si="1"/>
        <v>0</v>
      </c>
      <c r="G30" s="22" t="s">
        <v>54</v>
      </c>
      <c r="H30" s="14"/>
      <c r="I30" s="3">
        <v>0</v>
      </c>
      <c r="J30" s="3">
        <v>0</v>
      </c>
      <c r="K30" s="3">
        <f t="shared" si="4"/>
        <v>0</v>
      </c>
      <c r="L30" s="3">
        <f t="shared" si="5"/>
        <v>0</v>
      </c>
    </row>
    <row r="31" spans="1:12" ht="24" customHeight="1">
      <c r="A31" s="6" t="s">
        <v>55</v>
      </c>
      <c r="B31" s="6">
        <v>25</v>
      </c>
      <c r="C31" s="3" t="e">
        <f>(#REF!)/1000</f>
        <v>#REF!</v>
      </c>
      <c r="D31" s="3">
        <v>0</v>
      </c>
      <c r="E31" s="3" t="e">
        <f t="shared" si="0"/>
        <v>#REF!</v>
      </c>
      <c r="F31" s="3">
        <f t="shared" si="1"/>
        <v>0</v>
      </c>
      <c r="G31" s="15" t="s">
        <v>56</v>
      </c>
      <c r="H31" s="16">
        <v>48</v>
      </c>
      <c r="I31" s="3" t="e">
        <f>(#REF!)/1000</f>
        <v>#REF!</v>
      </c>
      <c r="J31" s="3">
        <v>26000</v>
      </c>
      <c r="K31" s="3" t="e">
        <f t="shared" si="4"/>
        <v>#REF!</v>
      </c>
      <c r="L31" s="3">
        <f t="shared" si="5"/>
        <v>26000</v>
      </c>
    </row>
    <row r="32" spans="1:12" ht="19.5" customHeight="1">
      <c r="A32" s="6" t="s">
        <v>57</v>
      </c>
      <c r="B32" s="6">
        <v>26</v>
      </c>
      <c r="C32" s="3">
        <v>0</v>
      </c>
      <c r="D32" s="3">
        <v>0</v>
      </c>
      <c r="E32" s="3">
        <f t="shared" si="0"/>
        <v>0</v>
      </c>
      <c r="F32" s="3">
        <f t="shared" si="1"/>
        <v>0</v>
      </c>
      <c r="G32" s="15" t="s">
        <v>58</v>
      </c>
      <c r="H32" s="16">
        <v>49</v>
      </c>
      <c r="I32" s="3">
        <v>0</v>
      </c>
      <c r="J32" s="3">
        <v>0</v>
      </c>
      <c r="K32" s="3">
        <f t="shared" si="4"/>
        <v>0</v>
      </c>
      <c r="L32" s="3">
        <f t="shared" si="5"/>
        <v>0</v>
      </c>
    </row>
    <row r="33" spans="1:12" ht="21" customHeight="1">
      <c r="A33" s="6" t="s">
        <v>59</v>
      </c>
      <c r="B33" s="6">
        <v>27</v>
      </c>
      <c r="C33" s="3" t="e">
        <f>(#REF!)/1000</f>
        <v>#REF!</v>
      </c>
      <c r="D33" s="3">
        <v>834.13</v>
      </c>
      <c r="E33" s="3" t="e">
        <f t="shared" si="0"/>
        <v>#REF!</v>
      </c>
      <c r="F33" s="3">
        <f t="shared" si="1"/>
        <v>834</v>
      </c>
      <c r="G33" s="15" t="s">
        <v>60</v>
      </c>
      <c r="H33" s="16">
        <v>50</v>
      </c>
      <c r="I33" s="3" t="e">
        <f>(#REF!)/1000</f>
        <v>#REF!</v>
      </c>
      <c r="J33" s="3">
        <v>521.38</v>
      </c>
      <c r="K33" s="3" t="e">
        <f t="shared" si="4"/>
        <v>#REF!</v>
      </c>
      <c r="L33" s="3">
        <f t="shared" si="5"/>
        <v>521</v>
      </c>
    </row>
    <row r="34" spans="1:12" ht="24" customHeight="1">
      <c r="A34" s="6" t="s">
        <v>61</v>
      </c>
      <c r="B34" s="6">
        <v>28</v>
      </c>
      <c r="C34" s="3">
        <v>0</v>
      </c>
      <c r="D34" s="3">
        <v>0</v>
      </c>
      <c r="E34" s="3">
        <f t="shared" si="0"/>
        <v>0</v>
      </c>
      <c r="F34" s="3">
        <f t="shared" si="1"/>
        <v>0</v>
      </c>
      <c r="G34" s="15" t="s">
        <v>62</v>
      </c>
      <c r="H34" s="16">
        <v>51</v>
      </c>
      <c r="I34" s="3" t="e">
        <f>(#REF!)/1000</f>
        <v>#REF!</v>
      </c>
      <c r="J34" s="3">
        <v>-12980.91</v>
      </c>
      <c r="K34" s="3" t="e">
        <f t="shared" si="4"/>
        <v>#REF!</v>
      </c>
      <c r="L34" s="3">
        <f t="shared" si="5"/>
        <v>-12981</v>
      </c>
    </row>
    <row r="35" spans="1:12" ht="24" customHeight="1">
      <c r="A35" s="20" t="s">
        <v>63</v>
      </c>
      <c r="B35" s="6">
        <v>29</v>
      </c>
      <c r="C35" s="3" t="e">
        <f>(#REF!)/1000</f>
        <v>#REF!</v>
      </c>
      <c r="D35" s="3">
        <v>41379.99</v>
      </c>
      <c r="E35" s="3" t="e">
        <f t="shared" si="0"/>
        <v>#REF!</v>
      </c>
      <c r="F35" s="3">
        <f t="shared" si="1"/>
        <v>41380</v>
      </c>
      <c r="G35" s="23" t="s">
        <v>64</v>
      </c>
      <c r="H35" s="16">
        <v>52</v>
      </c>
      <c r="I35" s="3" t="e">
        <f>(#REF!)/1000</f>
        <v>#REF!</v>
      </c>
      <c r="J35" s="3">
        <v>13540.47</v>
      </c>
      <c r="K35" s="3" t="e">
        <f t="shared" si="4"/>
        <v>#REF!</v>
      </c>
      <c r="L35" s="3">
        <f t="shared" si="5"/>
        <v>13540</v>
      </c>
    </row>
    <row r="36" spans="1:12" ht="24" customHeight="1">
      <c r="A36" s="20" t="s">
        <v>65</v>
      </c>
      <c r="B36" s="6">
        <v>30</v>
      </c>
      <c r="C36" s="3" t="e">
        <f>(#REF!)/1000</f>
        <v>#REF!</v>
      </c>
      <c r="D36" s="3">
        <v>150436.76999999999</v>
      </c>
      <c r="E36" s="3" t="e">
        <f t="shared" si="0"/>
        <v>#REF!</v>
      </c>
      <c r="F36" s="3">
        <f t="shared" si="1"/>
        <v>150437</v>
      </c>
      <c r="G36" s="23" t="s">
        <v>66</v>
      </c>
      <c r="H36" s="16">
        <v>53</v>
      </c>
      <c r="I36" s="3" t="e">
        <f>(#REF!)/1000</f>
        <v>#REF!</v>
      </c>
      <c r="J36" s="3">
        <v>150436.76999999999</v>
      </c>
      <c r="K36" s="3" t="e">
        <f t="shared" si="4"/>
        <v>#REF!</v>
      </c>
      <c r="L36" s="3">
        <f t="shared" si="5"/>
        <v>150437</v>
      </c>
    </row>
    <row r="37" spans="1:12" s="1" customFormat="1" ht="24" customHeight="1">
      <c r="A37" s="24" t="s">
        <v>108</v>
      </c>
      <c r="B37" s="24"/>
      <c r="C37" s="25"/>
      <c r="D37" s="25"/>
      <c r="E37" s="3"/>
      <c r="F37" s="3"/>
      <c r="G37" s="24"/>
      <c r="H37" s="24"/>
      <c r="I37" s="24"/>
      <c r="J37" s="24"/>
    </row>
    <row r="39" spans="1:12">
      <c r="J39" s="27"/>
    </row>
    <row r="40" spans="1:12">
      <c r="G40" s="26"/>
      <c r="I40" s="27"/>
      <c r="J40" s="29"/>
    </row>
    <row r="41" spans="1:12">
      <c r="J41" s="30"/>
    </row>
    <row r="42" spans="1:12" ht="12">
      <c r="I42" s="27"/>
      <c r="J42" s="31"/>
    </row>
    <row r="43" spans="1:12">
      <c r="I43" s="27"/>
      <c r="J43" s="30"/>
    </row>
    <row r="44" spans="1:12">
      <c r="J44" s="30"/>
    </row>
    <row r="45" spans="1:12">
      <c r="I45" s="26"/>
      <c r="J45" s="29"/>
    </row>
    <row r="46" spans="1:12">
      <c r="G46" s="27"/>
      <c r="I46" s="27"/>
      <c r="J46" s="27"/>
    </row>
    <row r="47" spans="1:12">
      <c r="I47" s="27"/>
    </row>
    <row r="48" spans="1:12">
      <c r="J48" s="27"/>
    </row>
    <row r="49" spans="9:10">
      <c r="I49" s="27"/>
      <c r="J49" s="27"/>
    </row>
    <row r="50" spans="9:10">
      <c r="I50" s="26"/>
    </row>
    <row r="56" spans="9:10">
      <c r="J56" s="32"/>
    </row>
    <row r="63" spans="9:10">
      <c r="I63" s="2">
        <f>-12980906.12</f>
        <v>-12980906.119999999</v>
      </c>
      <c r="J63" s="3">
        <v>-12173387</v>
      </c>
    </row>
    <row r="66" spans="10:10">
      <c r="J66" s="2">
        <f>I63+J63</f>
        <v>-25154293.120000001</v>
      </c>
    </row>
  </sheetData>
  <mergeCells count="3">
    <mergeCell ref="A1:J1"/>
    <mergeCell ref="A2:J2"/>
    <mergeCell ref="A3:C3"/>
  </mergeCells>
  <phoneticPr fontId="1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资产负债表 </vt:lpstr>
      <vt:lpstr>利润表</vt:lpstr>
      <vt:lpstr>Sheet10</vt:lpstr>
      <vt:lpstr>现金流量表</vt:lpstr>
      <vt:lpstr>Sheet5</vt:lpstr>
      <vt:lpstr>Sheet1</vt:lpstr>
      <vt:lpstr>Sheet2</vt:lpstr>
      <vt:lpstr>Sheet3</vt:lpstr>
      <vt:lpstr>现金流量表!Print_Area</vt:lpstr>
      <vt:lpstr>'资产负债表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2018-10-09T06:15:00Z</cp:lastPrinted>
  <dcterms:created xsi:type="dcterms:W3CDTF">2006-09-13T11:21:00Z</dcterms:created>
  <dcterms:modified xsi:type="dcterms:W3CDTF">2025-01-15T08:43:29Z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14</vt:lpwstr>
  </property>
  <property fmtid="{D5CDD505-2E9C-101B-9397-08002B2CF9AE}" pid="4" name="ICV">
    <vt:lpwstr>CAF6E0C584274949B44713A9BD538AA0</vt:lpwstr>
  </property>
</Properties>
</file>