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F38434E5-78BA-49C8-A21C-6BE5A61B1ED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报价表" sheetId="2" r:id="rId1"/>
    <sheet name="开发费用" sheetId="4" r:id="rId2"/>
    <sheet name="注塑模具 (新造型)" sheetId="10" r:id="rId3"/>
    <sheet name="注塑模具" sheetId="6" r:id="rId4"/>
    <sheet name="功能性实验" sheetId="7" r:id="rId5"/>
    <sheet name="油漆试验" sheetId="8" r:id="rId6"/>
    <sheet name="工装-检具清单  " sheetId="9" r:id="rId7"/>
  </sheets>
  <externalReferences>
    <externalReference r:id="rId8"/>
  </externalReferences>
  <definedNames>
    <definedName name="_xlnm._FilterDatabase" localSheetId="6" hidden="1">'工装-检具清单  '!$N$1:$N$24</definedName>
    <definedName name="Build1" localSheetId="6">#REF!</definedName>
    <definedName name="Build1" localSheetId="4">#REF!</definedName>
    <definedName name="Build1" localSheetId="5">#REF!</definedName>
    <definedName name="Build1" localSheetId="3">#REF!</definedName>
    <definedName name="Build1" localSheetId="2">#REF!</definedName>
    <definedName name="Build1">#REF!</definedName>
    <definedName name="build1111111" localSheetId="6">#REF!</definedName>
    <definedName name="build1111111" localSheetId="4">#REF!</definedName>
    <definedName name="build1111111" localSheetId="5">#REF!</definedName>
    <definedName name="build1111111" localSheetId="3">#REF!</definedName>
    <definedName name="build1111111" localSheetId="2">#REF!</definedName>
    <definedName name="build1111111">#REF!</definedName>
    <definedName name="build1111112" localSheetId="6">#REF!</definedName>
    <definedName name="build1111112" localSheetId="4">#REF!</definedName>
    <definedName name="build1111112" localSheetId="5">#REF!</definedName>
    <definedName name="build1111112" localSheetId="3">#REF!</definedName>
    <definedName name="build1111112" localSheetId="2">#REF!</definedName>
    <definedName name="build1111112">#REF!</definedName>
    <definedName name="Build2" localSheetId="6">#REF!</definedName>
    <definedName name="Build2" localSheetId="4">#REF!</definedName>
    <definedName name="Build2" localSheetId="5">#REF!</definedName>
    <definedName name="Build2" localSheetId="3">#REF!</definedName>
    <definedName name="Build2" localSheetId="2">#REF!</definedName>
    <definedName name="Build2">#REF!</definedName>
    <definedName name="Build3" localSheetId="6">#REF!</definedName>
    <definedName name="Build3" localSheetId="4">#REF!</definedName>
    <definedName name="Build3" localSheetId="5">#REF!</definedName>
    <definedName name="Build3" localSheetId="3">#REF!</definedName>
    <definedName name="Build3" localSheetId="2">#REF!</definedName>
    <definedName name="Build3">#REF!</definedName>
    <definedName name="Build4" localSheetId="6">#REF!</definedName>
    <definedName name="Build4" localSheetId="4">#REF!</definedName>
    <definedName name="Build4" localSheetId="5">#REF!</definedName>
    <definedName name="Build4" localSheetId="3">#REF!</definedName>
    <definedName name="Build4" localSheetId="2">#REF!</definedName>
    <definedName name="Build4">#REF!</definedName>
    <definedName name="Build5" localSheetId="6">#REF!</definedName>
    <definedName name="Build5" localSheetId="4">#REF!</definedName>
    <definedName name="Build5" localSheetId="5">#REF!</definedName>
    <definedName name="Build5" localSheetId="3">#REF!</definedName>
    <definedName name="Build5" localSheetId="2">#REF!</definedName>
    <definedName name="Build5">#REF!</definedName>
    <definedName name="Chassis">"Check Box 21"</definedName>
    <definedName name="Locations" localSheetId="6">#REF!</definedName>
    <definedName name="Locations" localSheetId="4">#REF!</definedName>
    <definedName name="Locations" localSheetId="5">#REF!</definedName>
    <definedName name="Locations" localSheetId="3">#REF!</definedName>
    <definedName name="Locations" localSheetId="2">#REF!</definedName>
    <definedName name="Locations">#REF!</definedName>
    <definedName name="ModelYear" localSheetId="6">#REF!</definedName>
    <definedName name="ModelYear" localSheetId="4">#REF!</definedName>
    <definedName name="ModelYear" localSheetId="5">#REF!</definedName>
    <definedName name="ModelYear" localSheetId="3">#REF!</definedName>
    <definedName name="ModelYear" localSheetId="2">#REF!</definedName>
    <definedName name="ModelYear">#REF!</definedName>
    <definedName name="PartName" localSheetId="6">#REF!</definedName>
    <definedName name="PartName" localSheetId="4">#REF!</definedName>
    <definedName name="PartName" localSheetId="5">#REF!</definedName>
    <definedName name="PartName" localSheetId="3">#REF!</definedName>
    <definedName name="PartName" localSheetId="2">#REF!</definedName>
    <definedName name="PartName">#REF!</definedName>
    <definedName name="PartNumber" localSheetId="6">#REF!</definedName>
    <definedName name="PartNumber" localSheetId="4">#REF!</definedName>
    <definedName name="PartNumber" localSheetId="5">#REF!</definedName>
    <definedName name="PartNumber" localSheetId="3">#REF!</definedName>
    <definedName name="PartNumber" localSheetId="2">#REF!</definedName>
    <definedName name="PartNumber">#REF!</definedName>
    <definedName name="_xlnm.Print_Area" localSheetId="4">功能性实验!$A$1:$J$42</definedName>
    <definedName name="_xlnm.Print_Area" localSheetId="3">注塑模具!$A$1:$R$20</definedName>
    <definedName name="_xlnm.Print_Area" localSheetId="2">'注塑模具 (新造型)'!$A$1:$R$21</definedName>
    <definedName name="_xlnm.Print_Titles" localSheetId="4">功能性实验!$A$1:$IS$7</definedName>
    <definedName name="Program" localSheetId="6">#REF!</definedName>
    <definedName name="Program" localSheetId="4">#REF!</definedName>
    <definedName name="Program" localSheetId="5">#REF!</definedName>
    <definedName name="Program" localSheetId="3">#REF!</definedName>
    <definedName name="Program" localSheetId="2">#REF!</definedName>
    <definedName name="Program">#REF!</definedName>
    <definedName name="ReviewDate" localSheetId="6">#REF!</definedName>
    <definedName name="ReviewDate" localSheetId="4">#REF!</definedName>
    <definedName name="ReviewDate" localSheetId="5">#REF!</definedName>
    <definedName name="ReviewDate" localSheetId="3">#REF!</definedName>
    <definedName name="ReviewDate" localSheetId="2">#REF!</definedName>
    <definedName name="ReviewDate">#REF!</definedName>
    <definedName name="RR" localSheetId="6">#REF!</definedName>
    <definedName name="RR" localSheetId="4">#REF!</definedName>
    <definedName name="RR" localSheetId="5">#REF!</definedName>
    <definedName name="RR" localSheetId="3">#REF!</definedName>
    <definedName name="RR" localSheetId="2">#REF!</definedName>
    <definedName name="RR">#REF!</definedName>
    <definedName name="SC" localSheetId="6">#REF!</definedName>
    <definedName name="SC" localSheetId="4">#REF!</definedName>
    <definedName name="SC" localSheetId="5">#REF!</definedName>
    <definedName name="SC" localSheetId="3">#REF!</definedName>
    <definedName name="SC" localSheetId="2">#REF!</definedName>
    <definedName name="SC">#REF!</definedName>
    <definedName name="SOP" localSheetId="6">#REF!</definedName>
    <definedName name="SOP" localSheetId="4">#REF!</definedName>
    <definedName name="SOP" localSheetId="5">#REF!</definedName>
    <definedName name="SOP" localSheetId="3">#REF!</definedName>
    <definedName name="SOP" localSheetId="2">#REF!</definedName>
    <definedName name="SOP">#REF!</definedName>
    <definedName name="SPR" localSheetId="6">#REF!</definedName>
    <definedName name="SPR" localSheetId="4">#REF!</definedName>
    <definedName name="SPR" localSheetId="5">#REF!</definedName>
    <definedName name="SPR" localSheetId="3">#REF!</definedName>
    <definedName name="SPR" localSheetId="2">#REF!</definedName>
    <definedName name="SPR">#REF!</definedName>
    <definedName name="Status" localSheetId="6">#REF!</definedName>
    <definedName name="Status" localSheetId="4">#REF!</definedName>
    <definedName name="Status" localSheetId="5">#REF!</definedName>
    <definedName name="Status" localSheetId="3">#REF!</definedName>
    <definedName name="Status" localSheetId="2">#REF!</definedName>
    <definedName name="Status">#REF!</definedName>
    <definedName name="SuppCode" localSheetId="6">#REF!</definedName>
    <definedName name="SuppCode" localSheetId="4">#REF!</definedName>
    <definedName name="SuppCode" localSheetId="5">#REF!</definedName>
    <definedName name="SuppCode" localSheetId="3">#REF!</definedName>
    <definedName name="SuppCode" localSheetId="2">#REF!</definedName>
    <definedName name="SuppCode">#REF!</definedName>
    <definedName name="SuppLocation" localSheetId="6">#REF!</definedName>
    <definedName name="SuppLocation" localSheetId="4">#REF!</definedName>
    <definedName name="SuppLocation" localSheetId="5">#REF!</definedName>
    <definedName name="SuppLocation" localSheetId="3">#REF!</definedName>
    <definedName name="SuppLocation" localSheetId="2">#REF!</definedName>
    <definedName name="SuppLocation">#REF!</definedName>
    <definedName name="SuppName" localSheetId="6">#REF!</definedName>
    <definedName name="SuppName" localSheetId="4">#REF!</definedName>
    <definedName name="SuppName" localSheetId="5">#REF!</definedName>
    <definedName name="SuppName" localSheetId="3">#REF!</definedName>
    <definedName name="SuppName" localSheetId="2">#REF!</definedName>
    <definedName name="SuppName">#REF!</definedName>
    <definedName name="Type" localSheetId="6">#REF!</definedName>
    <definedName name="Type" localSheetId="4">#REF!</definedName>
    <definedName name="Type" localSheetId="5">#REF!</definedName>
    <definedName name="Type" localSheetId="3">#REF!</definedName>
    <definedName name="Type" localSheetId="2">#REF!</definedName>
    <definedName name="Type">#REF!</definedName>
    <definedName name="WERS" localSheetId="6">#REF!</definedName>
    <definedName name="WERS" localSheetId="4">#REF!</definedName>
    <definedName name="WERS" localSheetId="5">#REF!</definedName>
    <definedName name="WERS" localSheetId="3">#REF!</definedName>
    <definedName name="WERS" localSheetId="2">#REF!</definedName>
    <definedName name="WER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0" l="1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19" i="10" s="1"/>
  <c r="K22" i="9"/>
  <c r="K21" i="9"/>
  <c r="K23" i="9" s="1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20" i="9" s="1"/>
  <c r="K24" i="9" s="1"/>
  <c r="I21" i="8"/>
  <c r="I23" i="8" s="1"/>
  <c r="I40" i="7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18" i="6" s="1"/>
  <c r="D25" i="4"/>
  <c r="D24" i="4"/>
  <c r="D23" i="4"/>
  <c r="D26" i="4" s="1"/>
  <c r="C31" i="4" s="1"/>
  <c r="D21" i="4"/>
  <c r="C30" i="4" s="1"/>
  <c r="D4" i="4"/>
  <c r="D6" i="4" s="1"/>
  <c r="C29" i="4" s="1"/>
  <c r="C32" i="4" s="1"/>
  <c r="K13" i="2"/>
  <c r="K3" i="2"/>
</calcChain>
</file>

<file path=xl/sharedStrings.xml><?xml version="1.0" encoding="utf-8"?>
<sst xmlns="http://schemas.openxmlformats.org/spreadsheetml/2006/main" count="779" uniqueCount="355">
  <si>
    <t>天王星外镜费用明细</t>
  </si>
  <si>
    <t>序号</t>
  </si>
  <si>
    <t>名称</t>
  </si>
  <si>
    <t>零件号</t>
  </si>
  <si>
    <t>配置</t>
  </si>
  <si>
    <t>单价</t>
  </si>
  <si>
    <t>开发费</t>
  </si>
  <si>
    <t>模具费</t>
  </si>
  <si>
    <t>DVP试验费</t>
  </si>
  <si>
    <t>工装费</t>
  </si>
  <si>
    <t>检具费</t>
  </si>
  <si>
    <t>合计</t>
  </si>
  <si>
    <t>备注</t>
  </si>
  <si>
    <t>左外后视镜</t>
  </si>
  <si>
    <t>电动、电折、电加热、转向灯、带BSD、摄像头</t>
  </si>
  <si>
    <t>不含锐价
摄像头自带线束</t>
  </si>
  <si>
    <t>右外后视镜</t>
  </si>
  <si>
    <t>天王星外镜新造型费用明细</t>
    <phoneticPr fontId="4" type="noConversion"/>
  </si>
  <si>
    <t>1、不含锐价
摄像头自带线束；
2、模具增加1套三角垫，原造型用发泡，新造型用注塑，三角护罩、三角座尺寸减少，模具费不变；
3、新造型三角座要用ADC12压铸件，成本增加；</t>
    <phoneticPr fontId="4" type="noConversion"/>
  </si>
  <si>
    <t>一、认证及试验费用（不含税价）</t>
  </si>
  <si>
    <t>事项</t>
  </si>
  <si>
    <t>费用（元）</t>
  </si>
  <si>
    <t>周期/天</t>
  </si>
  <si>
    <t>按试验大刚试验项-DVP</t>
  </si>
  <si>
    <t>DVP样件费</t>
  </si>
  <si>
    <t>20套</t>
  </si>
  <si>
    <t>/</t>
  </si>
  <si>
    <t>二、设计开发费用报价（不含税价）</t>
  </si>
  <si>
    <t>前期CAS面分析阶段</t>
  </si>
  <si>
    <t>CAS面制模分析</t>
  </si>
  <si>
    <t>内部结构布置分析</t>
  </si>
  <si>
    <t>后视镜法规项分析</t>
  </si>
  <si>
    <t>结构设计阶段</t>
  </si>
  <si>
    <t>结构设计</t>
  </si>
  <si>
    <t>模态分析</t>
  </si>
  <si>
    <r>
      <rPr>
        <sz val="11"/>
        <color indexed="8"/>
        <rFont val="宋体"/>
        <family val="3"/>
        <charset val="134"/>
      </rPr>
      <t>零部件</t>
    </r>
    <r>
      <rPr>
        <sz val="9"/>
        <color indexed="8"/>
        <rFont val="Times New Roman"/>
        <family val="1"/>
      </rPr>
      <t>Moldflow</t>
    </r>
    <r>
      <rPr>
        <sz val="9"/>
        <color indexed="8"/>
        <rFont val="宋体"/>
        <family val="3"/>
        <charset val="134"/>
      </rPr>
      <t>分析</t>
    </r>
  </si>
  <si>
    <t>手板样件费用</t>
  </si>
  <si>
    <t>试模样品</t>
  </si>
  <si>
    <t>人员投入</t>
  </si>
  <si>
    <t>项目跟进管理</t>
  </si>
  <si>
    <t>项目开发人员投入</t>
  </si>
  <si>
    <t>其他（差旅费等）</t>
  </si>
  <si>
    <t>三、模夹检报价</t>
  </si>
  <si>
    <t>模具</t>
  </si>
  <si>
    <t>工装</t>
  </si>
  <si>
    <t>检具</t>
  </si>
  <si>
    <t>项目</t>
  </si>
  <si>
    <t>费用（万元）不含税</t>
  </si>
  <si>
    <t>一、认证及试验费用</t>
  </si>
  <si>
    <t>二、设计开发费用报价</t>
  </si>
  <si>
    <t>二、模夹检报价</t>
  </si>
  <si>
    <t>费用总计</t>
  </si>
  <si>
    <t>旭阳天王星外镜 开发报价表</t>
    <phoneticPr fontId="4" type="noConversion"/>
  </si>
  <si>
    <t>各1套</t>
  </si>
  <si>
    <t>3套</t>
  </si>
  <si>
    <t>天王星后视镜注塑及压铸模具报价</t>
  </si>
  <si>
    <t>产品名称</t>
  </si>
  <si>
    <t>图片</t>
  </si>
  <si>
    <t>型腔</t>
  </si>
  <si>
    <t>材质</t>
  </si>
  <si>
    <t>模具寿命</t>
  </si>
  <si>
    <t>零件材料</t>
  </si>
  <si>
    <t>进胶方式</t>
  </si>
  <si>
    <t>产品克重</t>
  </si>
  <si>
    <t>产品外观</t>
  </si>
  <si>
    <t>模具费用</t>
  </si>
  <si>
    <t>合计（不含税）</t>
  </si>
  <si>
    <t>表面处理及颜色</t>
  </si>
  <si>
    <t>最高日产产能(辆/天)</t>
  </si>
  <si>
    <t>价格</t>
  </si>
  <si>
    <t>皮纹价格</t>
  </si>
  <si>
    <t>左右镜托板</t>
  </si>
  <si>
    <t>1+1</t>
  </si>
  <si>
    <t>PC+ABS</t>
  </si>
  <si>
    <t>30万</t>
  </si>
  <si>
    <t>ABS</t>
  </si>
  <si>
    <t>针阀式点进胶</t>
  </si>
  <si>
    <t>28.5*2</t>
  </si>
  <si>
    <t>抛光800#砂纸</t>
  </si>
  <si>
    <t>黑色，耐高温</t>
  </si>
  <si>
    <t>注塑模具</t>
  </si>
  <si>
    <t>左右面罩</t>
  </si>
  <si>
    <t>ASA</t>
  </si>
  <si>
    <t>热流道潜水进胶</t>
  </si>
  <si>
    <t>180*2</t>
  </si>
  <si>
    <t>抛光1200#砂纸</t>
  </si>
  <si>
    <t>黑色表面喷涂，耐高温耐老化</t>
  </si>
  <si>
    <t>左右卡框</t>
  </si>
  <si>
    <t xml:space="preserve">ASA </t>
  </si>
  <si>
    <t>热流道开放式进胶</t>
  </si>
  <si>
    <t>115.5*2</t>
  </si>
  <si>
    <t>皮纹</t>
  </si>
  <si>
    <t>黑色皮纹，耐高温耐老化</t>
  </si>
  <si>
    <t>左右下镜壳</t>
  </si>
  <si>
    <t>黑色皮纹，耐高温耐老化，注意模具区分于中配下镜壳</t>
  </si>
  <si>
    <t>左右基板</t>
  </si>
  <si>
    <t>PA6+GF50</t>
  </si>
  <si>
    <t>PA6+50%GF</t>
  </si>
  <si>
    <t>216.5*2</t>
  </si>
  <si>
    <t>本色</t>
  </si>
  <si>
    <t>左右三角护罩</t>
  </si>
  <si>
    <t>107*2</t>
  </si>
  <si>
    <t>左右三角座</t>
  </si>
  <si>
    <t>AlSi12Cu1（Fe）</t>
  </si>
  <si>
    <t>大水口进料</t>
  </si>
  <si>
    <t>323.5*2</t>
  </si>
  <si>
    <t>左右灯座</t>
  </si>
  <si>
    <t>左右灯罩</t>
  </si>
  <si>
    <t>PMMA</t>
  </si>
  <si>
    <t>左右导光条</t>
  </si>
  <si>
    <t>左右防啸垫</t>
  </si>
  <si>
    <t>PP+30%GF+TPV</t>
  </si>
  <si>
    <t>PP+30%GF+TPE</t>
  </si>
  <si>
    <t>针阀式点进胶
双色模</t>
  </si>
  <si>
    <t>23*2</t>
  </si>
  <si>
    <t>黑色皮纹，耐高温,双色注塑</t>
  </si>
  <si>
    <t>注塑双色模具</t>
  </si>
  <si>
    <t>左右摄像头支架</t>
  </si>
  <si>
    <t>转轴</t>
  </si>
  <si>
    <t>1*4</t>
  </si>
  <si>
    <t>ADC12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</si>
  <si>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0万</t>
    </r>
  </si>
  <si>
    <t>26.5*2</t>
  </si>
  <si>
    <t>考虑借用BC311/BC316</t>
  </si>
  <si>
    <t>压铸模具</t>
  </si>
  <si>
    <t>磨擦片</t>
  </si>
  <si>
    <t>1*8</t>
  </si>
  <si>
    <t>POM+20%PTFE</t>
  </si>
  <si>
    <t>3*2</t>
  </si>
  <si>
    <t>产品试验大纲</t>
  </si>
  <si>
    <t>表格编号：</t>
  </si>
  <si>
    <t>版本号:V1.0</t>
  </si>
  <si>
    <t>文件编号：</t>
  </si>
  <si>
    <t>版本号：V0</t>
  </si>
  <si>
    <t>天王星外后视镜</t>
  </si>
  <si>
    <t>产品图号</t>
  </si>
  <si>
    <t xml:space="preserve">材料名称/牌号     </t>
  </si>
  <si>
    <t>供应商</t>
  </si>
  <si>
    <t>北京光华荣昌汽车部件有限公司</t>
  </si>
  <si>
    <r>
      <rPr>
        <sz val="10"/>
        <rFont val="Times New Roman"/>
        <family val="1"/>
      </rPr>
      <t xml:space="preserve"> </t>
    </r>
    <r>
      <rPr>
        <sz val="10"/>
        <rFont val="楷体_GB2312"/>
        <charset val="134"/>
      </rPr>
      <t xml:space="preserve">采用标准 </t>
    </r>
  </si>
  <si>
    <t>测试项目</t>
  </si>
  <si>
    <t>测试标准</t>
  </si>
  <si>
    <t>测试条件/要求</t>
  </si>
  <si>
    <t>测试设备</t>
  </si>
  <si>
    <t>试验地点</t>
  </si>
  <si>
    <r>
      <rPr>
        <sz val="10"/>
        <rFont val="楷体_GB2312"/>
        <charset val="134"/>
      </rPr>
      <t>完成</t>
    </r>
    <r>
      <rPr>
        <sz val="10"/>
        <rFont val="Times New Roman"/>
        <family val="1"/>
      </rPr>
      <t xml:space="preserve"> </t>
    </r>
    <r>
      <rPr>
        <sz val="10"/>
        <rFont val="楷体_GB2312"/>
        <charset val="134"/>
      </rPr>
      <t>周期</t>
    </r>
  </si>
  <si>
    <t>Cost</t>
  </si>
  <si>
    <t>3C认证及ECE</t>
  </si>
  <si>
    <t>GB15084</t>
  </si>
  <si>
    <t>满足国家法律法规要求GB15084-2023</t>
  </si>
  <si>
    <t>委外</t>
  </si>
  <si>
    <t>45days</t>
  </si>
  <si>
    <t>镜面玻璃CASS</t>
  </si>
  <si>
    <t>图纸</t>
  </si>
  <si>
    <t>符合DIN EN ISO 9227标准的98 h铜加速醋酸盐喷雾试验（“CASS试验”）</t>
  </si>
  <si>
    <t>CASS盐雾试验箱</t>
  </si>
  <si>
    <t>5days</t>
  </si>
  <si>
    <t>油漆试验</t>
  </si>
  <si>
    <t>参照清单标准执行</t>
  </si>
  <si>
    <t>参见油漆
试验清单</t>
  </si>
  <si>
    <t>镜片粘接力</t>
  </si>
  <si>
    <t>镜片和镜板在整个拖使用寿命中不得分离。要粘接在一起的表面必须具有至少40 mN/m的表面张力。</t>
  </si>
  <si>
    <t>推拉力计</t>
  </si>
  <si>
    <t>荣昌</t>
  </si>
  <si>
    <t>3days</t>
  </si>
  <si>
    <r>
      <rPr>
        <sz val="10"/>
        <rFont val="楷体_GB2312"/>
        <charset val="134"/>
      </rPr>
      <t>A &lt; 130厘米2，F≥700N
A≥130厘米2，F≥700N+3N/厘米2×（A</t>
    </r>
    <r>
      <rPr>
        <sz val="10"/>
        <rFont val="宋体"/>
        <family val="3"/>
        <charset val="134"/>
      </rPr>
      <t>−</t>
    </r>
    <r>
      <rPr>
        <sz val="10"/>
        <rFont val="楷体_GB2312"/>
        <charset val="134"/>
      </rPr>
      <t>130厘米2）
6.2.2试验后：A&lt;130厘米2-F≥400N
           A≥130厘米2，F≥400N+2N/厘米2×（A</t>
    </r>
    <r>
      <rPr>
        <sz val="10"/>
        <rFont val="宋体"/>
        <family val="3"/>
        <charset val="134"/>
      </rPr>
      <t>−</t>
    </r>
    <r>
      <rPr>
        <sz val="10"/>
        <rFont val="楷体_GB2312"/>
        <charset val="134"/>
      </rPr>
      <t>130厘米2）
速度：50 mm/min，方向：垂直于粘合表面，不能有部分分离</t>
    </r>
  </si>
  <si>
    <t>2days</t>
  </si>
  <si>
    <t>1、对应于玻璃重量的三倍F；2、平行于粘接表面；3、90度存放24小时；镜片同托板间不能有位移；</t>
  </si>
  <si>
    <t>振动耐久</t>
  </si>
  <si>
    <t>按标准要求执行</t>
  </si>
  <si>
    <t>振动测试台</t>
  </si>
  <si>
    <t>折叠耐久</t>
  </si>
  <si>
    <r>
      <rPr>
        <sz val="10"/>
        <rFont val="楷体_GB2312"/>
        <charset val="134"/>
      </rPr>
      <t>4 次相反方向，1 次行驶方向为一个循环，2次循环/分钟，总计500个循环，实验在+55°C（干）下50个循环，常温300个循环，在+55°C（相对湿度95%，存放24小时）下50次循环，在-40°C下100次循环四种环境下进行，试验后折转力矩满足</t>
    </r>
    <r>
      <rPr>
        <sz val="10"/>
        <color rgb="FFFF0000"/>
        <rFont val="楷体_GB2312"/>
        <charset val="134"/>
      </rPr>
      <t>21±5Nm</t>
    </r>
  </si>
  <si>
    <t>手折耐久测试台
高低温箱</t>
  </si>
  <si>
    <t>5  days</t>
  </si>
  <si>
    <t>镜片手动调节</t>
  </si>
  <si>
    <t>镜面玻璃的最外层边缘，F≤ 50 N，50次循环；测试后不能有故障</t>
  </si>
  <si>
    <t>3  days</t>
  </si>
  <si>
    <t>光学振动</t>
  </si>
  <si>
    <t>QC-T531</t>
  </si>
  <si>
    <t>按标准化要求执行≤20分</t>
  </si>
  <si>
    <t>1  days</t>
  </si>
  <si>
    <t>耐清洗性
（高压清洗）</t>
  </si>
  <si>
    <t>荣昌标准</t>
  </si>
  <si>
    <t>采用市场上通用的高压水枪将后视镜沿着所有方向冲洗10分钟(温度40摄氏度，工作压力50巴，喷射角度90度，喷嘴距离目标物0.4至0.6米)，冲洗后静止5分钟后无漏水。</t>
  </si>
  <si>
    <t>高压水枪</t>
  </si>
  <si>
    <t>镜片缺陷目检</t>
  </si>
  <si>
    <t>在距镜片约70cm处观察镜片时（垂直于后视镜玻璃，光线强度为200lux），不能出现任何的不正常，例如气泡，划痕，模糊，爆边等缺陷。</t>
  </si>
  <si>
    <t>目测</t>
  </si>
  <si>
    <t>1 days</t>
  </si>
  <si>
    <t>反射率</t>
  </si>
  <si>
    <t>反射率≥40%</t>
  </si>
  <si>
    <t>反射率测试仪</t>
  </si>
  <si>
    <t>3 days</t>
  </si>
  <si>
    <t>曲率半径</t>
  </si>
  <si>
    <t>曲率半径1230±30mm</t>
  </si>
  <si>
    <t>曲率测试仪</t>
  </si>
  <si>
    <t>镜片调节角度</t>
  </si>
  <si>
    <r>
      <rPr>
        <sz val="10"/>
        <rFont val="楷体_GB2312"/>
        <charset val="134"/>
      </rPr>
      <t>向内调节</t>
    </r>
    <r>
      <rPr>
        <b/>
        <sz val="10"/>
        <color rgb="FFFF0000"/>
        <rFont val="楷体_GB2312"/>
        <charset val="134"/>
      </rPr>
      <t>9+2°</t>
    </r>
    <r>
      <rPr>
        <sz val="10"/>
        <rFont val="楷体_GB2312"/>
        <charset val="134"/>
      </rPr>
      <t>，向外</t>
    </r>
    <r>
      <rPr>
        <b/>
        <sz val="10"/>
        <color rgb="FFFF0000"/>
        <rFont val="楷体_GB2312"/>
        <charset val="134"/>
      </rPr>
      <t>9+2°</t>
    </r>
    <r>
      <rPr>
        <sz val="10"/>
        <rFont val="楷体_GB2312"/>
        <charset val="134"/>
      </rPr>
      <t>，向上</t>
    </r>
    <r>
      <rPr>
        <b/>
        <sz val="10"/>
        <color rgb="FFFF0000"/>
        <rFont val="楷体_GB2312"/>
        <charset val="134"/>
      </rPr>
      <t>9+2°</t>
    </r>
    <r>
      <rPr>
        <sz val="10"/>
        <rFont val="楷体_GB2312"/>
        <charset val="134"/>
      </rPr>
      <t>，向下</t>
    </r>
    <r>
      <rPr>
        <b/>
        <sz val="10"/>
        <color rgb="FFFF0000"/>
        <rFont val="楷体_GB2312"/>
        <charset val="134"/>
      </rPr>
      <t>9+2°</t>
    </r>
  </si>
  <si>
    <t>稳压电源
测量臂</t>
  </si>
  <si>
    <t>4  days</t>
  </si>
  <si>
    <t>镜片紧急调整</t>
  </si>
  <si>
    <t>可以随时手动调整镜子。测试后不能发生故障。在电动初始设置过程中，镜子必须均匀地移动，没有任何抖动运动。</t>
  </si>
  <si>
    <t>向内调节9+2°，向外9+2°，向上9+2°，向下9+2°</t>
  </si>
  <si>
    <t>镜片调节电机电流</t>
  </si>
  <si>
    <t>试验电压13.5±1V，工作电流≤100mA，卡止电流≤200mA（上、下、内、外）</t>
  </si>
  <si>
    <t>稳压电源</t>
  </si>
  <si>
    <t>2 days</t>
  </si>
  <si>
    <t>镜片调节电机速度</t>
  </si>
  <si>
    <r>
      <rPr>
        <sz val="10"/>
        <color indexed="8"/>
        <rFont val="宋体"/>
        <family val="3"/>
        <charset val="134"/>
      </rPr>
      <t>常温调节速度：</t>
    </r>
    <r>
      <rPr>
        <sz val="10"/>
        <color indexed="8"/>
        <rFont val="Times New Roman"/>
        <family val="1"/>
      </rPr>
      <t>2.5-4°/s</t>
    </r>
    <r>
      <rPr>
        <sz val="10"/>
        <color indexed="8"/>
        <rFont val="宋体"/>
        <family val="3"/>
        <charset val="134"/>
      </rPr>
      <t>电压</t>
    </r>
    <r>
      <rPr>
        <sz val="10"/>
        <color indexed="8"/>
        <rFont val="Times New Roman"/>
        <family val="1"/>
      </rPr>
      <t>13±1V</t>
    </r>
    <r>
      <rPr>
        <sz val="10"/>
        <color indexed="8"/>
        <rFont val="宋体"/>
        <family val="3"/>
        <charset val="134"/>
      </rPr>
      <t>；低温</t>
    </r>
    <r>
      <rPr>
        <sz val="10"/>
        <color indexed="8"/>
        <rFont val="Times New Roman"/>
        <family val="1"/>
      </rPr>
      <t>-40°C,</t>
    </r>
    <r>
      <rPr>
        <sz val="10"/>
        <color indexed="8"/>
        <rFont val="宋体"/>
        <family val="3"/>
        <charset val="134"/>
      </rPr>
      <t>调节速度：＞</t>
    </r>
    <r>
      <rPr>
        <sz val="10"/>
        <color indexed="8"/>
        <rFont val="Times New Roman"/>
        <family val="1"/>
      </rPr>
      <t>0.5°/s</t>
    </r>
    <r>
      <rPr>
        <sz val="10"/>
        <color indexed="8"/>
        <rFont val="宋体"/>
        <family val="3"/>
        <charset val="134"/>
      </rPr>
      <t>电压</t>
    </r>
    <r>
      <rPr>
        <sz val="10"/>
        <color indexed="8"/>
        <rFont val="Times New Roman"/>
        <family val="1"/>
      </rPr>
      <t>9±1V</t>
    </r>
  </si>
  <si>
    <t>稳压电源
秒表
测量臂</t>
  </si>
  <si>
    <t>1day</t>
  </si>
  <si>
    <t>镜片调节电机调节噪音</t>
  </si>
  <si>
    <r>
      <rPr>
        <sz val="10"/>
        <color rgb="FF000000"/>
        <rFont val="宋体"/>
        <family val="3"/>
        <charset val="134"/>
      </rPr>
      <t>后视镜镜片与监听麦克风水平放置，距离为</t>
    </r>
    <r>
      <rPr>
        <sz val="10"/>
        <color rgb="FF000000"/>
        <rFont val="Times New Roman"/>
        <family val="1"/>
      </rPr>
      <t>500</t>
    </r>
    <r>
      <rPr>
        <sz val="10"/>
        <color rgb="FF000000"/>
        <rFont val="宋体"/>
        <family val="3"/>
        <charset val="134"/>
      </rPr>
      <t>毫米，空间噪音要求小于</t>
    </r>
    <r>
      <rPr>
        <b/>
        <sz val="10"/>
        <color rgb="FFFF0000"/>
        <rFont val="宋体"/>
        <family val="3"/>
        <charset val="134"/>
      </rPr>
      <t>50</t>
    </r>
    <r>
      <rPr>
        <sz val="10"/>
        <color rgb="FFFF0000"/>
        <rFont val="Times New Roman"/>
        <family val="1"/>
      </rPr>
      <t>dB</t>
    </r>
    <r>
      <rPr>
        <sz val="10"/>
        <color rgb="FF000000"/>
        <rFont val="宋体"/>
        <family val="3"/>
        <charset val="134"/>
      </rPr>
      <t>，镜片正常转向不得超过总声压级为</t>
    </r>
    <r>
      <rPr>
        <b/>
        <sz val="10"/>
        <color rgb="FFFF0000"/>
        <rFont val="宋体"/>
        <family val="3"/>
        <charset val="134"/>
      </rPr>
      <t>40</t>
    </r>
    <r>
      <rPr>
        <sz val="10"/>
        <color rgb="FF000000"/>
        <rFont val="Times New Roman"/>
        <family val="1"/>
      </rPr>
      <t xml:space="preserve"> dB (A)</t>
    </r>
    <r>
      <rPr>
        <sz val="10"/>
        <color rgb="FF000000"/>
        <rFont val="宋体"/>
        <family val="3"/>
        <charset val="134"/>
      </rPr>
      <t>，在开始和停止区域的总水平可能超过15 dB (A)（</t>
    </r>
    <r>
      <rPr>
        <sz val="10"/>
        <color rgb="FF000000"/>
        <rFont val="Times New Roman"/>
        <family val="1"/>
      </rPr>
      <t>52dB</t>
    </r>
    <r>
      <rPr>
        <sz val="10"/>
        <color rgb="FF000000"/>
        <rFont val="宋体"/>
        <family val="3"/>
        <charset val="134"/>
      </rPr>
      <t>）；</t>
    </r>
  </si>
  <si>
    <t>稳压电源
噪声测量仪</t>
  </si>
  <si>
    <t>镜片调节耐久（电调）</t>
  </si>
  <si>
    <t>3000次室温下循环；750次室温下灰尘循环按照 ISO 12103-1；2000次盐水喷雾（耐蚀）试验循环（144 h符合DIN EN ISO 9227）；1500次40℃下和95％相对湿度循环； 2250次室温下循环；1500次 -40 °C下循环；1500次+85 °C下循环，共12500次循环 （普通转向器配置），</t>
  </si>
  <si>
    <t>转向耐久
测试台
高低温箱</t>
  </si>
  <si>
    <t>20days</t>
  </si>
  <si>
    <t>镜片调节耐久（手调）</t>
  </si>
  <si>
    <t>500次循环室温，-40°C下50次循环；
顺序：中心→右→左→中心→上→下→中心
测试结束后的功能要求。玻璃与加热器或托板分离。复测电流、噪音、速度（常温）</t>
  </si>
  <si>
    <t>高低温箱</t>
  </si>
  <si>
    <t>25days</t>
  </si>
  <si>
    <t>耐过电压强度</t>
  </si>
  <si>
    <t>1、室温下：26,0 V，持续1Min; 
2、17,0+0,0/-0,2 V，持续1小时；
-中→右（停止）-2秒停止-右→左（停止）-2秒停止-左→上（停止）-2秒停止-顶部→底部（停止）-2秒停止-底部→中心-5秒暂停</t>
  </si>
  <si>
    <t>折叠角度测试</t>
  </si>
  <si>
    <r>
      <rPr>
        <sz val="10"/>
        <rFont val="宋体"/>
        <family val="3"/>
        <charset val="134"/>
      </rPr>
      <t>左镜向内折</t>
    </r>
    <r>
      <rPr>
        <b/>
        <sz val="10"/>
        <color rgb="FFFF0000"/>
        <rFont val="宋体"/>
        <family val="3"/>
        <charset val="134"/>
      </rPr>
      <t>XX°±1.5°</t>
    </r>
    <r>
      <rPr>
        <sz val="10"/>
        <rFont val="宋体"/>
        <family val="3"/>
        <charset val="134"/>
      </rPr>
      <t>，向外折</t>
    </r>
    <r>
      <rPr>
        <b/>
        <sz val="10"/>
        <color rgb="FFFF0000"/>
        <rFont val="宋体"/>
        <family val="3"/>
        <charset val="134"/>
      </rPr>
      <t>XX°±1.5°</t>
    </r>
    <r>
      <rPr>
        <sz val="10"/>
        <rFont val="宋体"/>
        <family val="3"/>
        <charset val="134"/>
      </rPr>
      <t xml:space="preserve">
右镜向内折</t>
    </r>
    <r>
      <rPr>
        <b/>
        <sz val="10"/>
        <color rgb="FFFF0000"/>
        <rFont val="宋体"/>
        <family val="3"/>
        <charset val="134"/>
      </rPr>
      <t>XX°±1.5°</t>
    </r>
    <r>
      <rPr>
        <sz val="10"/>
        <rFont val="宋体"/>
        <family val="3"/>
        <charset val="134"/>
      </rPr>
      <t>，向外折</t>
    </r>
    <r>
      <rPr>
        <b/>
        <sz val="10"/>
        <color rgb="FFFF0000"/>
        <rFont val="宋体"/>
        <family val="3"/>
        <charset val="134"/>
      </rPr>
      <t>XX°±1.5°</t>
    </r>
  </si>
  <si>
    <t>FARO测量臂</t>
  </si>
  <si>
    <t>折叠电流</t>
  </si>
  <si>
    <t>最大运行电流不得超过最小阻滞电流的50%。电流抽取（在停止）&lt; 3,0 A
室温下 试验电压13±1V，卡止位置&lt;3.0A</t>
  </si>
  <si>
    <t>折叠电机调节速度</t>
  </si>
  <si>
    <r>
      <rPr>
        <sz val="10"/>
        <color indexed="8"/>
        <rFont val="宋体"/>
        <family val="3"/>
        <charset val="134"/>
      </rPr>
      <t>室温下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电压为</t>
    </r>
    <r>
      <rPr>
        <sz val="10"/>
        <color indexed="8"/>
        <rFont val="Times New Roman"/>
        <family val="1"/>
      </rPr>
      <t>13±1V</t>
    </r>
    <r>
      <rPr>
        <sz val="10"/>
        <color indexed="8"/>
        <rFont val="宋体"/>
        <family val="3"/>
        <charset val="134"/>
      </rPr>
      <t>时≥</t>
    </r>
    <r>
      <rPr>
        <sz val="10"/>
        <color indexed="8"/>
        <rFont val="Times New Roman"/>
        <family val="1"/>
      </rPr>
      <t>18°/S,</t>
    </r>
    <r>
      <rPr>
        <sz val="10"/>
        <color indexed="8"/>
        <rFont val="宋体"/>
        <family val="3"/>
        <charset val="134"/>
      </rPr>
      <t>温度为</t>
    </r>
    <r>
      <rPr>
        <sz val="10"/>
        <color indexed="8"/>
        <rFont val="Times New Roman"/>
        <family val="1"/>
      </rPr>
      <t>-40</t>
    </r>
    <r>
      <rPr>
        <sz val="10"/>
        <color indexed="8"/>
        <rFont val="宋体"/>
        <family val="3"/>
        <charset val="134"/>
      </rPr>
      <t>℃电压为</t>
    </r>
    <r>
      <rPr>
        <sz val="10"/>
        <color indexed="8"/>
        <rFont val="Times New Roman"/>
        <family val="1"/>
      </rPr>
      <t>9±1V</t>
    </r>
    <r>
      <rPr>
        <sz val="10"/>
        <color indexed="8"/>
        <rFont val="宋体"/>
        <family val="3"/>
        <charset val="134"/>
      </rPr>
      <t>时≥</t>
    </r>
    <r>
      <rPr>
        <sz val="10"/>
        <color indexed="8"/>
        <rFont val="Times New Roman"/>
        <family val="1"/>
      </rPr>
      <t>8°/S</t>
    </r>
  </si>
  <si>
    <t>稳压电源
秒表
FARO测量臂</t>
  </si>
  <si>
    <t>折叠电机调节噪音</t>
  </si>
  <si>
    <t>垂直方向500mm：
-57 dB (A)用于标准车外后视镜
-47 dB (A)用于“低噪音”驱动器。
启动和停止区域的总水平可能超过10 dB (A)。曲线没有明显波动</t>
  </si>
  <si>
    <t>电动折叠耐久</t>
  </si>
  <si>
    <t>循环次数50 000测试后，功能正常</t>
  </si>
  <si>
    <t>稳压电源
秒表</t>
  </si>
  <si>
    <t>42days</t>
  </si>
  <si>
    <t>加热片电阻</t>
  </si>
  <si>
    <r>
      <rPr>
        <sz val="10"/>
        <rFont val="楷体_GB2312"/>
        <charset val="134"/>
      </rPr>
      <t>按照图纸要求，电阻值必须满足除霜功能的要求，借助万用表进行供货状态中的电阻测量，</t>
    </r>
    <r>
      <rPr>
        <b/>
        <sz val="10"/>
        <color rgb="FFFF0000"/>
        <rFont val="楷体_GB2312"/>
        <charset val="134"/>
      </rPr>
      <t>5±0.2</t>
    </r>
    <r>
      <rPr>
        <sz val="10"/>
        <rFont val="楷体_GB2312"/>
        <charset val="134"/>
      </rPr>
      <t>欧</t>
    </r>
  </si>
  <si>
    <t>稳压电源
万用表</t>
  </si>
  <si>
    <t>加热温度特性</t>
  </si>
  <si>
    <t>13V电压下加热2min后转9V电压下加热5min，温度不得超过＋70℃，测量位置如下：</t>
  </si>
  <si>
    <t>秒表
温度测试仪</t>
  </si>
  <si>
    <t>除霜性能</t>
  </si>
  <si>
    <r>
      <rPr>
        <sz val="10"/>
        <color rgb="FF000000"/>
        <rFont val="宋体"/>
        <family val="3"/>
        <charset val="134"/>
      </rPr>
      <t>在</t>
    </r>
    <r>
      <rPr>
        <sz val="10"/>
        <color rgb="FF000000"/>
        <rFont val="Times New Roman"/>
        <family val="1"/>
      </rPr>
      <t>-18±2</t>
    </r>
    <r>
      <rPr>
        <sz val="10"/>
        <color rgb="FF000000"/>
        <rFont val="宋体"/>
        <family val="3"/>
        <charset val="134"/>
      </rPr>
      <t>℃环境下，用</t>
    </r>
    <r>
      <rPr>
        <sz val="10"/>
        <color rgb="FF000000"/>
        <rFont val="Times New Roman"/>
        <family val="1"/>
      </rPr>
      <t>4,5bar</t>
    </r>
    <r>
      <rPr>
        <sz val="10"/>
        <color rgb="FF000000"/>
        <rFont val="宋体"/>
        <family val="3"/>
        <charset val="134"/>
      </rPr>
      <t>压力将水均匀喷洒在镜片上，保证霜层厚度≥</t>
    </r>
    <r>
      <rPr>
        <sz val="10"/>
        <color rgb="FF000000"/>
        <rFont val="Times New Roman"/>
        <family val="1"/>
      </rPr>
      <t>0.5mm</t>
    </r>
    <r>
      <rPr>
        <sz val="10"/>
        <color rgb="FF000000"/>
        <rFont val="宋体"/>
        <family val="3"/>
        <charset val="134"/>
      </rPr>
      <t>，结晶</t>
    </r>
    <r>
      <rPr>
        <sz val="10"/>
        <color rgb="FF000000"/>
        <rFont val="Times New Roman"/>
        <family val="1"/>
      </rPr>
      <t>0.5h</t>
    </r>
    <r>
      <rPr>
        <sz val="10"/>
        <color rgb="FF000000"/>
        <rFont val="宋体"/>
        <family val="3"/>
        <charset val="134"/>
      </rPr>
      <t>后开启加热功能，</t>
    </r>
    <r>
      <rPr>
        <sz val="10"/>
        <color rgb="FF000000"/>
        <rFont val="Times New Roman"/>
        <family val="1"/>
      </rPr>
      <t>13V</t>
    </r>
    <r>
      <rPr>
        <sz val="10"/>
        <color rgb="FF000000"/>
        <rFont val="宋体"/>
        <family val="3"/>
        <charset val="134"/>
      </rPr>
      <t>电压下加热</t>
    </r>
    <r>
      <rPr>
        <sz val="10"/>
        <color rgb="FF000000"/>
        <rFont val="Times New Roman"/>
        <family val="1"/>
      </rPr>
      <t>2min</t>
    </r>
    <r>
      <rPr>
        <sz val="10"/>
        <color rgb="FF000000"/>
        <rFont val="宋体"/>
        <family val="3"/>
        <charset val="134"/>
      </rPr>
      <t>后转</t>
    </r>
    <r>
      <rPr>
        <sz val="10"/>
        <color rgb="FF000000"/>
        <rFont val="Times New Roman"/>
        <family val="1"/>
      </rPr>
      <t>9V</t>
    </r>
    <r>
      <rPr>
        <sz val="10"/>
        <color rgb="FF000000"/>
        <rFont val="宋体"/>
        <family val="3"/>
        <charset val="134"/>
      </rPr>
      <t>电压下加热</t>
    </r>
    <r>
      <rPr>
        <sz val="10"/>
        <color rgb="FF000000"/>
        <rFont val="Times New Roman"/>
        <family val="1"/>
      </rPr>
      <t>5min</t>
    </r>
    <r>
      <rPr>
        <sz val="10"/>
        <color rgb="FF000000"/>
        <rFont val="宋体"/>
        <family val="3"/>
        <charset val="134"/>
      </rPr>
      <t>，实验结束后，霜层</t>
    </r>
    <r>
      <rPr>
        <sz val="10"/>
        <color rgb="FF000000"/>
        <rFont val="Times New Roman"/>
        <family val="1"/>
      </rPr>
      <t>100%</t>
    </r>
    <r>
      <rPr>
        <sz val="10"/>
        <color rgb="FF000000"/>
        <rFont val="宋体"/>
        <family val="3"/>
        <charset val="134"/>
      </rPr>
      <t>除去</t>
    </r>
  </si>
  <si>
    <t>高低温箱
稳压电源
秒表</t>
  </si>
  <si>
    <t>加热耐久</t>
  </si>
  <si>
    <r>
      <rPr>
        <sz val="10"/>
        <color rgb="FF000000"/>
        <rFont val="宋体"/>
        <family val="3"/>
        <charset val="134"/>
      </rPr>
      <t>开启</t>
    </r>
    <r>
      <rPr>
        <sz val="10"/>
        <color rgb="FF000000"/>
        <rFont val="Times New Roman"/>
        <family val="1"/>
      </rPr>
      <t>23h</t>
    </r>
    <r>
      <rPr>
        <sz val="10"/>
        <color rgb="FF000000"/>
        <rFont val="宋体"/>
        <family val="3"/>
        <charset val="134"/>
      </rPr>
      <t>，关闭</t>
    </r>
    <r>
      <rPr>
        <sz val="10"/>
        <color rgb="FF000000"/>
        <rFont val="Times New Roman"/>
        <family val="1"/>
      </rPr>
      <t>1h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个循环，总共进行3</t>
    </r>
    <r>
      <rPr>
        <sz val="10"/>
        <color rgb="FF000000"/>
        <rFont val="Times New Roman"/>
        <family val="1"/>
      </rPr>
      <t>0</t>
    </r>
    <r>
      <rPr>
        <sz val="10"/>
        <color rgb="FF000000"/>
        <rFont val="宋体"/>
        <family val="3"/>
        <charset val="134"/>
      </rPr>
      <t>个循环</t>
    </r>
  </si>
  <si>
    <t>加热片实验控制台</t>
  </si>
  <si>
    <t>30days</t>
  </si>
  <si>
    <t>说明：</t>
  </si>
  <si>
    <t>合计：</t>
  </si>
  <si>
    <t xml:space="preserve">功能小组会签： </t>
  </si>
  <si>
    <t xml:space="preserve">    制定：</t>
  </si>
  <si>
    <t>审核：</t>
  </si>
  <si>
    <r>
      <rPr>
        <sz val="10"/>
        <rFont val="Times New Roman"/>
        <family val="1"/>
      </rPr>
      <t xml:space="preserve">            </t>
    </r>
    <r>
      <rPr>
        <sz val="10"/>
        <rFont val="楷体_GB2312"/>
        <charset val="134"/>
      </rPr>
      <t>批准：</t>
    </r>
  </si>
  <si>
    <t>油漆试验清单</t>
  </si>
  <si>
    <t>天王星外镜左/右面罩</t>
  </si>
  <si>
    <t/>
  </si>
  <si>
    <t>样品数量</t>
  </si>
  <si>
    <t>基本费</t>
  </si>
  <si>
    <t>测试量</t>
  </si>
  <si>
    <t>小计</t>
  </si>
  <si>
    <t>涂层厚度</t>
  </si>
  <si>
    <t>section 4.3</t>
  </si>
  <si>
    <t>1个完整的
油漆件</t>
  </si>
  <si>
    <t>失效分析进行</t>
  </si>
  <si>
    <t>光泽</t>
  </si>
  <si>
    <t>ISO 2813</t>
  </si>
  <si>
    <t>确认测试角度</t>
  </si>
  <si>
    <t>色差</t>
  </si>
  <si>
    <t>提供标准，暂初步评估</t>
  </si>
  <si>
    <t>橘皮</t>
  </si>
  <si>
    <t>section 5</t>
  </si>
  <si>
    <t>提供标准及测试方法，分
包</t>
  </si>
  <si>
    <t>网格切割试验
(附着力）</t>
  </si>
  <si>
    <t>ISO 2409 b</t>
  </si>
  <si>
    <t>1块试样，
尺寸不小于
100X150mm</t>
  </si>
  <si>
    <t>横切参数需要客户确认</t>
  </si>
  <si>
    <t>高温老化
（热存储）</t>
  </si>
  <si>
    <t>section5</t>
  </si>
  <si>
    <t>2块试样，
尺寸不小于
300X300mm</t>
  </si>
  <si>
    <t>低温存放
（冷存储）</t>
  </si>
  <si>
    <t>1块试样，尺寸100X150mm
试样选自做完高温老
化后，其中的一个</t>
  </si>
  <si>
    <t>冲击试验</t>
  </si>
  <si>
    <t>ISO 4532 C</t>
  </si>
  <si>
    <t>2块试样，
尽量取平面，
150X150mm</t>
  </si>
  <si>
    <t>外包</t>
  </si>
  <si>
    <t>E10汽油</t>
  </si>
  <si>
    <t xml:space="preserve"> ISO 2812-4方法A</t>
  </si>
  <si>
    <t>1块试样</t>
  </si>
  <si>
    <t>1.标准没有要求试剂的施
加量，请确认，并确认测
试后判定，是否目视检查即可
2.化学试剂采用我司的型号评估</t>
  </si>
  <si>
    <t>B7柴油</t>
  </si>
  <si>
    <t>异丙醇</t>
  </si>
  <si>
    <t>5%浓度的氢氧化钠溶液
（质量百分比）</t>
  </si>
  <si>
    <t>10%浓度的硫酸（质量百分比）</t>
  </si>
  <si>
    <t>10%浓度的盐酸（质量百分比）</t>
  </si>
  <si>
    <t>水（质量等级为3，依据
DIN ISO 3696）</t>
  </si>
  <si>
    <t>商业用硝基稀释剂（用
于售后零件的底漆涂）</t>
  </si>
  <si>
    <t>树脂（e）</t>
  </si>
  <si>
    <t>ISO 2812-4A，
附录A.4.1，方法A</t>
  </si>
  <si>
    <t>合计（人民币）</t>
  </si>
  <si>
    <t>其他费用（含税费、交通费、快递费、夹具费及差旅费等）</t>
  </si>
  <si>
    <t>总计</t>
  </si>
  <si>
    <t>初始生产设备清单 List of preliminary production equipment</t>
  </si>
  <si>
    <r>
      <rPr>
        <sz val="10"/>
        <rFont val="宋体"/>
        <family val="3"/>
        <charset val="134"/>
      </rPr>
      <t>APQP214-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</si>
  <si>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r>
      <rPr>
        <b/>
        <sz val="10"/>
        <rFont val="宋体"/>
        <family val="3"/>
        <charset val="134"/>
      </rPr>
      <t>项目名称：  
Project name:</t>
    </r>
    <r>
      <rPr>
        <sz val="10"/>
        <rFont val="宋体"/>
        <family val="3"/>
        <charset val="134"/>
      </rPr>
      <t xml:space="preserve">                                           </t>
    </r>
  </si>
  <si>
    <t xml:space="preserve">天王星外后视镜 </t>
  </si>
  <si>
    <t>项目编号：Project No.:</t>
  </si>
  <si>
    <t>序号
SN</t>
  </si>
  <si>
    <t>设备编号
Equipment No.</t>
  </si>
  <si>
    <r>
      <rPr>
        <b/>
        <sz val="10"/>
        <color indexed="8"/>
        <rFont val="宋体"/>
        <family val="3"/>
        <charset val="134"/>
      </rPr>
      <t>设备名称
E</t>
    </r>
    <r>
      <rPr>
        <b/>
        <sz val="10"/>
        <color indexed="8"/>
        <rFont val="宋体"/>
        <family val="3"/>
        <charset val="134"/>
      </rPr>
      <t>quipment name</t>
    </r>
  </si>
  <si>
    <t>设备型号
Equipment category</t>
  </si>
  <si>
    <t>设备   （吨位）
Equipment (tonnage)</t>
  </si>
  <si>
    <r>
      <rPr>
        <b/>
        <sz val="10"/>
        <color indexed="8"/>
        <rFont val="宋体"/>
        <family val="3"/>
        <charset val="134"/>
      </rPr>
      <t xml:space="preserve">制造商 </t>
    </r>
    <r>
      <rPr>
        <b/>
        <sz val="10"/>
        <color indexed="8"/>
        <rFont val="宋体"/>
        <family val="3"/>
        <charset val="134"/>
      </rPr>
      <t>Manufacturer</t>
    </r>
  </si>
  <si>
    <r>
      <rPr>
        <b/>
        <sz val="10"/>
        <color indexed="8"/>
        <rFont val="宋体"/>
        <family val="3"/>
        <charset val="134"/>
      </rPr>
      <t>所在地点
L</t>
    </r>
    <r>
      <rPr>
        <b/>
        <sz val="10"/>
        <color indexed="8"/>
        <rFont val="宋体"/>
        <family val="3"/>
        <charset val="134"/>
      </rPr>
      <t>ocation</t>
    </r>
  </si>
  <si>
    <t>数量
Quantity</t>
  </si>
  <si>
    <r>
      <rPr>
        <b/>
        <sz val="10"/>
        <color indexed="8"/>
        <rFont val="宋体"/>
        <family val="3"/>
        <charset val="134"/>
      </rPr>
      <t>通用/专用
Common/Exclusive</t>
    </r>
    <r>
      <rPr>
        <b/>
        <sz val="10"/>
        <color indexed="8"/>
        <rFont val="宋体"/>
        <family val="3"/>
        <charset val="134"/>
      </rPr>
      <t xml:space="preserve"> use</t>
    </r>
  </si>
  <si>
    <t>单价
price (RMB)</t>
  </si>
  <si>
    <r>
      <rPr>
        <b/>
        <sz val="10"/>
        <color indexed="8"/>
        <rFont val="宋体"/>
        <family val="3"/>
        <charset val="134"/>
      </rPr>
      <t>总价（万）
Total price (</t>
    </r>
    <r>
      <rPr>
        <b/>
        <sz val="10"/>
        <color indexed="8"/>
        <rFont val="宋体"/>
        <family val="3"/>
        <charset val="134"/>
      </rPr>
      <t>RMB</t>
    </r>
    <r>
      <rPr>
        <b/>
        <sz val="10"/>
        <color indexed="8"/>
        <rFont val="宋体"/>
        <family val="3"/>
        <charset val="134"/>
      </rPr>
      <t>)</t>
    </r>
  </si>
  <si>
    <r>
      <rPr>
        <b/>
        <sz val="10"/>
        <color indexed="8"/>
        <rFont val="宋体"/>
        <family val="3"/>
        <charset val="134"/>
      </rPr>
      <t xml:space="preserve">备注 </t>
    </r>
    <r>
      <rPr>
        <b/>
        <sz val="10"/>
        <color indexed="8"/>
        <rFont val="宋体"/>
        <family val="3"/>
        <charset val="134"/>
      </rPr>
      <t>Remarks</t>
    </r>
  </si>
  <si>
    <t>装三角座与三角护罩工装（L/R)</t>
  </si>
  <si>
    <t>非标 Non-standard part</t>
  </si>
  <si>
    <t>总装车间 
Final assembly workshop</t>
  </si>
  <si>
    <t>专用 
Exclusive</t>
  </si>
  <si>
    <t>装防啸垫工装（L/R)</t>
  </si>
  <si>
    <t>下镜壳与基板装配工装（L/R)</t>
  </si>
  <si>
    <t>压装基板合件工装（L/R)</t>
  </si>
  <si>
    <t>基板合件折拢工装（L/R)</t>
  </si>
  <si>
    <t>装三角护罩下镜壳工装（L/R)</t>
  </si>
  <si>
    <t>装机芯工装（L/R)</t>
  </si>
  <si>
    <t>装镜片工装（L/R)</t>
  </si>
  <si>
    <t>镜片拔脱力检测工装（L/R)</t>
  </si>
  <si>
    <t>电功能检测工装（L/R)</t>
  </si>
  <si>
    <t>面罩装灯工装（L/R)</t>
  </si>
  <si>
    <t>装面罩工装（L/R)</t>
  </si>
  <si>
    <t>装镜片合件工装（L/R)</t>
  </si>
  <si>
    <t>装电折机芯工装（L/R)</t>
  </si>
  <si>
    <t>振动工装（L/R)</t>
  </si>
  <si>
    <t>试验室
Laboratory</t>
  </si>
  <si>
    <t>镜片检具</t>
  </si>
  <si>
    <t>总成检具</t>
  </si>
  <si>
    <r>
      <t>天王星后视镜</t>
    </r>
    <r>
      <rPr>
        <b/>
        <sz val="16"/>
        <color rgb="FFFF0000"/>
        <rFont val="宋体"/>
        <family val="3"/>
        <charset val="134"/>
      </rPr>
      <t>新造型</t>
    </r>
    <r>
      <rPr>
        <b/>
        <sz val="16"/>
        <rFont val="宋体"/>
        <family val="3"/>
        <charset val="134"/>
      </rPr>
      <t>注塑及压铸模具报价</t>
    </r>
    <phoneticPr fontId="4" type="noConversion"/>
  </si>
  <si>
    <t>ABS</t>
    <phoneticPr fontId="4" type="noConversion"/>
  </si>
  <si>
    <t>ADC12</t>
    <phoneticPr fontId="4" type="noConversion"/>
  </si>
  <si>
    <r>
      <t>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万</t>
    </r>
    <phoneticPr fontId="4" type="noConversion"/>
  </si>
  <si>
    <t>黑色</t>
    <phoneticPr fontId="4" type="noConversion"/>
  </si>
  <si>
    <t>左右三角垫</t>
    <phoneticPr fontId="4" type="noConversion"/>
  </si>
  <si>
    <t>TPE</t>
    <phoneticPr fontId="4" type="noConversion"/>
  </si>
  <si>
    <t>30万</t>
    <phoneticPr fontId="4" type="noConversion"/>
  </si>
  <si>
    <t>PMMA</t>
    <phoneticPr fontId="4" type="noConversion"/>
  </si>
  <si>
    <t>PP+30%GF</t>
    <phoneticPr fontId="4" type="noConversion"/>
  </si>
  <si>
    <t>POM+10%PTFE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</si>
</sst>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#,##0.00_);\(#,##0.00\)"/>
    <numFmt numFmtId="177" formatCode="#,##0.00_ "/>
    <numFmt numFmtId="178" formatCode="0.00_ "/>
    <numFmt numFmtId="179" formatCode="0.0_ "/>
    <numFmt numFmtId="180" formatCode="#,##0_ "/>
    <numFmt numFmtId="181" formatCode="0.0"/>
  </numFmts>
  <fonts count="46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仿宋"/>
      <family val="3"/>
      <charset val="134"/>
    </font>
    <font>
      <b/>
      <sz val="14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16"/>
      <name val="宋体"/>
      <family val="3"/>
      <charset val="134"/>
    </font>
    <font>
      <sz val="10"/>
      <name val="Times New Roman"/>
      <family val="1"/>
    </font>
    <font>
      <sz val="20"/>
      <name val="宋体"/>
      <family val="3"/>
      <charset val="134"/>
    </font>
    <font>
      <sz val="22"/>
      <name val="宋体"/>
      <family val="3"/>
      <charset val="134"/>
    </font>
    <font>
      <sz val="10"/>
      <name val="楷体_GB2312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sz val="10"/>
      <color rgb="FFFF0000"/>
      <name val="楷体_GB2312"/>
      <charset val="134"/>
    </font>
    <font>
      <b/>
      <sz val="10"/>
      <color rgb="FFFF0000"/>
      <name val="楷体_GB2312"/>
      <charset val="134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6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" fillId="0" borderId="0"/>
    <xf numFmtId="43" fontId="8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6" fillId="0" borderId="0" xfId="1" applyFont="1"/>
    <xf numFmtId="0" fontId="9" fillId="5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vertical="center" textRotation="255" wrapText="1"/>
    </xf>
    <xf numFmtId="0" fontId="10" fillId="0" borderId="1" xfId="2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1" fontId="9" fillId="6" borderId="1" xfId="2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10" fillId="6" borderId="4" xfId="2" applyFont="1" applyFill="1" applyBorder="1" applyAlignment="1">
      <alignment vertical="center" textRotation="255" wrapText="1"/>
    </xf>
    <xf numFmtId="0" fontId="9" fillId="7" borderId="6" xfId="2" applyFont="1" applyFill="1" applyBorder="1" applyAlignment="1">
      <alignment vertical="center"/>
    </xf>
    <xf numFmtId="1" fontId="9" fillId="7" borderId="1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1" fontId="13" fillId="7" borderId="1" xfId="2" applyNumberFormat="1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  <xf numFmtId="1" fontId="13" fillId="6" borderId="1" xfId="2" applyNumberFormat="1" applyFont="1" applyFill="1" applyBorder="1" applyAlignment="1">
      <alignment horizontal="center" vertical="center"/>
    </xf>
    <xf numFmtId="0" fontId="9" fillId="5" borderId="6" xfId="2" applyFont="1" applyFill="1" applyBorder="1" applyAlignment="1">
      <alignment vertical="center"/>
    </xf>
    <xf numFmtId="0" fontId="14" fillId="0" borderId="12" xfId="1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 readingOrder="1"/>
    </xf>
    <xf numFmtId="0" fontId="17" fillId="0" borderId="1" xfId="1" applyFont="1" applyBorder="1" applyAlignment="1">
      <alignment horizontal="center" vertical="center" wrapText="1" readingOrder="1"/>
    </xf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 readingOrder="1"/>
    </xf>
    <xf numFmtId="0" fontId="18" fillId="0" borderId="1" xfId="4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 readingOrder="1"/>
    </xf>
    <xf numFmtId="177" fontId="1" fillId="0" borderId="1" xfId="1" applyNumberForma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1" fillId="0" borderId="6" xfId="1" applyFont="1" applyBorder="1" applyAlignment="1">
      <alignment horizontal="center" vertical="center" readingOrder="1"/>
    </xf>
    <xf numFmtId="0" fontId="21" fillId="0" borderId="7" xfId="1" applyFont="1" applyBorder="1" applyAlignment="1">
      <alignment horizontal="center" vertical="center" readingOrder="1"/>
    </xf>
    <xf numFmtId="0" fontId="18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 readingOrder="1"/>
    </xf>
    <xf numFmtId="0" fontId="12" fillId="0" borderId="7" xfId="1" applyFont="1" applyBorder="1" applyAlignment="1">
      <alignment horizontal="center" vertical="center" wrapText="1" readingOrder="1"/>
    </xf>
    <xf numFmtId="0" fontId="18" fillId="0" borderId="1" xfId="1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1" fillId="0" borderId="0" xfId="1" applyAlignment="1">
      <alignment horizontal="center"/>
    </xf>
    <xf numFmtId="178" fontId="1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24" fillId="0" borderId="16" xfId="1" applyFont="1" applyBorder="1" applyAlignment="1">
      <alignment horizontal="centerContinuous" vertical="center"/>
    </xf>
    <xf numFmtId="0" fontId="25" fillId="0" borderId="14" xfId="1" applyFont="1" applyBorder="1" applyAlignment="1">
      <alignment horizontal="center" vertical="center"/>
    </xf>
    <xf numFmtId="179" fontId="1" fillId="0" borderId="15" xfId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26" fillId="0" borderId="19" xfId="1" applyFont="1" applyBorder="1" applyAlignment="1">
      <alignment horizontal="centerContinuous" vertical="center"/>
    </xf>
    <xf numFmtId="0" fontId="25" fillId="0" borderId="17" xfId="1" applyFont="1" applyBorder="1" applyAlignment="1">
      <alignment horizontal="left" vertical="center"/>
    </xf>
    <xf numFmtId="179" fontId="25" fillId="0" borderId="18" xfId="1" applyNumberFormat="1" applyFont="1" applyBorder="1" applyAlignment="1">
      <alignment horizontal="center" vertical="center"/>
    </xf>
    <xf numFmtId="0" fontId="25" fillId="0" borderId="18" xfId="1" applyFont="1" applyBorder="1" applyAlignment="1">
      <alignment vertical="center"/>
    </xf>
    <xf numFmtId="49" fontId="1" fillId="0" borderId="0" xfId="1" applyNumberFormat="1" applyAlignment="1">
      <alignment vertical="center"/>
    </xf>
    <xf numFmtId="49" fontId="26" fillId="0" borderId="0" xfId="1" applyNumberFormat="1" applyFont="1" applyAlignment="1">
      <alignment horizontal="center" vertical="center"/>
    </xf>
    <xf numFmtId="179" fontId="26" fillId="0" borderId="0" xfId="1" applyNumberFormat="1" applyFont="1" applyAlignment="1">
      <alignment horizontal="center" vertical="center"/>
    </xf>
    <xf numFmtId="49" fontId="26" fillId="0" borderId="0" xfId="1" applyNumberFormat="1" applyFont="1" applyAlignment="1">
      <alignment vertical="center"/>
    </xf>
    <xf numFmtId="49" fontId="1" fillId="9" borderId="0" xfId="1" applyNumberFormat="1" applyFill="1" applyAlignment="1">
      <alignment vertical="center"/>
    </xf>
    <xf numFmtId="49" fontId="18" fillId="0" borderId="0" xfId="1" applyNumberFormat="1" applyFont="1" applyAlignment="1">
      <alignment horizontal="left" vertical="center"/>
    </xf>
    <xf numFmtId="49" fontId="2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vertical="center"/>
    </xf>
    <xf numFmtId="179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vertical="center"/>
    </xf>
    <xf numFmtId="49" fontId="28" fillId="0" borderId="24" xfId="1" applyNumberFormat="1" applyFont="1" applyBorder="1" applyAlignment="1">
      <alignment horizontal="center" vertical="center"/>
    </xf>
    <xf numFmtId="49" fontId="25" fillId="0" borderId="22" xfId="1" applyNumberFormat="1" applyFont="1" applyBorder="1" applyAlignment="1">
      <alignment horizontal="center" vertical="center" wrapText="1"/>
    </xf>
    <xf numFmtId="49" fontId="25" fillId="0" borderId="21" xfId="1" applyNumberFormat="1" applyFont="1" applyBorder="1" applyAlignment="1">
      <alignment horizontal="center" vertical="center" wrapText="1"/>
    </xf>
    <xf numFmtId="179" fontId="25" fillId="0" borderId="21" xfId="1" applyNumberFormat="1" applyFont="1" applyBorder="1" applyAlignment="1">
      <alignment horizontal="center" vertical="center" wrapText="1"/>
    </xf>
    <xf numFmtId="49" fontId="25" fillId="0" borderId="21" xfId="1" applyNumberFormat="1" applyFont="1" applyBorder="1" applyAlignment="1">
      <alignment vertical="center" wrapText="1"/>
    </xf>
    <xf numFmtId="49" fontId="18" fillId="9" borderId="0" xfId="1" applyNumberFormat="1" applyFont="1" applyFill="1" applyAlignment="1">
      <alignment horizontal="center" vertical="center"/>
    </xf>
    <xf numFmtId="49" fontId="28" fillId="0" borderId="25" xfId="1" applyNumberFormat="1" applyFont="1" applyBorder="1" applyAlignment="1">
      <alignment horizontal="left" vertical="center"/>
    </xf>
    <xf numFmtId="49" fontId="28" fillId="0" borderId="7" xfId="1" applyNumberFormat="1" applyFont="1" applyBorder="1" applyAlignment="1">
      <alignment horizontal="left" vertical="center"/>
    </xf>
    <xf numFmtId="49" fontId="28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/>
    </xf>
    <xf numFmtId="49" fontId="28" fillId="0" borderId="26" xfId="1" applyNumberFormat="1" applyFont="1" applyBorder="1" applyAlignment="1">
      <alignment horizontal="center" vertical="center"/>
    </xf>
    <xf numFmtId="179" fontId="28" fillId="0" borderId="6" xfId="1" applyNumberFormat="1" applyFont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49" fontId="28" fillId="0" borderId="1" xfId="1" applyNumberFormat="1" applyFont="1" applyBorder="1" applyAlignment="1">
      <alignment horizontal="left" vertical="center"/>
    </xf>
    <xf numFmtId="0" fontId="30" fillId="0" borderId="6" xfId="1" applyFont="1" applyBorder="1" applyAlignment="1">
      <alignment horizontal="center" vertical="center" wrapText="1"/>
    </xf>
    <xf numFmtId="49" fontId="28" fillId="0" borderId="6" xfId="1" applyNumberFormat="1" applyFont="1" applyBorder="1" applyAlignment="1">
      <alignment vertical="center"/>
    </xf>
    <xf numFmtId="49" fontId="28" fillId="0" borderId="1" xfId="1" applyNumberFormat="1" applyFont="1" applyBorder="1" applyAlignment="1">
      <alignment horizontal="left" vertical="center" wrapText="1"/>
    </xf>
    <xf numFmtId="179" fontId="30" fillId="0" borderId="6" xfId="1" applyNumberFormat="1" applyFont="1" applyBorder="1" applyAlignment="1">
      <alignment horizontal="center" vertical="center" wrapText="1"/>
    </xf>
    <xf numFmtId="49" fontId="18" fillId="9" borderId="1" xfId="1" applyNumberFormat="1" applyFont="1" applyFill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49" fontId="28" fillId="6" borderId="1" xfId="1" applyNumberFormat="1" applyFont="1" applyFill="1" applyBorder="1" applyAlignment="1">
      <alignment horizontal="left" vertical="center" wrapText="1"/>
    </xf>
    <xf numFmtId="49" fontId="28" fillId="6" borderId="1" xfId="1" applyNumberFormat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left" vertical="center" wrapText="1"/>
    </xf>
    <xf numFmtId="49" fontId="18" fillId="9" borderId="0" xfId="1" applyNumberFormat="1" applyFont="1" applyFill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49" fontId="33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49" fontId="28" fillId="0" borderId="1" xfId="1" applyNumberFormat="1" applyFont="1" applyBorder="1" applyAlignment="1">
      <alignment horizontal="left" vertical="top" wrapText="1"/>
    </xf>
    <xf numFmtId="49" fontId="30" fillId="0" borderId="27" xfId="1" applyNumberFormat="1" applyFont="1" applyBorder="1" applyAlignment="1">
      <alignment horizontal="left" vertical="center"/>
    </xf>
    <xf numFmtId="49" fontId="30" fillId="0" borderId="9" xfId="1" applyNumberFormat="1" applyFont="1" applyBorder="1" applyAlignment="1">
      <alignment horizontal="left" vertical="center"/>
    </xf>
    <xf numFmtId="49" fontId="30" fillId="0" borderId="9" xfId="1" applyNumberFormat="1" applyFont="1" applyBorder="1" applyAlignment="1">
      <alignment horizontal="center" vertical="center"/>
    </xf>
    <xf numFmtId="179" fontId="38" fillId="0" borderId="2" xfId="1" applyNumberFormat="1" applyFont="1" applyBorder="1" applyAlignment="1">
      <alignment horizontal="center" vertical="center"/>
    </xf>
    <xf numFmtId="49" fontId="30" fillId="0" borderId="9" xfId="1" applyNumberFormat="1" applyFont="1" applyBorder="1" applyAlignment="1">
      <alignment vertical="center"/>
    </xf>
    <xf numFmtId="49" fontId="39" fillId="9" borderId="0" xfId="1" applyNumberFormat="1" applyFont="1" applyFill="1" applyAlignment="1">
      <alignment vertical="center"/>
    </xf>
    <xf numFmtId="49" fontId="28" fillId="0" borderId="12" xfId="1" applyNumberFormat="1" applyFont="1" applyBorder="1" applyAlignment="1">
      <alignment horizontal="center" vertical="center"/>
    </xf>
    <xf numFmtId="49" fontId="28" fillId="0" borderId="9" xfId="1" applyNumberFormat="1" applyFont="1" applyBorder="1" applyAlignment="1">
      <alignment horizontal="center" vertical="center"/>
    </xf>
    <xf numFmtId="49" fontId="28" fillId="0" borderId="9" xfId="1" applyNumberFormat="1" applyFont="1" applyBorder="1" applyAlignment="1">
      <alignment horizontal="left" vertical="center"/>
    </xf>
    <xf numFmtId="49" fontId="25" fillId="0" borderId="9" xfId="1" applyNumberFormat="1" applyFont="1" applyBorder="1" applyAlignment="1">
      <alignment horizontal="left" vertical="center"/>
    </xf>
    <xf numFmtId="49" fontId="39" fillId="0" borderId="9" xfId="1" applyNumberFormat="1" applyFont="1" applyBorder="1" applyAlignment="1">
      <alignment horizontal="center" vertical="center"/>
    </xf>
    <xf numFmtId="179" fontId="39" fillId="0" borderId="9" xfId="1" applyNumberFormat="1" applyFont="1" applyBorder="1" applyAlignment="1">
      <alignment horizontal="center" vertical="center"/>
    </xf>
    <xf numFmtId="49" fontId="39" fillId="0" borderId="9" xfId="1" applyNumberFormat="1" applyFont="1" applyBorder="1" applyAlignment="1">
      <alignment vertical="center"/>
    </xf>
    <xf numFmtId="49" fontId="28" fillId="0" borderId="4" xfId="1" applyNumberFormat="1" applyFont="1" applyBorder="1" applyAlignment="1">
      <alignment horizontal="center"/>
    </xf>
    <xf numFmtId="49" fontId="28" fillId="0" borderId="11" xfId="1" applyNumberFormat="1" applyFont="1" applyBorder="1" applyAlignment="1">
      <alignment horizontal="center"/>
    </xf>
    <xf numFmtId="49" fontId="28" fillId="0" borderId="11" xfId="1" applyNumberFormat="1" applyFont="1" applyBorder="1" applyAlignment="1">
      <alignment horizontal="left"/>
    </xf>
    <xf numFmtId="49" fontId="25" fillId="0" borderId="11" xfId="1" applyNumberFormat="1" applyFont="1" applyBorder="1" applyAlignment="1">
      <alignment horizontal="left"/>
    </xf>
    <xf numFmtId="49" fontId="1" fillId="0" borderId="11" xfId="1" applyNumberFormat="1" applyBorder="1" applyAlignment="1">
      <alignment horizontal="center"/>
    </xf>
    <xf numFmtId="179" fontId="39" fillId="0" borderId="11" xfId="1" applyNumberFormat="1" applyFont="1" applyBorder="1" applyAlignment="1">
      <alignment horizontal="center" vertical="center"/>
    </xf>
    <xf numFmtId="49" fontId="39" fillId="0" borderId="11" xfId="1" applyNumberFormat="1" applyFont="1" applyBorder="1" applyAlignment="1">
      <alignment vertical="center"/>
    </xf>
    <xf numFmtId="49" fontId="1" fillId="0" borderId="0" xfId="1" applyNumberFormat="1"/>
    <xf numFmtId="49" fontId="1" fillId="0" borderId="0" xfId="1" applyNumberFormat="1" applyAlignment="1">
      <alignment horizontal="center"/>
    </xf>
    <xf numFmtId="179" fontId="1" fillId="0" borderId="0" xfId="1" applyNumberFormat="1" applyAlignment="1">
      <alignment horizontal="center"/>
    </xf>
    <xf numFmtId="49" fontId="1" fillId="9" borderId="0" xfId="1" applyNumberFormat="1" applyFill="1"/>
    <xf numFmtId="0" fontId="18" fillId="0" borderId="28" xfId="1" applyFont="1" applyBorder="1" applyAlignment="1">
      <alignment horizontal="left" vertical="top" wrapText="1"/>
    </xf>
    <xf numFmtId="0" fontId="18" fillId="0" borderId="28" xfId="1" applyFont="1" applyBorder="1" applyAlignment="1">
      <alignment horizontal="center" vertical="center" wrapText="1"/>
    </xf>
    <xf numFmtId="1" fontId="18" fillId="0" borderId="28" xfId="1" applyNumberFormat="1" applyFont="1" applyBorder="1" applyAlignment="1">
      <alignment horizontal="center" vertical="center" wrapText="1"/>
    </xf>
    <xf numFmtId="1" fontId="16" fillId="0" borderId="28" xfId="1" applyNumberFormat="1" applyFont="1" applyBorder="1" applyAlignment="1">
      <alignment horizontal="center" vertical="center" wrapText="1"/>
    </xf>
    <xf numFmtId="181" fontId="16" fillId="0" borderId="28" xfId="1" applyNumberFormat="1" applyFont="1" applyBorder="1" applyAlignment="1">
      <alignment horizontal="center" vertical="center" wrapText="1"/>
    </xf>
    <xf numFmtId="181" fontId="14" fillId="0" borderId="28" xfId="1" applyNumberFormat="1" applyFont="1" applyBorder="1" applyAlignment="1">
      <alignment horizontal="center" vertical="center" wrapText="1"/>
    </xf>
    <xf numFmtId="0" fontId="1" fillId="0" borderId="0" xfId="2"/>
    <xf numFmtId="0" fontId="16" fillId="11" borderId="1" xfId="4" applyFont="1" applyFill="1" applyBorder="1" applyAlignment="1">
      <alignment horizontal="center" vertical="center" wrapText="1"/>
    </xf>
    <xf numFmtId="0" fontId="18" fillId="11" borderId="1" xfId="4" applyFont="1" applyFill="1" applyBorder="1" applyAlignment="1">
      <alignment horizontal="center" vertical="center" wrapText="1"/>
    </xf>
    <xf numFmtId="0" fontId="38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19" fillId="0" borderId="1" xfId="5" applyFont="1" applyBorder="1" applyAlignment="1">
      <alignment vertical="center" wrapText="1"/>
    </xf>
    <xf numFmtId="0" fontId="43" fillId="6" borderId="1" xfId="4" applyFont="1" applyFill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43" fillId="0" borderId="1" xfId="4" applyFont="1" applyBorder="1" applyAlignment="1">
      <alignment vertical="center" wrapText="1"/>
    </xf>
    <xf numFmtId="0" fontId="43" fillId="0" borderId="1" xfId="4" applyFont="1" applyBorder="1" applyAlignment="1">
      <alignment horizontal="center" vertical="center" wrapText="1"/>
    </xf>
    <xf numFmtId="0" fontId="19" fillId="0" borderId="29" xfId="6" applyFont="1" applyBorder="1" applyAlignment="1">
      <alignment horizontal="center" vertical="center"/>
    </xf>
    <xf numFmtId="0" fontId="19" fillId="0" borderId="30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43" fontId="14" fillId="0" borderId="1" xfId="7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1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9" fillId="7" borderId="4" xfId="2" applyFont="1" applyFill="1" applyBorder="1" applyAlignment="1">
      <alignment horizontal="center" vertical="center"/>
    </xf>
    <xf numFmtId="0" fontId="9" fillId="7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/>
    </xf>
    <xf numFmtId="0" fontId="10" fillId="6" borderId="8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14" fillId="8" borderId="1" xfId="1" applyFont="1" applyFill="1" applyBorder="1" applyAlignment="1">
      <alignment horizontal="left" vertical="center"/>
    </xf>
    <xf numFmtId="176" fontId="14" fillId="8" borderId="1" xfId="3" applyNumberFormat="1" applyFont="1" applyFill="1" applyBorder="1" applyAlignment="1">
      <alignment horizontal="center" vertical="center"/>
    </xf>
    <xf numFmtId="176" fontId="13" fillId="7" borderId="6" xfId="2" applyNumberFormat="1" applyFont="1" applyFill="1" applyBorder="1" applyAlignment="1">
      <alignment horizontal="center" vertical="center"/>
    </xf>
    <xf numFmtId="176" fontId="13" fillId="7" borderId="10" xfId="2" applyNumberFormat="1" applyFont="1" applyFill="1" applyBorder="1" applyAlignment="1">
      <alignment horizontal="center" vertical="center"/>
    </xf>
    <xf numFmtId="176" fontId="13" fillId="7" borderId="7" xfId="2" applyNumberFormat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 readingOrder="1"/>
    </xf>
    <xf numFmtId="0" fontId="17" fillId="0" borderId="7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center" vertical="center" readingOrder="1"/>
    </xf>
    <xf numFmtId="0" fontId="10" fillId="0" borderId="7" xfId="1" applyFont="1" applyBorder="1" applyAlignment="1">
      <alignment horizontal="center" vertical="center" readingOrder="1"/>
    </xf>
    <xf numFmtId="0" fontId="10" fillId="0" borderId="6" xfId="1" applyFont="1" applyBorder="1" applyAlignment="1">
      <alignment horizontal="center" vertical="center" wrapText="1" readingOrder="1"/>
    </xf>
    <xf numFmtId="0" fontId="10" fillId="0" borderId="7" xfId="1" applyFont="1" applyBorder="1" applyAlignment="1">
      <alignment horizontal="center" vertical="center" wrapText="1" readingOrder="1"/>
    </xf>
    <xf numFmtId="0" fontId="45" fillId="0" borderId="6" xfId="1" applyFont="1" applyBorder="1" applyAlignment="1">
      <alignment horizontal="center" vertical="center" readingOrder="1"/>
    </xf>
    <xf numFmtId="0" fontId="45" fillId="0" borderId="7" xfId="1" applyFont="1" applyBorder="1" applyAlignment="1">
      <alignment horizontal="center" vertical="center" readingOrder="1"/>
    </xf>
    <xf numFmtId="0" fontId="17" fillId="0" borderId="1" xfId="1" applyFont="1" applyBorder="1" applyAlignment="1">
      <alignment horizontal="center" vertical="center" wrapText="1" readingOrder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 readingOrder="1"/>
    </xf>
    <xf numFmtId="0" fontId="23" fillId="0" borderId="7" xfId="1" applyFont="1" applyBorder="1" applyAlignment="1">
      <alignment horizontal="center" vertical="center" readingOrder="1"/>
    </xf>
    <xf numFmtId="0" fontId="12" fillId="0" borderId="6" xfId="1" applyFont="1" applyBorder="1" applyAlignment="1">
      <alignment horizontal="center" vertical="center" wrapText="1" readingOrder="1"/>
    </xf>
    <xf numFmtId="0" fontId="12" fillId="0" borderId="7" xfId="1" applyFont="1" applyBorder="1" applyAlignment="1">
      <alignment horizontal="center" vertical="center" wrapText="1" readingOrder="1"/>
    </xf>
    <xf numFmtId="0" fontId="21" fillId="0" borderId="6" xfId="1" applyFont="1" applyBorder="1" applyAlignment="1">
      <alignment horizontal="center" vertical="center" readingOrder="1"/>
    </xf>
    <xf numFmtId="0" fontId="21" fillId="0" borderId="7" xfId="1" applyFont="1" applyBorder="1" applyAlignment="1">
      <alignment horizontal="center" vertical="center" readingOrder="1"/>
    </xf>
    <xf numFmtId="0" fontId="2" fillId="0" borderId="11" xfId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49" fontId="28" fillId="0" borderId="20" xfId="1" applyNumberFormat="1" applyFont="1" applyBorder="1" applyAlignment="1">
      <alignment horizontal="center" vertical="center"/>
    </xf>
    <xf numFmtId="49" fontId="28" fillId="0" borderId="21" xfId="1" applyNumberFormat="1" applyFont="1" applyBorder="1" applyAlignment="1">
      <alignment horizontal="center" vertical="center"/>
    </xf>
    <xf numFmtId="49" fontId="29" fillId="10" borderId="22" xfId="1" applyNumberFormat="1" applyFont="1" applyFill="1" applyBorder="1" applyAlignment="1">
      <alignment horizontal="center" vertical="center"/>
    </xf>
    <xf numFmtId="49" fontId="29" fillId="10" borderId="23" xfId="1" applyNumberFormat="1" applyFont="1" applyFill="1" applyBorder="1" applyAlignment="1">
      <alignment horizontal="center" vertical="center"/>
    </xf>
    <xf numFmtId="179" fontId="25" fillId="0" borderId="10" xfId="1" applyNumberFormat="1" applyFont="1" applyBorder="1" applyAlignment="1">
      <alignment horizontal="center" vertical="center" wrapText="1"/>
    </xf>
    <xf numFmtId="49" fontId="25" fillId="0" borderId="10" xfId="1" applyNumberFormat="1" applyFont="1" applyBorder="1" applyAlignment="1">
      <alignment horizontal="center" vertical="center" wrapText="1"/>
    </xf>
    <xf numFmtId="1" fontId="18" fillId="0" borderId="28" xfId="1" applyNumberFormat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 wrapText="1"/>
    </xf>
    <xf numFmtId="180" fontId="18" fillId="0" borderId="28" xfId="1" applyNumberFormat="1" applyFont="1" applyBorder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14" fillId="10" borderId="28" xfId="1" applyFont="1" applyFill="1" applyBorder="1" applyAlignment="1">
      <alignment horizontal="center" vertical="center" wrapText="1"/>
    </xf>
    <xf numFmtId="0" fontId="18" fillId="0" borderId="28" xfId="1" applyFont="1" applyBorder="1" applyAlignment="1">
      <alignment horizontal="left" vertical="top" wrapText="1"/>
    </xf>
    <xf numFmtId="0" fontId="41" fillId="0" borderId="0" xfId="4" applyFont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16" fillId="11" borderId="1" xfId="4" applyFont="1" applyFill="1" applyBorder="1" applyAlignment="1">
      <alignment horizontal="center" vertical="center" wrapText="1"/>
    </xf>
    <xf numFmtId="0" fontId="42" fillId="11" borderId="6" xfId="4" applyFont="1" applyFill="1" applyBorder="1" applyAlignment="1">
      <alignment horizontal="center" vertical="center" wrapText="1"/>
    </xf>
    <xf numFmtId="0" fontId="42" fillId="11" borderId="10" xfId="4" applyFont="1" applyFill="1" applyBorder="1" applyAlignment="1">
      <alignment horizontal="center" vertical="center" wrapText="1"/>
    </xf>
    <xf numFmtId="0" fontId="42" fillId="11" borderId="7" xfId="4" applyFont="1" applyFill="1" applyBorder="1" applyAlignment="1">
      <alignment horizontal="center" vertical="center" wrapText="1"/>
    </xf>
    <xf numFmtId="0" fontId="18" fillId="11" borderId="1" xfId="4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094F2DEA-8A1E-461B-AFBA-A80BCE513FBF}"/>
    <cellStyle name="常规 2 2" xfId="4" xr:uid="{F0537846-75FD-4E1B-B704-2248225621B1}"/>
    <cellStyle name="常规 3" xfId="2" xr:uid="{CBF30655-9E59-43D5-8B9A-3FE72F6CF137}"/>
    <cellStyle name="常规 3 2" xfId="6" xr:uid="{EA1629C9-29B2-4555-8D20-CE2D5C9D0C99}"/>
    <cellStyle name="常规 4" xfId="5" xr:uid="{109CF270-B1FA-40C3-AB30-9041EA0A0A6D}"/>
    <cellStyle name="千位分隔 2" xfId="7" xr:uid="{9C509248-B2E0-43D2-9177-13B908D602E0}"/>
    <cellStyle name="千位分隔[0] 2" xfId="3" xr:uid="{81D5E29F-6132-4F65-8002-75E335D6D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10.emf"/><Relationship Id="rId3" Type="http://schemas.openxmlformats.org/officeDocument/2006/relationships/image" Target="../media/image12.png"/><Relationship Id="rId7" Type="http://schemas.openxmlformats.org/officeDocument/2006/relationships/image" Target="../media/image16.emf"/><Relationship Id="rId12" Type="http://schemas.openxmlformats.org/officeDocument/2006/relationships/image" Target="../media/image35.png"/><Relationship Id="rId2" Type="http://schemas.openxmlformats.org/officeDocument/2006/relationships/image" Target="../media/image11.png"/><Relationship Id="rId1" Type="http://schemas.openxmlformats.org/officeDocument/2006/relationships/image" Target="../media/image4.emf"/><Relationship Id="rId6" Type="http://schemas.openxmlformats.org/officeDocument/2006/relationships/image" Target="../media/image15.png"/><Relationship Id="rId11" Type="http://schemas.openxmlformats.org/officeDocument/2006/relationships/image" Target="../media/image34.png"/><Relationship Id="rId5" Type="http://schemas.openxmlformats.org/officeDocument/2006/relationships/image" Target="../media/image14.png"/><Relationship Id="rId15" Type="http://schemas.openxmlformats.org/officeDocument/2006/relationships/image" Target="../media/image33.png"/><Relationship Id="rId10" Type="http://schemas.openxmlformats.org/officeDocument/2006/relationships/image" Target="../media/image21.png"/><Relationship Id="rId4" Type="http://schemas.openxmlformats.org/officeDocument/2006/relationships/image" Target="../media/image13.png"/><Relationship Id="rId9" Type="http://schemas.openxmlformats.org/officeDocument/2006/relationships/image" Target="../media/image25.emf"/><Relationship Id="rId14" Type="http://schemas.openxmlformats.org/officeDocument/2006/relationships/image" Target="../media/image3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35.png"/><Relationship Id="rId3" Type="http://schemas.openxmlformats.org/officeDocument/2006/relationships/image" Target="../media/image12.png"/><Relationship Id="rId7" Type="http://schemas.openxmlformats.org/officeDocument/2006/relationships/image" Target="../media/image16.emf"/><Relationship Id="rId12" Type="http://schemas.openxmlformats.org/officeDocument/2006/relationships/image" Target="../media/image34.png"/><Relationship Id="rId2" Type="http://schemas.openxmlformats.org/officeDocument/2006/relationships/image" Target="../media/image11.png"/><Relationship Id="rId1" Type="http://schemas.openxmlformats.org/officeDocument/2006/relationships/image" Target="../media/image4.emf"/><Relationship Id="rId6" Type="http://schemas.openxmlformats.org/officeDocument/2006/relationships/image" Target="../media/image15.png"/><Relationship Id="rId11" Type="http://schemas.openxmlformats.org/officeDocument/2006/relationships/image" Target="../media/image21.png"/><Relationship Id="rId5" Type="http://schemas.openxmlformats.org/officeDocument/2006/relationships/image" Target="../media/image14.png"/><Relationship Id="rId10" Type="http://schemas.openxmlformats.org/officeDocument/2006/relationships/image" Target="../media/image18.png"/><Relationship Id="rId4" Type="http://schemas.openxmlformats.org/officeDocument/2006/relationships/image" Target="../media/image13.png"/><Relationship Id="rId9" Type="http://schemas.openxmlformats.org/officeDocument/2006/relationships/image" Target="../media/image25.emf"/><Relationship Id="rId14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42</xdr:row>
      <xdr:rowOff>33020</xdr:rowOff>
    </xdr:from>
    <xdr:to>
      <xdr:col>2</xdr:col>
      <xdr:colOff>712470</xdr:colOff>
      <xdr:row>43</xdr:row>
      <xdr:rowOff>158115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0A4A783-2969-481B-82D3-93FCF9ED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0540" y="11532870"/>
          <a:ext cx="430530" cy="315595"/>
        </a:xfrm>
        <a:prstGeom prst="rect">
          <a:avLst/>
        </a:prstGeom>
      </xdr:spPr>
    </xdr:pic>
    <xdr:clientData/>
  </xdr:twoCellAnchor>
  <xdr:twoCellAnchor>
    <xdr:from>
      <xdr:col>12</xdr:col>
      <xdr:colOff>563881</xdr:colOff>
      <xdr:row>0</xdr:row>
      <xdr:rowOff>0</xdr:rowOff>
    </xdr:from>
    <xdr:to>
      <xdr:col>18</xdr:col>
      <xdr:colOff>388621</xdr:colOff>
      <xdr:row>7</xdr:row>
      <xdr:rowOff>144780</xdr:rowOff>
    </xdr:to>
    <xdr:grpSp>
      <xdr:nvGrpSpPr>
        <xdr:cNvPr id="3" name="组合 2">
          <a:extLst>
            <a:ext uri="{FF2B5EF4-FFF2-40B4-BE49-F238E27FC236}">
              <a16:creationId xmlns:a16="http://schemas.microsoft.com/office/drawing/2014/main" id="{197D4741-3E8D-4636-B45C-7A72A98D2593}"/>
            </a:ext>
          </a:extLst>
        </xdr:cNvPr>
        <xdr:cNvGrpSpPr/>
      </xdr:nvGrpSpPr>
      <xdr:grpSpPr>
        <a:xfrm>
          <a:off x="10723881" y="0"/>
          <a:ext cx="3852454" cy="2947851"/>
          <a:chOff x="594360" y="2301240"/>
          <a:chExt cx="4938395" cy="3825240"/>
        </a:xfrm>
      </xdr:grpSpPr>
      <xdr:pic>
        <xdr:nvPicPr>
          <xdr:cNvPr id="4" name="图片 3">
            <a:extLst>
              <a:ext uri="{FF2B5EF4-FFF2-40B4-BE49-F238E27FC236}">
                <a16:creationId xmlns:a16="http://schemas.microsoft.com/office/drawing/2014/main" id="{F7B67ED1-A60B-C1EC-E84E-CA95B292D0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333366">
                  <a:alpha val="100000"/>
                </a:srgbClr>
              </a:clrFrom>
              <a:clrTo>
                <a:srgbClr val="333366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94360" y="2400300"/>
            <a:ext cx="996950" cy="714375"/>
          </a:xfrm>
          <a:prstGeom prst="rect">
            <a:avLst/>
          </a:prstGeom>
          <a:noFill/>
          <a:ln w="9525">
            <a:noFill/>
          </a:ln>
        </xdr:spPr>
      </xdr:pic>
      <xdr:grpSp>
        <xdr:nvGrpSpPr>
          <xdr:cNvPr id="5" name="组合 4">
            <a:extLst>
              <a:ext uri="{FF2B5EF4-FFF2-40B4-BE49-F238E27FC236}">
                <a16:creationId xmlns:a16="http://schemas.microsoft.com/office/drawing/2014/main" id="{5C159C13-3146-2932-14F9-9A957C926DBD}"/>
              </a:ext>
            </a:extLst>
          </xdr:cNvPr>
          <xdr:cNvGrpSpPr/>
        </xdr:nvGrpSpPr>
        <xdr:grpSpPr>
          <a:xfrm>
            <a:off x="2567940" y="2338705"/>
            <a:ext cx="1174115" cy="1240472"/>
            <a:chOff x="2567940" y="2338705"/>
            <a:chExt cx="1174115" cy="1240472"/>
          </a:xfrm>
        </xdr:grpSpPr>
        <xdr:grpSp>
          <xdr:nvGrpSpPr>
            <xdr:cNvPr id="31" name="组合 30">
              <a:extLst>
                <a:ext uri="{FF2B5EF4-FFF2-40B4-BE49-F238E27FC236}">
                  <a16:creationId xmlns:a16="http://schemas.microsoft.com/office/drawing/2014/main" id="{47A79F95-DE76-B3F0-C9D3-201D3A4D16DA}"/>
                </a:ext>
              </a:extLst>
            </xdr:cNvPr>
            <xdr:cNvGrpSpPr/>
          </xdr:nvGrpSpPr>
          <xdr:grpSpPr>
            <a:xfrm>
              <a:off x="2766060" y="2395855"/>
              <a:ext cx="847725" cy="1183322"/>
              <a:chOff x="2766060" y="2395855"/>
              <a:chExt cx="847725" cy="1183322"/>
            </a:xfrm>
          </xdr:grpSpPr>
          <xdr:pic>
            <xdr:nvPicPr>
              <xdr:cNvPr id="33" name="图片 32">
                <a:extLst>
                  <a:ext uri="{FF2B5EF4-FFF2-40B4-BE49-F238E27FC236}">
                    <a16:creationId xmlns:a16="http://schemas.microsoft.com/office/drawing/2014/main" id="{9C6986A2-B4F2-D40D-DB51-C91312078DE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 flipH="1">
                <a:off x="2838450" y="2741295"/>
                <a:ext cx="351155" cy="2457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4" name="图片 33">
                <a:extLst>
                  <a:ext uri="{FF2B5EF4-FFF2-40B4-BE49-F238E27FC236}">
                    <a16:creationId xmlns:a16="http://schemas.microsoft.com/office/drawing/2014/main" id="{DCCCE3EA-FFA0-E8CF-1048-5EB21E0D773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2862580" y="3032125"/>
                <a:ext cx="300355" cy="2546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5" name="图片 34">
                <a:extLst>
                  <a:ext uri="{FF2B5EF4-FFF2-40B4-BE49-F238E27FC236}">
                    <a16:creationId xmlns:a16="http://schemas.microsoft.com/office/drawing/2014/main" id="{BBB210FC-2CB2-FD2C-0D7F-B26F21AEE2D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 rot="5160000">
                <a:off x="2851785" y="3292474"/>
                <a:ext cx="219710" cy="3054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6" name="图片 35">
                <a:extLst>
                  <a:ext uri="{FF2B5EF4-FFF2-40B4-BE49-F238E27FC236}">
                    <a16:creationId xmlns:a16="http://schemas.microsoft.com/office/drawing/2014/main" id="{17499522-54B9-1A0B-9011-B3D43FD0460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clrChange>
                  <a:clrFrom>
                    <a:srgbClr val="333366">
                      <a:alpha val="100000"/>
                    </a:srgbClr>
                  </a:clrFrom>
                  <a:clrTo>
                    <a:srgbClr val="333366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766060" y="2395855"/>
                <a:ext cx="457200" cy="334645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  <xdr:pic>
            <xdr:nvPicPr>
              <xdr:cNvPr id="37" name="图片 36">
                <a:extLst>
                  <a:ext uri="{FF2B5EF4-FFF2-40B4-BE49-F238E27FC236}">
                    <a16:creationId xmlns:a16="http://schemas.microsoft.com/office/drawing/2014/main" id="{18F1604F-BFCA-392A-FED3-05A46010238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 rot="5160000">
                <a:off x="3286125" y="3316604"/>
                <a:ext cx="219710" cy="3054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8" name="图片 39">
                <a:extLst>
                  <a:ext uri="{FF2B5EF4-FFF2-40B4-BE49-F238E27FC236}">
                    <a16:creationId xmlns:a16="http://schemas.microsoft.com/office/drawing/2014/main" id="{BE294A21-A92A-EA79-31ED-4FB83F87510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clrChange>
                  <a:clrFrom>
                    <a:srgbClr val="333366"/>
                  </a:clrFrom>
                  <a:clrTo>
                    <a:srgbClr val="333366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3324225" y="3006090"/>
                <a:ext cx="289560" cy="3232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sp macro="" textlink="">
          <xdr:nvSpPr>
            <xdr:cNvPr id="32" name="圆角矩形 29">
              <a:extLst>
                <a:ext uri="{FF2B5EF4-FFF2-40B4-BE49-F238E27FC236}">
                  <a16:creationId xmlns:a16="http://schemas.microsoft.com/office/drawing/2014/main" id="{5AFAF0BB-7B4B-4251-14E8-FC92E754A948}"/>
                </a:ext>
              </a:extLst>
            </xdr:cNvPr>
            <xdr:cNvSpPr/>
          </xdr:nvSpPr>
          <xdr:spPr>
            <a:xfrm>
              <a:off x="2567940" y="2338705"/>
              <a:ext cx="1174115" cy="1227455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zh-CN" altLang="en-US" sz="1100"/>
            </a:p>
          </xdr:txBody>
        </xdr:sp>
      </xdr:grpSp>
      <xdr:grpSp>
        <xdr:nvGrpSpPr>
          <xdr:cNvPr id="6" name="组合 5">
            <a:extLst>
              <a:ext uri="{FF2B5EF4-FFF2-40B4-BE49-F238E27FC236}">
                <a16:creationId xmlns:a16="http://schemas.microsoft.com/office/drawing/2014/main" id="{339D80C2-4AFB-A70A-4F0F-CAF7165D15CA}"/>
              </a:ext>
            </a:extLst>
          </xdr:cNvPr>
          <xdr:cNvGrpSpPr/>
        </xdr:nvGrpSpPr>
        <xdr:grpSpPr>
          <a:xfrm>
            <a:off x="610235" y="2301240"/>
            <a:ext cx="4922520" cy="3825240"/>
            <a:chOff x="610235" y="2301240"/>
            <a:chExt cx="4922520" cy="3825240"/>
          </a:xfrm>
        </xdr:grpSpPr>
        <xdr:pic>
          <xdr:nvPicPr>
            <xdr:cNvPr id="7" name="图片 7">
              <a:extLst>
                <a:ext uri="{FF2B5EF4-FFF2-40B4-BE49-F238E27FC236}">
                  <a16:creationId xmlns:a16="http://schemas.microsoft.com/office/drawing/2014/main" id="{8B7AFBED-1F79-D919-B95F-47DA1BF48A8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clrChange>
                <a:clrFrom>
                  <a:srgbClr val="333366"/>
                </a:clrFrom>
                <a:clrTo>
                  <a:srgbClr val="333366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2834640" y="4632325"/>
              <a:ext cx="480695" cy="2216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图片 8">
              <a:extLst>
                <a:ext uri="{FF2B5EF4-FFF2-40B4-BE49-F238E27FC236}">
                  <a16:creationId xmlns:a16="http://schemas.microsoft.com/office/drawing/2014/main" id="{3291330E-623D-94C8-5A06-D2DC5E0D93E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clrChange>
                <a:clrFrom>
                  <a:srgbClr val="333366"/>
                </a:clrFrom>
                <a:clrTo>
                  <a:srgbClr val="333366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2872740" y="4829175"/>
              <a:ext cx="456565" cy="1943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图片 28">
              <a:extLst>
                <a:ext uri="{FF2B5EF4-FFF2-40B4-BE49-F238E27FC236}">
                  <a16:creationId xmlns:a16="http://schemas.microsoft.com/office/drawing/2014/main" id="{317DD244-7E28-7C56-4DA4-7E4B1850127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2849880" y="5096510"/>
              <a:ext cx="432435" cy="142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" name="圆角矩形 30">
              <a:extLst>
                <a:ext uri="{FF2B5EF4-FFF2-40B4-BE49-F238E27FC236}">
                  <a16:creationId xmlns:a16="http://schemas.microsoft.com/office/drawing/2014/main" id="{972682EF-9DD4-BB79-153F-985B760B5EA7}"/>
                </a:ext>
              </a:extLst>
            </xdr:cNvPr>
            <xdr:cNvSpPr/>
          </xdr:nvSpPr>
          <xdr:spPr>
            <a:xfrm>
              <a:off x="2674620" y="4472940"/>
              <a:ext cx="937895" cy="854075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100"/>
            </a:p>
          </xdr:txBody>
        </xdr:sp>
        <xdr:grpSp>
          <xdr:nvGrpSpPr>
            <xdr:cNvPr id="11" name="组合 10">
              <a:extLst>
                <a:ext uri="{FF2B5EF4-FFF2-40B4-BE49-F238E27FC236}">
                  <a16:creationId xmlns:a16="http://schemas.microsoft.com/office/drawing/2014/main" id="{2169711C-97BD-D82E-598A-B2FF2327C70D}"/>
                </a:ext>
              </a:extLst>
            </xdr:cNvPr>
            <xdr:cNvGrpSpPr/>
          </xdr:nvGrpSpPr>
          <xdr:grpSpPr>
            <a:xfrm>
              <a:off x="610235" y="2301240"/>
              <a:ext cx="4922520" cy="3825240"/>
              <a:chOff x="610235" y="2301240"/>
              <a:chExt cx="4922520" cy="3825240"/>
            </a:xfrm>
          </xdr:grpSpPr>
          <xdr:pic>
            <xdr:nvPicPr>
              <xdr:cNvPr id="12" name="图片 11">
                <a:extLst>
                  <a:ext uri="{FF2B5EF4-FFF2-40B4-BE49-F238E27FC236}">
                    <a16:creationId xmlns:a16="http://schemas.microsoft.com/office/drawing/2014/main" id="{6EFBBCBF-83EA-7A0E-CD7E-CDA283AB9E9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clrChange>
                  <a:clrFrom>
                    <a:srgbClr val="333366">
                      <a:alpha val="100000"/>
                    </a:srgbClr>
                  </a:clrFrom>
                  <a:clrTo>
                    <a:srgbClr val="333366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805940" y="2704465"/>
                <a:ext cx="596265" cy="456565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  <xdr:pic>
            <xdr:nvPicPr>
              <xdr:cNvPr id="13" name="图片 12">
                <a:extLst>
                  <a:ext uri="{FF2B5EF4-FFF2-40B4-BE49-F238E27FC236}">
                    <a16:creationId xmlns:a16="http://schemas.microsoft.com/office/drawing/2014/main" id="{7C05DD63-6F27-1E5D-7B0D-CEA91C7F6F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/>
              <a:stretch>
                <a:fillRect/>
              </a:stretch>
            </xdr:blipFill>
            <xdr:spPr>
              <a:xfrm>
                <a:off x="1802130" y="3423920"/>
                <a:ext cx="617220" cy="387350"/>
              </a:xfrm>
              <a:prstGeom prst="rect">
                <a:avLst/>
              </a:prstGeom>
            </xdr:spPr>
          </xdr:pic>
          <xdr:pic>
            <xdr:nvPicPr>
              <xdr:cNvPr id="14" name="图片 13">
                <a:extLst>
                  <a:ext uri="{FF2B5EF4-FFF2-40B4-BE49-F238E27FC236}">
                    <a16:creationId xmlns:a16="http://schemas.microsoft.com/office/drawing/2014/main" id="{B4666706-77C4-0EA2-05EE-1A10CC854E9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/>
              <a:stretch>
                <a:fillRect/>
              </a:stretch>
            </xdr:blipFill>
            <xdr:spPr>
              <a:xfrm>
                <a:off x="1820545" y="3820160"/>
                <a:ext cx="589280" cy="372745"/>
              </a:xfrm>
              <a:prstGeom prst="rect">
                <a:avLst/>
              </a:prstGeom>
            </xdr:spPr>
          </xdr:pic>
          <xdr:pic>
            <xdr:nvPicPr>
              <xdr:cNvPr id="15" name="图片 14">
                <a:extLst>
                  <a:ext uri="{FF2B5EF4-FFF2-40B4-BE49-F238E27FC236}">
                    <a16:creationId xmlns:a16="http://schemas.microsoft.com/office/drawing/2014/main" id="{3676C2B1-5430-6BBF-964F-3638524DCEE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775460" y="4316095"/>
                <a:ext cx="625475" cy="313690"/>
              </a:xfrm>
              <a:prstGeom prst="rect">
                <a:avLst/>
              </a:prstGeom>
            </xdr:spPr>
          </xdr:pic>
          <xdr:pic>
            <xdr:nvPicPr>
              <xdr:cNvPr id="16" name="图片 15">
                <a:extLst>
                  <a:ext uri="{FF2B5EF4-FFF2-40B4-BE49-F238E27FC236}">
                    <a16:creationId xmlns:a16="http://schemas.microsoft.com/office/drawing/2014/main" id="{96D1D5A8-B2EC-DCFC-EAC2-CBF70910FC2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/>
              <a:stretch>
                <a:fillRect/>
              </a:stretch>
            </xdr:blipFill>
            <xdr:spPr>
              <a:xfrm>
                <a:off x="1684020" y="5116195"/>
                <a:ext cx="654685" cy="378460"/>
              </a:xfrm>
              <a:prstGeom prst="rect">
                <a:avLst/>
              </a:prstGeom>
            </xdr:spPr>
          </xdr:pic>
          <xdr:pic>
            <xdr:nvPicPr>
              <xdr:cNvPr id="17" name="图片 16">
                <a:extLst>
                  <a:ext uri="{FF2B5EF4-FFF2-40B4-BE49-F238E27FC236}">
                    <a16:creationId xmlns:a16="http://schemas.microsoft.com/office/drawing/2014/main" id="{23640B5B-8A5F-78AA-FAE8-E053178290B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/>
              <a:stretch>
                <a:fillRect/>
              </a:stretch>
            </xdr:blipFill>
            <xdr:spPr>
              <a:xfrm>
                <a:off x="4685030" y="2538095"/>
                <a:ext cx="494030" cy="269240"/>
              </a:xfrm>
              <a:prstGeom prst="rect">
                <a:avLst/>
              </a:prstGeom>
            </xdr:spPr>
          </xdr:pic>
          <xdr:pic>
            <xdr:nvPicPr>
              <xdr:cNvPr id="18" name="图片 17">
                <a:extLst>
                  <a:ext uri="{FF2B5EF4-FFF2-40B4-BE49-F238E27FC236}">
                    <a16:creationId xmlns:a16="http://schemas.microsoft.com/office/drawing/2014/main" id="{E9EB8B29-69B3-7015-EB12-78E641E1878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4805045" y="3198495"/>
                <a:ext cx="343535" cy="28130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9" name="图片 18">
                <a:extLst>
                  <a:ext uri="{FF2B5EF4-FFF2-40B4-BE49-F238E27FC236}">
                    <a16:creationId xmlns:a16="http://schemas.microsoft.com/office/drawing/2014/main" id="{3C7E63AB-1ACB-75E2-9833-9FDF50D4C19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  <a:lum bright="18000" contrast="36000"/>
              </a:blip>
              <a:stretch>
                <a:fillRect/>
              </a:stretch>
            </xdr:blipFill>
            <xdr:spPr>
              <a:xfrm>
                <a:off x="1790065" y="5612765"/>
                <a:ext cx="381635" cy="363220"/>
              </a:xfrm>
              <a:prstGeom prst="rect">
                <a:avLst/>
              </a:prstGeom>
              <a:noFill/>
              <a:ln w="9525">
                <a:noFill/>
              </a:ln>
              <a:effectLst>
                <a:glow rad="63500">
                  <a:schemeClr val="accent4">
                    <a:satMod val="175000"/>
                    <a:alpha val="50000"/>
                  </a:schemeClr>
                </a:glow>
              </a:effectLst>
            </xdr:spPr>
          </xdr:pic>
          <xdr:pic>
            <xdr:nvPicPr>
              <xdr:cNvPr id="20" name="图片 19">
                <a:extLst>
                  <a:ext uri="{FF2B5EF4-FFF2-40B4-BE49-F238E27FC236}">
                    <a16:creationId xmlns:a16="http://schemas.microsoft.com/office/drawing/2014/main" id="{EACC4907-EF8E-4FAA-213E-53D4CAA45A1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>
                <a:clrChange>
                  <a:clrFrom>
                    <a:srgbClr val="333366">
                      <a:alpha val="100000"/>
                    </a:srgbClr>
                  </a:clrFrom>
                  <a:clrTo>
                    <a:srgbClr val="333366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5400000">
                <a:off x="4864735" y="2804795"/>
                <a:ext cx="255905" cy="390525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  <xdr:pic>
            <xdr:nvPicPr>
              <xdr:cNvPr id="21" name="图片 20">
                <a:extLst>
                  <a:ext uri="{FF2B5EF4-FFF2-40B4-BE49-F238E27FC236}">
                    <a16:creationId xmlns:a16="http://schemas.microsoft.com/office/drawing/2014/main" id="{7CE606DF-37B7-5A36-4AD6-9E75A56650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>
                <a:clrChange>
                  <a:clrFrom>
                    <a:srgbClr val="333366">
                      <a:alpha val="100000"/>
                    </a:srgbClr>
                  </a:clrFrom>
                  <a:clrTo>
                    <a:srgbClr val="333366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6000000">
                <a:off x="4885689" y="3515995"/>
                <a:ext cx="250825" cy="342900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  <xdr:pic>
            <xdr:nvPicPr>
              <xdr:cNvPr id="22" name="Picture 2">
                <a:extLst>
                  <a:ext uri="{FF2B5EF4-FFF2-40B4-BE49-F238E27FC236}">
                    <a16:creationId xmlns:a16="http://schemas.microsoft.com/office/drawing/2014/main" id="{EDECCB85-0DFE-2640-CE93-AC5CD83FAC4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677670" y="4686300"/>
                <a:ext cx="698500" cy="540385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  <xdr:pic>
            <xdr:nvPicPr>
              <xdr:cNvPr id="23" name="Picture 69">
                <a:extLst>
                  <a:ext uri="{FF2B5EF4-FFF2-40B4-BE49-F238E27FC236}">
                    <a16:creationId xmlns:a16="http://schemas.microsoft.com/office/drawing/2014/main" id="{8FD691E9-F6BC-8776-B49C-495EA78400E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t="16127"/>
              <a:stretch>
                <a:fillRect/>
              </a:stretch>
            </xdr:blipFill>
            <xdr:spPr>
              <a:xfrm flipH="1">
                <a:off x="4838065" y="4411980"/>
                <a:ext cx="453390" cy="373380"/>
              </a:xfrm>
              <a:prstGeom prst="rect">
                <a:avLst/>
              </a:prstGeom>
              <a:noFill/>
              <a:ln w="28575" cmpd="sng">
                <a:noFill/>
                <a:prstDash val="solid"/>
              </a:ln>
            </xdr:spPr>
          </xdr:pic>
          <xdr:pic>
            <xdr:nvPicPr>
              <xdr:cNvPr id="24" name="图片 29">
                <a:extLst>
                  <a:ext uri="{FF2B5EF4-FFF2-40B4-BE49-F238E27FC236}">
                    <a16:creationId xmlns:a16="http://schemas.microsoft.com/office/drawing/2014/main" id="{B014A767-A83F-E7F5-7467-056E1A0466F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4914900" y="3938270"/>
                <a:ext cx="358140" cy="449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5" name="图片 24">
                <a:extLst>
                  <a:ext uri="{FF2B5EF4-FFF2-40B4-BE49-F238E27FC236}">
                    <a16:creationId xmlns:a16="http://schemas.microsoft.com/office/drawing/2014/main" id="{E471A2D3-F19C-8AF9-F5DA-94FD0AFCE06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 rot="6660000">
                <a:off x="4746625" y="4739639"/>
                <a:ext cx="476250" cy="4578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图片 25">
                <a:extLst>
                  <a:ext uri="{FF2B5EF4-FFF2-40B4-BE49-F238E27FC236}">
                    <a16:creationId xmlns:a16="http://schemas.microsoft.com/office/drawing/2014/main" id="{31BA41F8-FB55-6009-79C2-CF42824E71B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4803775" y="5452745"/>
                <a:ext cx="382905" cy="2546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图片 26">
                <a:extLst>
                  <a:ext uri="{FF2B5EF4-FFF2-40B4-BE49-F238E27FC236}">
                    <a16:creationId xmlns:a16="http://schemas.microsoft.com/office/drawing/2014/main" id="{E450BD62-3776-3A9E-3E13-6C9F3F10B8A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4777740" y="5120640"/>
                <a:ext cx="396240" cy="28511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图片 27">
                <a:extLst>
                  <a:ext uri="{FF2B5EF4-FFF2-40B4-BE49-F238E27FC236}">
                    <a16:creationId xmlns:a16="http://schemas.microsoft.com/office/drawing/2014/main" id="{69CCCEFE-E7B4-78A0-5029-1E5A05833ED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6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709160" y="5737860"/>
                <a:ext cx="540385" cy="368300"/>
              </a:xfrm>
              <a:prstGeom prst="rect">
                <a:avLst/>
              </a:prstGeom>
            </xdr:spPr>
          </xdr:pic>
          <xdr:pic>
            <xdr:nvPicPr>
              <xdr:cNvPr id="29" name="图片 28">
                <a:extLst>
                  <a:ext uri="{FF2B5EF4-FFF2-40B4-BE49-F238E27FC236}">
                    <a16:creationId xmlns:a16="http://schemas.microsoft.com/office/drawing/2014/main" id="{AFFFF829-1689-B277-9060-8ACBA2E350B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4130040" y="5440680"/>
                <a:ext cx="382270" cy="42735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30" name="圆角矩形 32">
                <a:extLst>
                  <a:ext uri="{FF2B5EF4-FFF2-40B4-BE49-F238E27FC236}">
                    <a16:creationId xmlns:a16="http://schemas.microsoft.com/office/drawing/2014/main" id="{F65F5A3E-E6C4-0602-5AFD-AA14ECD864C7}"/>
                  </a:ext>
                </a:extLst>
              </xdr:cNvPr>
              <xdr:cNvSpPr/>
            </xdr:nvSpPr>
            <xdr:spPr>
              <a:xfrm>
                <a:off x="610235" y="2301240"/>
                <a:ext cx="4922520" cy="3825240"/>
              </a:xfrm>
              <a:prstGeom prst="roundRect">
                <a:avLst/>
              </a:prstGeom>
              <a:noFill/>
              <a:ln>
                <a:solidFill>
                  <a:srgbClr val="FF000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endParaRPr lang="zh-CN" altLang="en-US" sz="1100"/>
              </a:p>
            </xdr:txBody>
          </xdr:sp>
        </xdr:grpSp>
      </xdr:grpSp>
    </xdr:grpSp>
    <xdr:clientData/>
  </xdr:twoCellAnchor>
  <xdr:twoCellAnchor editAs="oneCell">
    <xdr:from>
      <xdr:col>13</xdr:col>
      <xdr:colOff>83820</xdr:colOff>
      <xdr:row>10</xdr:row>
      <xdr:rowOff>190500</xdr:rowOff>
    </xdr:from>
    <xdr:to>
      <xdr:col>14</xdr:col>
      <xdr:colOff>84299</xdr:colOff>
      <xdr:row>11</xdr:row>
      <xdr:rowOff>226060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EDFE18F-FE8B-4AE2-BB18-ADACB7D9C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1037570" y="3797300"/>
          <a:ext cx="673579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531780</xdr:colOff>
      <xdr:row>10</xdr:row>
      <xdr:rowOff>99060</xdr:rowOff>
    </xdr:from>
    <xdr:to>
      <xdr:col>19</xdr:col>
      <xdr:colOff>60961</xdr:colOff>
      <xdr:row>15</xdr:row>
      <xdr:rowOff>175260</xdr:rowOff>
    </xdr:to>
    <xdr:grpSp>
      <xdr:nvGrpSpPr>
        <xdr:cNvPr id="40" name="组合 39">
          <a:extLst>
            <a:ext uri="{FF2B5EF4-FFF2-40B4-BE49-F238E27FC236}">
              <a16:creationId xmlns:a16="http://schemas.microsoft.com/office/drawing/2014/main" id="{1389C46B-C360-4BFB-9034-DCF667637B13}"/>
            </a:ext>
          </a:extLst>
        </xdr:cNvPr>
        <xdr:cNvGrpSpPr/>
      </xdr:nvGrpSpPr>
      <xdr:grpSpPr>
        <a:xfrm>
          <a:off x="10691780" y="3691346"/>
          <a:ext cx="4228181" cy="2833914"/>
          <a:chOff x="10826400" y="3703320"/>
          <a:chExt cx="4223101" cy="2834640"/>
        </a:xfrm>
      </xdr:grpSpPr>
      <xdr:grpSp>
        <xdr:nvGrpSpPr>
          <xdr:cNvPr id="41" name="组合 40">
            <a:extLst>
              <a:ext uri="{FF2B5EF4-FFF2-40B4-BE49-F238E27FC236}">
                <a16:creationId xmlns:a16="http://schemas.microsoft.com/office/drawing/2014/main" id="{2F1AEA2B-5B80-7A1E-E911-E3E783096523}"/>
              </a:ext>
            </a:extLst>
          </xdr:cNvPr>
          <xdr:cNvGrpSpPr/>
        </xdr:nvGrpSpPr>
        <xdr:grpSpPr>
          <a:xfrm>
            <a:off x="10826400" y="3703320"/>
            <a:ext cx="4223101" cy="2834640"/>
            <a:chOff x="610235" y="2301240"/>
            <a:chExt cx="4922520" cy="3825240"/>
          </a:xfrm>
        </xdr:grpSpPr>
        <xdr:grpSp>
          <xdr:nvGrpSpPr>
            <xdr:cNvPr id="44" name="组合 43">
              <a:extLst>
                <a:ext uri="{FF2B5EF4-FFF2-40B4-BE49-F238E27FC236}">
                  <a16:creationId xmlns:a16="http://schemas.microsoft.com/office/drawing/2014/main" id="{CFE05CE4-C303-388E-625E-06C481CD034B}"/>
                </a:ext>
              </a:extLst>
            </xdr:cNvPr>
            <xdr:cNvGrpSpPr/>
          </xdr:nvGrpSpPr>
          <xdr:grpSpPr>
            <a:xfrm>
              <a:off x="2567940" y="2338705"/>
              <a:ext cx="1174115" cy="1240472"/>
              <a:chOff x="2567940" y="2338705"/>
              <a:chExt cx="1174115" cy="1240472"/>
            </a:xfrm>
          </xdr:grpSpPr>
          <xdr:grpSp>
            <xdr:nvGrpSpPr>
              <xdr:cNvPr id="68" name="组合 67">
                <a:extLst>
                  <a:ext uri="{FF2B5EF4-FFF2-40B4-BE49-F238E27FC236}">
                    <a16:creationId xmlns:a16="http://schemas.microsoft.com/office/drawing/2014/main" id="{41595CC2-92BD-1B1C-2FEF-A26B74B0E359}"/>
                  </a:ext>
                </a:extLst>
              </xdr:cNvPr>
              <xdr:cNvGrpSpPr/>
            </xdr:nvGrpSpPr>
            <xdr:grpSpPr>
              <a:xfrm>
                <a:off x="2766060" y="2395855"/>
                <a:ext cx="847725" cy="1183322"/>
                <a:chOff x="2766060" y="2395855"/>
                <a:chExt cx="847725" cy="1183322"/>
              </a:xfrm>
            </xdr:grpSpPr>
            <xdr:pic>
              <xdr:nvPicPr>
                <xdr:cNvPr id="70" name="图片 69">
                  <a:extLst>
                    <a:ext uri="{FF2B5EF4-FFF2-40B4-BE49-F238E27FC236}">
                      <a16:creationId xmlns:a16="http://schemas.microsoft.com/office/drawing/2014/main" id="{61141D88-23F5-C646-A0A4-4E307C08FA22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 flipH="1">
                  <a:off x="2838450" y="2741295"/>
                  <a:ext cx="351155" cy="24574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71" name="图片 70">
                  <a:extLst>
                    <a:ext uri="{FF2B5EF4-FFF2-40B4-BE49-F238E27FC236}">
                      <a16:creationId xmlns:a16="http://schemas.microsoft.com/office/drawing/2014/main" id="{A2836815-886E-DFD6-5BA4-4393D14B9FDA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2862580" y="3032125"/>
                  <a:ext cx="300355" cy="2546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72" name="图片 71">
                  <a:extLst>
                    <a:ext uri="{FF2B5EF4-FFF2-40B4-BE49-F238E27FC236}">
                      <a16:creationId xmlns:a16="http://schemas.microsoft.com/office/drawing/2014/main" id="{9D2DFF10-F8B7-9041-108C-535CC47144D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 rot="5160000">
                  <a:off x="2851785" y="3292474"/>
                  <a:ext cx="219710" cy="3054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73" name="图片 72">
                  <a:extLst>
                    <a:ext uri="{FF2B5EF4-FFF2-40B4-BE49-F238E27FC236}">
                      <a16:creationId xmlns:a16="http://schemas.microsoft.com/office/drawing/2014/main" id="{F10E1822-0831-973F-AB09-CCC8FDA443D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>
                  <a:clrChange>
                    <a:clrFrom>
                      <a:srgbClr val="333366">
                        <a:alpha val="100000"/>
                      </a:srgbClr>
                    </a:clrFrom>
                    <a:clrTo>
                      <a:srgbClr val="333366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2766060" y="2395855"/>
                  <a:ext cx="457200" cy="334645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pic>
              <xdr:nvPicPr>
                <xdr:cNvPr id="74" name="图片 73">
                  <a:extLst>
                    <a:ext uri="{FF2B5EF4-FFF2-40B4-BE49-F238E27FC236}">
                      <a16:creationId xmlns:a16="http://schemas.microsoft.com/office/drawing/2014/main" id="{0EE430EB-89EF-9B2E-309E-45486CEB276F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 rot="5160000">
                  <a:off x="3286125" y="3316604"/>
                  <a:ext cx="219710" cy="3054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75" name="图片 39">
                  <a:extLst>
                    <a:ext uri="{FF2B5EF4-FFF2-40B4-BE49-F238E27FC236}">
                      <a16:creationId xmlns:a16="http://schemas.microsoft.com/office/drawing/2014/main" id="{22747465-60A5-2542-74F5-525F8CF011A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 cstate="print">
                  <a:clrChange>
                    <a:clrFrom>
                      <a:srgbClr val="333366"/>
                    </a:clrFrom>
                    <a:clrTo>
                      <a:srgbClr val="333366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3324225" y="3006090"/>
                  <a:ext cx="289560" cy="3232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sp macro="" textlink="">
            <xdr:nvSpPr>
              <xdr:cNvPr id="69" name="圆角矩形 70">
                <a:extLst>
                  <a:ext uri="{FF2B5EF4-FFF2-40B4-BE49-F238E27FC236}">
                    <a16:creationId xmlns:a16="http://schemas.microsoft.com/office/drawing/2014/main" id="{8E6CB22E-B901-E4BF-6348-FC9159B1DD44}"/>
                  </a:ext>
                </a:extLst>
              </xdr:cNvPr>
              <xdr:cNvSpPr/>
            </xdr:nvSpPr>
            <xdr:spPr>
              <a:xfrm>
                <a:off x="2567940" y="2338705"/>
                <a:ext cx="1174115" cy="1227455"/>
              </a:xfrm>
              <a:prstGeom prst="roundRect">
                <a:avLst/>
              </a:prstGeom>
              <a:noFill/>
              <a:ln>
                <a:solidFill>
                  <a:srgbClr val="FF000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t"/>
              <a:lstStyle/>
              <a:p>
                <a:pPr algn="l"/>
                <a:endParaRPr lang="zh-CN" altLang="en-US" sz="1100"/>
              </a:p>
            </xdr:txBody>
          </xdr:sp>
        </xdr:grpSp>
        <xdr:grpSp>
          <xdr:nvGrpSpPr>
            <xdr:cNvPr id="45" name="组合 44">
              <a:extLst>
                <a:ext uri="{FF2B5EF4-FFF2-40B4-BE49-F238E27FC236}">
                  <a16:creationId xmlns:a16="http://schemas.microsoft.com/office/drawing/2014/main" id="{04A9D75F-786C-9FC9-E6E8-397D787937DF}"/>
                </a:ext>
              </a:extLst>
            </xdr:cNvPr>
            <xdr:cNvGrpSpPr/>
          </xdr:nvGrpSpPr>
          <xdr:grpSpPr>
            <a:xfrm>
              <a:off x="610235" y="2301240"/>
              <a:ext cx="4922520" cy="3825240"/>
              <a:chOff x="610235" y="2301240"/>
              <a:chExt cx="4922520" cy="3825240"/>
            </a:xfrm>
          </xdr:grpSpPr>
          <xdr:pic>
            <xdr:nvPicPr>
              <xdr:cNvPr id="46" name="图片 7">
                <a:extLst>
                  <a:ext uri="{FF2B5EF4-FFF2-40B4-BE49-F238E27FC236}">
                    <a16:creationId xmlns:a16="http://schemas.microsoft.com/office/drawing/2014/main" id="{B082628A-FCCD-6F2E-F106-4CCB1BBA80C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9" cstate="print">
                <a:clrChange>
                  <a:clrFrom>
                    <a:srgbClr val="333366"/>
                  </a:clrFrom>
                  <a:clrTo>
                    <a:srgbClr val="333366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2834640" y="4632325"/>
                <a:ext cx="480695" cy="221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7" name="图片 8">
                <a:extLst>
                  <a:ext uri="{FF2B5EF4-FFF2-40B4-BE49-F238E27FC236}">
                    <a16:creationId xmlns:a16="http://schemas.microsoft.com/office/drawing/2014/main" id="{B90362D9-0A3B-3932-4187-A311543939C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0" cstate="print">
                <a:clrChange>
                  <a:clrFrom>
                    <a:srgbClr val="333366"/>
                  </a:clrFrom>
                  <a:clrTo>
                    <a:srgbClr val="333366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2872740" y="4829175"/>
                <a:ext cx="456565" cy="194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8" name="图片 28">
                <a:extLst>
                  <a:ext uri="{FF2B5EF4-FFF2-40B4-BE49-F238E27FC236}">
                    <a16:creationId xmlns:a16="http://schemas.microsoft.com/office/drawing/2014/main" id="{133E0D57-28E5-0001-AB10-9918A5AD7C1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2849880" y="5096510"/>
                <a:ext cx="432435" cy="1428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49" name="圆角矩形 48">
                <a:extLst>
                  <a:ext uri="{FF2B5EF4-FFF2-40B4-BE49-F238E27FC236}">
                    <a16:creationId xmlns:a16="http://schemas.microsoft.com/office/drawing/2014/main" id="{F06254C0-3A11-7AA3-08BE-8984396CA4C5}"/>
                  </a:ext>
                </a:extLst>
              </xdr:cNvPr>
              <xdr:cNvSpPr/>
            </xdr:nvSpPr>
            <xdr:spPr>
              <a:xfrm>
                <a:off x="2674620" y="4472940"/>
                <a:ext cx="937895" cy="854075"/>
              </a:xfrm>
              <a:prstGeom prst="roundRect">
                <a:avLst/>
              </a:prstGeom>
              <a:noFill/>
              <a:ln>
                <a:solidFill>
                  <a:srgbClr val="FF000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endParaRPr lang="zh-CN" altLang="en-US" sz="1100"/>
              </a:p>
            </xdr:txBody>
          </xdr:sp>
          <xdr:grpSp>
            <xdr:nvGrpSpPr>
              <xdr:cNvPr id="50" name="组合 49">
                <a:extLst>
                  <a:ext uri="{FF2B5EF4-FFF2-40B4-BE49-F238E27FC236}">
                    <a16:creationId xmlns:a16="http://schemas.microsoft.com/office/drawing/2014/main" id="{2CB75408-57C0-9E3E-204A-3551EC0BB357}"/>
                  </a:ext>
                </a:extLst>
              </xdr:cNvPr>
              <xdr:cNvGrpSpPr/>
            </xdr:nvGrpSpPr>
            <xdr:grpSpPr>
              <a:xfrm>
                <a:off x="610235" y="2301240"/>
                <a:ext cx="4922520" cy="3825240"/>
                <a:chOff x="610235" y="2301240"/>
                <a:chExt cx="4922520" cy="3825240"/>
              </a:xfrm>
            </xdr:grpSpPr>
            <xdr:pic>
              <xdr:nvPicPr>
                <xdr:cNvPr id="51" name="图片 50">
                  <a:extLst>
                    <a:ext uri="{FF2B5EF4-FFF2-40B4-BE49-F238E27FC236}">
                      <a16:creationId xmlns:a16="http://schemas.microsoft.com/office/drawing/2014/main" id="{DE93261E-3020-9EAF-CBBE-356A78CB4EE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>
                  <a:clrChange>
                    <a:clrFrom>
                      <a:srgbClr val="333366">
                        <a:alpha val="100000"/>
                      </a:srgbClr>
                    </a:clrFrom>
                    <a:clrTo>
                      <a:srgbClr val="333366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805940" y="2704465"/>
                  <a:ext cx="596265" cy="456565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pic>
              <xdr:nvPicPr>
                <xdr:cNvPr id="52" name="图片 51">
                  <a:extLst>
                    <a:ext uri="{FF2B5EF4-FFF2-40B4-BE49-F238E27FC236}">
                      <a16:creationId xmlns:a16="http://schemas.microsoft.com/office/drawing/2014/main" id="{E13A3A30-7E29-08AE-4993-4AD4F402C91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/>
                <a:stretch>
                  <a:fillRect/>
                </a:stretch>
              </xdr:blipFill>
              <xdr:spPr>
                <a:xfrm>
                  <a:off x="1802130" y="3423920"/>
                  <a:ext cx="617220" cy="387350"/>
                </a:xfrm>
                <a:prstGeom prst="rect">
                  <a:avLst/>
                </a:prstGeom>
              </xdr:spPr>
            </xdr:pic>
            <xdr:pic>
              <xdr:nvPicPr>
                <xdr:cNvPr id="53" name="图片 52">
                  <a:extLst>
                    <a:ext uri="{FF2B5EF4-FFF2-40B4-BE49-F238E27FC236}">
                      <a16:creationId xmlns:a16="http://schemas.microsoft.com/office/drawing/2014/main" id="{CDB93461-9F1A-83C4-001A-64D0193B9D0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/>
                <a:stretch>
                  <a:fillRect/>
                </a:stretch>
              </xdr:blipFill>
              <xdr:spPr>
                <a:xfrm>
                  <a:off x="1820545" y="3820160"/>
                  <a:ext cx="589280" cy="372745"/>
                </a:xfrm>
                <a:prstGeom prst="rect">
                  <a:avLst/>
                </a:prstGeom>
              </xdr:spPr>
            </xdr:pic>
            <xdr:pic>
              <xdr:nvPicPr>
                <xdr:cNvPr id="54" name="图片 53">
                  <a:extLst>
                    <a:ext uri="{FF2B5EF4-FFF2-40B4-BE49-F238E27FC236}">
                      <a16:creationId xmlns:a16="http://schemas.microsoft.com/office/drawing/2014/main" id="{39C62E72-6604-85A7-23BC-F2F032E38AC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775460" y="4316095"/>
                  <a:ext cx="625475" cy="313690"/>
                </a:xfrm>
                <a:prstGeom prst="rect">
                  <a:avLst/>
                </a:prstGeom>
              </xdr:spPr>
            </xdr:pic>
            <xdr:pic>
              <xdr:nvPicPr>
                <xdr:cNvPr id="55" name="图片 54">
                  <a:extLst>
                    <a:ext uri="{FF2B5EF4-FFF2-40B4-BE49-F238E27FC236}">
                      <a16:creationId xmlns:a16="http://schemas.microsoft.com/office/drawing/2014/main" id="{915BDC15-69D5-D7B0-9CA9-8ED4EE077EA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4"/>
                <a:stretch>
                  <a:fillRect/>
                </a:stretch>
              </xdr:blipFill>
              <xdr:spPr>
                <a:xfrm>
                  <a:off x="1684020" y="5116195"/>
                  <a:ext cx="654685" cy="378460"/>
                </a:xfrm>
                <a:prstGeom prst="rect">
                  <a:avLst/>
                </a:prstGeom>
              </xdr:spPr>
            </xdr:pic>
            <xdr:pic>
              <xdr:nvPicPr>
                <xdr:cNvPr id="56" name="图片 55">
                  <a:extLst>
                    <a:ext uri="{FF2B5EF4-FFF2-40B4-BE49-F238E27FC236}">
                      <a16:creationId xmlns:a16="http://schemas.microsoft.com/office/drawing/2014/main" id="{84F340C2-1855-ADD9-ADCD-428C4E88982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5"/>
                <a:stretch>
                  <a:fillRect/>
                </a:stretch>
              </xdr:blipFill>
              <xdr:spPr>
                <a:xfrm>
                  <a:off x="4685030" y="2538095"/>
                  <a:ext cx="494030" cy="269240"/>
                </a:xfrm>
                <a:prstGeom prst="rect">
                  <a:avLst/>
                </a:prstGeom>
              </xdr:spPr>
            </xdr:pic>
            <xdr:pic>
              <xdr:nvPicPr>
                <xdr:cNvPr id="57" name="图片 56">
                  <a:extLst>
                    <a:ext uri="{FF2B5EF4-FFF2-40B4-BE49-F238E27FC236}">
                      <a16:creationId xmlns:a16="http://schemas.microsoft.com/office/drawing/2014/main" id="{00FACBFE-6A1C-3DA9-D44B-BA5A16B1A33B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4805045" y="3198495"/>
                  <a:ext cx="343535" cy="28130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8" name="图片 57">
                  <a:extLst>
                    <a:ext uri="{FF2B5EF4-FFF2-40B4-BE49-F238E27FC236}">
                      <a16:creationId xmlns:a16="http://schemas.microsoft.com/office/drawing/2014/main" id="{E76AC35D-E9A9-A559-2E1C-3DBF1135C03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  <a:lum bright="18000" contrast="36000"/>
                </a:blip>
                <a:stretch>
                  <a:fillRect/>
                </a:stretch>
              </xdr:blipFill>
              <xdr:spPr>
                <a:xfrm>
                  <a:off x="1790065" y="5612765"/>
                  <a:ext cx="381635" cy="363220"/>
                </a:xfrm>
                <a:prstGeom prst="rect">
                  <a:avLst/>
                </a:prstGeom>
                <a:noFill/>
                <a:ln w="9525">
                  <a:noFill/>
                </a:ln>
                <a:effectLst>
                  <a:glow rad="63500">
                    <a:schemeClr val="accent4">
                      <a:satMod val="175000"/>
                      <a:alpha val="50000"/>
                    </a:schemeClr>
                  </a:glow>
                </a:effectLst>
              </xdr:spPr>
            </xdr:pic>
            <xdr:pic>
              <xdr:nvPicPr>
                <xdr:cNvPr id="59" name="Picture 2">
                  <a:extLst>
                    <a:ext uri="{FF2B5EF4-FFF2-40B4-BE49-F238E27FC236}">
                      <a16:creationId xmlns:a16="http://schemas.microsoft.com/office/drawing/2014/main" id="{A658D8F5-C0D3-2686-E8B6-F3B144A6717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677670" y="4686300"/>
                  <a:ext cx="698500" cy="540385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pic>
              <xdr:nvPicPr>
                <xdr:cNvPr id="60" name="Picture 69">
                  <a:extLst>
                    <a:ext uri="{FF2B5EF4-FFF2-40B4-BE49-F238E27FC236}">
                      <a16:creationId xmlns:a16="http://schemas.microsoft.com/office/drawing/2014/main" id="{E616F08D-7B15-81D8-A026-BD474B4C81F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1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t="16127"/>
                <a:stretch>
                  <a:fillRect/>
                </a:stretch>
              </xdr:blipFill>
              <xdr:spPr>
                <a:xfrm flipH="1">
                  <a:off x="4838065" y="4411980"/>
                  <a:ext cx="453390" cy="373380"/>
                </a:xfrm>
                <a:prstGeom prst="rect">
                  <a:avLst/>
                </a:prstGeom>
                <a:noFill/>
                <a:ln w="28575" cmpd="sng">
                  <a:noFill/>
                  <a:prstDash val="solid"/>
                </a:ln>
              </xdr:spPr>
            </xdr:pic>
            <xdr:pic>
              <xdr:nvPicPr>
                <xdr:cNvPr id="61" name="图片 29">
                  <a:extLst>
                    <a:ext uri="{FF2B5EF4-FFF2-40B4-BE49-F238E27FC236}">
                      <a16:creationId xmlns:a16="http://schemas.microsoft.com/office/drawing/2014/main" id="{90E442B2-C777-12C6-50FD-23E2DCA0788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4914900" y="3938270"/>
                  <a:ext cx="358140" cy="44958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62" name="图片 61">
                  <a:extLst>
                    <a:ext uri="{FF2B5EF4-FFF2-40B4-BE49-F238E27FC236}">
                      <a16:creationId xmlns:a16="http://schemas.microsoft.com/office/drawing/2014/main" id="{6C61AC36-A43F-0E84-1DB9-1930BA92CB2A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 rot="6660000">
                  <a:off x="4746625" y="4739639"/>
                  <a:ext cx="476250" cy="4578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3" name="图片 62">
                  <a:extLst>
                    <a:ext uri="{FF2B5EF4-FFF2-40B4-BE49-F238E27FC236}">
                      <a16:creationId xmlns:a16="http://schemas.microsoft.com/office/drawing/2014/main" id="{940A1A81-0A9B-0F3E-F6BA-456083D6AC8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4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4803775" y="5452745"/>
                  <a:ext cx="382905" cy="25463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" name="图片 63">
                  <a:extLst>
                    <a:ext uri="{FF2B5EF4-FFF2-40B4-BE49-F238E27FC236}">
                      <a16:creationId xmlns:a16="http://schemas.microsoft.com/office/drawing/2014/main" id="{CD41A434-B0D3-27F7-115A-AAA8512D0DEF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4777740" y="5120640"/>
                  <a:ext cx="396240" cy="28511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5" name="图片 64">
                  <a:extLst>
                    <a:ext uri="{FF2B5EF4-FFF2-40B4-BE49-F238E27FC236}">
                      <a16:creationId xmlns:a16="http://schemas.microsoft.com/office/drawing/2014/main" id="{FC911A47-B5EB-7239-F844-A36A3FB5B31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709160" y="5737860"/>
                  <a:ext cx="540385" cy="368300"/>
                </a:xfrm>
                <a:prstGeom prst="rect">
                  <a:avLst/>
                </a:prstGeom>
              </xdr:spPr>
            </xdr:pic>
            <xdr:pic>
              <xdr:nvPicPr>
                <xdr:cNvPr id="66" name="图片 65">
                  <a:extLst>
                    <a:ext uri="{FF2B5EF4-FFF2-40B4-BE49-F238E27FC236}">
                      <a16:creationId xmlns:a16="http://schemas.microsoft.com/office/drawing/2014/main" id="{4ABB9A24-D847-97FD-3917-370B8220D9B2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7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4130040" y="5440680"/>
                  <a:ext cx="382270" cy="42735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67" name="圆角矩形 68">
                  <a:extLst>
                    <a:ext uri="{FF2B5EF4-FFF2-40B4-BE49-F238E27FC236}">
                      <a16:creationId xmlns:a16="http://schemas.microsoft.com/office/drawing/2014/main" id="{8E2CD97B-57CF-2F93-0491-9679B808BD71}"/>
                    </a:ext>
                  </a:extLst>
                </xdr:cNvPr>
                <xdr:cNvSpPr/>
              </xdr:nvSpPr>
              <xdr:spPr>
                <a:xfrm>
                  <a:off x="610235" y="2301240"/>
                  <a:ext cx="4922520" cy="3825240"/>
                </a:xfrm>
                <a:prstGeom prst="roundRect">
                  <a:avLst/>
                </a:prstGeom>
                <a:noFill/>
                <a:ln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</xdr:grpSp>
      </xdr:grpSp>
      <xdr:pic>
        <xdr:nvPicPr>
          <xdr:cNvPr id="42" name="图片 41">
            <a:extLst>
              <a:ext uri="{FF2B5EF4-FFF2-40B4-BE49-F238E27FC236}">
                <a16:creationId xmlns:a16="http://schemas.microsoft.com/office/drawing/2014/main" id="{61B3E609-B3AF-7443-B117-CEB2DF18A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>
            <a:clrChange>
              <a:clrFrom>
                <a:srgbClr val="333366">
                  <a:alpha val="100000"/>
                </a:srgbClr>
              </a:clrFrom>
              <a:clrTo>
                <a:srgbClr val="333366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4437361" y="4122420"/>
            <a:ext cx="288664" cy="212137"/>
          </a:xfrm>
          <a:prstGeom prst="rect">
            <a:avLst/>
          </a:prstGeom>
        </xdr:spPr>
      </xdr:pic>
      <xdr:pic>
        <xdr:nvPicPr>
          <xdr:cNvPr id="43" name="图片 42">
            <a:extLst>
              <a:ext uri="{FF2B5EF4-FFF2-40B4-BE49-F238E27FC236}">
                <a16:creationId xmlns:a16="http://schemas.microsoft.com/office/drawing/2014/main" id="{AD034211-A613-5CD3-000A-843D07685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>
            <a:clrChange>
              <a:clrFrom>
                <a:srgbClr val="333366">
                  <a:alpha val="100000"/>
                </a:srgbClr>
              </a:clrFrom>
              <a:clrTo>
                <a:srgbClr val="333366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4408373" y="4604954"/>
            <a:ext cx="374427" cy="22866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133350</xdr:rowOff>
    </xdr:from>
    <xdr:to>
      <xdr:col>3</xdr:col>
      <xdr:colOff>1073394</xdr:colOff>
      <xdr:row>3</xdr:row>
      <xdr:rowOff>740181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D6314A-9994-4FC5-B928-769C4E93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3725" y="1390650"/>
          <a:ext cx="835269" cy="60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158115</xdr:colOff>
      <xdr:row>4</xdr:row>
      <xdr:rowOff>81915</xdr:rowOff>
    </xdr:from>
    <xdr:to>
      <xdr:col>3</xdr:col>
      <xdr:colOff>1278494</xdr:colOff>
      <xdr:row>4</xdr:row>
      <xdr:rowOff>631434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CBA4BD4-FCE1-41A3-8547-75467A8D4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3715" y="2152015"/>
          <a:ext cx="1120379" cy="549519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</xdr:colOff>
      <xdr:row>5</xdr:row>
      <xdr:rowOff>83820</xdr:rowOff>
    </xdr:from>
    <xdr:to>
      <xdr:col>3</xdr:col>
      <xdr:colOff>1102555</xdr:colOff>
      <xdr:row>5</xdr:row>
      <xdr:rowOff>661687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CE1C5DD-A364-434A-8A03-C7B38EAD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2290" y="2928620"/>
          <a:ext cx="915865" cy="57786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6</xdr:row>
      <xdr:rowOff>209550</xdr:rowOff>
    </xdr:from>
    <xdr:to>
      <xdr:col>3</xdr:col>
      <xdr:colOff>1186960</xdr:colOff>
      <xdr:row>6</xdr:row>
      <xdr:rowOff>737088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E7CFD8C-131E-423A-968F-9A5F6C83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8475" y="3867150"/>
          <a:ext cx="1044085" cy="527538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7</xdr:row>
      <xdr:rowOff>93345</xdr:rowOff>
    </xdr:from>
    <xdr:to>
      <xdr:col>3</xdr:col>
      <xdr:colOff>1184031</xdr:colOff>
      <xdr:row>7</xdr:row>
      <xdr:rowOff>657772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7580F7F-851A-40D1-9056-1FAE5AE2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35150" y="4601845"/>
          <a:ext cx="974481" cy="564427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108585</xdr:rowOff>
    </xdr:from>
    <xdr:to>
      <xdr:col>3</xdr:col>
      <xdr:colOff>1111417</xdr:colOff>
      <xdr:row>9</xdr:row>
      <xdr:rowOff>643450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058F951-812B-4C9C-9A27-5C7D73BB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6575" y="6179185"/>
          <a:ext cx="930442" cy="534865"/>
        </a:xfrm>
        <a:prstGeom prst="rect">
          <a:avLst/>
        </a:prstGeom>
      </xdr:spPr>
    </xdr:pic>
    <xdr:clientData/>
  </xdr:twoCellAnchor>
  <xdr:twoCellAnchor editAs="oneCell">
    <xdr:from>
      <xdr:col>3</xdr:col>
      <xdr:colOff>308610</xdr:colOff>
      <xdr:row>14</xdr:row>
      <xdr:rowOff>74295</xdr:rowOff>
    </xdr:from>
    <xdr:to>
      <xdr:col>3</xdr:col>
      <xdr:colOff>1055956</xdr:colOff>
      <xdr:row>14</xdr:row>
      <xdr:rowOff>689853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1E969AB-75EB-46AD-A3F3-7EC272CA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34210" y="9764395"/>
          <a:ext cx="747346" cy="61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352425</xdr:colOff>
      <xdr:row>16</xdr:row>
      <xdr:rowOff>142875</xdr:rowOff>
    </xdr:from>
    <xdr:to>
      <xdr:col>3</xdr:col>
      <xdr:colOff>975213</xdr:colOff>
      <xdr:row>16</xdr:row>
      <xdr:rowOff>741296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B41C753-4EEB-4C32-B973-C67F710F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8025" y="11356975"/>
          <a:ext cx="622788" cy="598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303335</xdr:colOff>
      <xdr:row>17</xdr:row>
      <xdr:rowOff>126757</xdr:rowOff>
    </xdr:from>
    <xdr:to>
      <xdr:col>3</xdr:col>
      <xdr:colOff>1037959</xdr:colOff>
      <xdr:row>17</xdr:row>
      <xdr:rowOff>654296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72B4157-5449-4E07-92C2-E4B7739F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8935" y="12166357"/>
          <a:ext cx="734624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449580</xdr:colOff>
      <xdr:row>15</xdr:row>
      <xdr:rowOff>160020</xdr:rowOff>
    </xdr:from>
    <xdr:to>
      <xdr:col>3</xdr:col>
      <xdr:colOff>958850</xdr:colOff>
      <xdr:row>15</xdr:row>
      <xdr:rowOff>579120</xdr:rowOff>
    </xdr:to>
    <xdr:pic>
      <xdr:nvPicPr>
        <xdr:cNvPr id="11" name="Picture 69">
          <a:extLst>
            <a:ext uri="{FF2B5EF4-FFF2-40B4-BE49-F238E27FC236}">
              <a16:creationId xmlns:a16="http://schemas.microsoft.com/office/drawing/2014/main" id="{56B18FBA-34BD-4DEC-9E2C-A2996AE6A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t="16127"/>
        <a:stretch>
          <a:fillRect/>
        </a:stretch>
      </xdr:blipFill>
      <xdr:spPr>
        <a:xfrm flipH="1">
          <a:off x="2075180" y="10612120"/>
          <a:ext cx="509270" cy="419100"/>
        </a:xfrm>
        <a:prstGeom prst="rect">
          <a:avLst/>
        </a:prstGeom>
        <a:noFill/>
        <a:ln w="28575" cmpd="sng">
          <a:noFill/>
          <a:prstDash val="solid"/>
        </a:ln>
      </xdr:spPr>
    </xdr:pic>
    <xdr:clientData/>
  </xdr:twoCellAnchor>
  <xdr:twoCellAnchor>
    <xdr:from>
      <xdr:col>3</xdr:col>
      <xdr:colOff>114300</xdr:colOff>
      <xdr:row>11</xdr:row>
      <xdr:rowOff>106680</xdr:rowOff>
    </xdr:from>
    <xdr:to>
      <xdr:col>3</xdr:col>
      <xdr:colOff>1188720</xdr:colOff>
      <xdr:row>11</xdr:row>
      <xdr:rowOff>601980</xdr:rowOff>
    </xdr:to>
    <xdr:pic>
      <xdr:nvPicPr>
        <xdr:cNvPr id="12" name="图片 7">
          <a:extLst>
            <a:ext uri="{FF2B5EF4-FFF2-40B4-BE49-F238E27FC236}">
              <a16:creationId xmlns:a16="http://schemas.microsoft.com/office/drawing/2014/main" id="{5BF7AD79-711A-4043-A442-F6CC6C2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900" y="7625080"/>
          <a:ext cx="10744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160020</xdr:colOff>
      <xdr:row>12</xdr:row>
      <xdr:rowOff>62865</xdr:rowOff>
    </xdr:from>
    <xdr:to>
      <xdr:col>3</xdr:col>
      <xdr:colOff>1181100</xdr:colOff>
      <xdr:row>12</xdr:row>
      <xdr:rowOff>497205</xdr:rowOff>
    </xdr:to>
    <xdr:pic>
      <xdr:nvPicPr>
        <xdr:cNvPr id="13" name="图片 8">
          <a:extLst>
            <a:ext uri="{FF2B5EF4-FFF2-40B4-BE49-F238E27FC236}">
              <a16:creationId xmlns:a16="http://schemas.microsoft.com/office/drawing/2014/main" id="{6097460C-CF7F-46E2-988E-58C57E91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5620" y="8305165"/>
          <a:ext cx="10210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175260</xdr:colOff>
      <xdr:row>13</xdr:row>
      <xdr:rowOff>248285</xdr:rowOff>
    </xdr:from>
    <xdr:to>
      <xdr:col>3</xdr:col>
      <xdr:colOff>1143000</xdr:colOff>
      <xdr:row>13</xdr:row>
      <xdr:rowOff>568325</xdr:rowOff>
    </xdr:to>
    <xdr:pic>
      <xdr:nvPicPr>
        <xdr:cNvPr id="14" name="图片 28">
          <a:extLst>
            <a:ext uri="{FF2B5EF4-FFF2-40B4-BE49-F238E27FC236}">
              <a16:creationId xmlns:a16="http://schemas.microsoft.com/office/drawing/2014/main" id="{58B303FC-7433-427D-940B-E038CF57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860" y="9214485"/>
          <a:ext cx="9677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295836</xdr:colOff>
      <xdr:row>8</xdr:row>
      <xdr:rowOff>92186</xdr:rowOff>
    </xdr:from>
    <xdr:to>
      <xdr:col>3</xdr:col>
      <xdr:colOff>1174376</xdr:colOff>
      <xdr:row>8</xdr:row>
      <xdr:rowOff>737818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ECD7B8A-832D-4236-8CCD-A011645F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921436" y="5311886"/>
          <a:ext cx="878540" cy="645632"/>
        </a:xfrm>
        <a:prstGeom prst="rect">
          <a:avLst/>
        </a:prstGeom>
      </xdr:spPr>
    </xdr:pic>
    <xdr:clientData/>
  </xdr:twoCellAnchor>
  <xdr:twoCellAnchor editAs="oneCell">
    <xdr:from>
      <xdr:col>3</xdr:col>
      <xdr:colOff>286869</xdr:colOff>
      <xdr:row>10</xdr:row>
      <xdr:rowOff>125504</xdr:rowOff>
    </xdr:from>
    <xdr:to>
      <xdr:col>3</xdr:col>
      <xdr:colOff>1123590</xdr:colOff>
      <xdr:row>10</xdr:row>
      <xdr:rowOff>636494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E98FF684-5820-43CF-977C-4C3342C0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912469" y="6920004"/>
          <a:ext cx="836721" cy="510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133350</xdr:rowOff>
    </xdr:from>
    <xdr:to>
      <xdr:col>3</xdr:col>
      <xdr:colOff>1073394</xdr:colOff>
      <xdr:row>3</xdr:row>
      <xdr:rowOff>740181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C32CFF8-953F-4666-99CC-55AC2D24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24125" y="1073150"/>
          <a:ext cx="835269" cy="60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158115</xdr:colOff>
      <xdr:row>4</xdr:row>
      <xdr:rowOff>81915</xdr:rowOff>
    </xdr:from>
    <xdr:to>
      <xdr:col>3</xdr:col>
      <xdr:colOff>1278494</xdr:colOff>
      <xdr:row>4</xdr:row>
      <xdr:rowOff>631434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E0807C-65E7-4D1F-9B70-9FDDE137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4115" y="1834515"/>
          <a:ext cx="1120379" cy="549519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</xdr:colOff>
      <xdr:row>5</xdr:row>
      <xdr:rowOff>83820</xdr:rowOff>
    </xdr:from>
    <xdr:to>
      <xdr:col>3</xdr:col>
      <xdr:colOff>1102555</xdr:colOff>
      <xdr:row>5</xdr:row>
      <xdr:rowOff>661687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C365838-C134-4548-9057-75268470A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2690" y="2611120"/>
          <a:ext cx="915865" cy="57786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6</xdr:row>
      <xdr:rowOff>209550</xdr:rowOff>
    </xdr:from>
    <xdr:to>
      <xdr:col>3</xdr:col>
      <xdr:colOff>1186960</xdr:colOff>
      <xdr:row>6</xdr:row>
      <xdr:rowOff>737088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4DDCBF0-F3C2-47C9-B22C-47E80C84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8875" y="3549650"/>
          <a:ext cx="1044085" cy="527538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7</xdr:row>
      <xdr:rowOff>93345</xdr:rowOff>
    </xdr:from>
    <xdr:to>
      <xdr:col>3</xdr:col>
      <xdr:colOff>1184031</xdr:colOff>
      <xdr:row>7</xdr:row>
      <xdr:rowOff>657772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4CB6B9A-C286-46D6-A68C-B6D5B141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5550" y="4284345"/>
          <a:ext cx="974481" cy="564427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108585</xdr:rowOff>
    </xdr:from>
    <xdr:to>
      <xdr:col>3</xdr:col>
      <xdr:colOff>1111417</xdr:colOff>
      <xdr:row>9</xdr:row>
      <xdr:rowOff>643450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A17336B-427B-49CA-8D25-458F8960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66975" y="5861685"/>
          <a:ext cx="930442" cy="534865"/>
        </a:xfrm>
        <a:prstGeom prst="rect">
          <a:avLst/>
        </a:prstGeom>
      </xdr:spPr>
    </xdr:pic>
    <xdr:clientData/>
  </xdr:twoCellAnchor>
  <xdr:twoCellAnchor editAs="oneCell">
    <xdr:from>
      <xdr:col>3</xdr:col>
      <xdr:colOff>308610</xdr:colOff>
      <xdr:row>13</xdr:row>
      <xdr:rowOff>74295</xdr:rowOff>
    </xdr:from>
    <xdr:to>
      <xdr:col>3</xdr:col>
      <xdr:colOff>1055956</xdr:colOff>
      <xdr:row>13</xdr:row>
      <xdr:rowOff>689853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800454E-D2E3-4C9D-AA4A-218B1149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94610" y="8722995"/>
          <a:ext cx="747346" cy="61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352425</xdr:colOff>
      <xdr:row>15</xdr:row>
      <xdr:rowOff>142875</xdr:rowOff>
    </xdr:from>
    <xdr:to>
      <xdr:col>3</xdr:col>
      <xdr:colOff>975213</xdr:colOff>
      <xdr:row>15</xdr:row>
      <xdr:rowOff>741296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2D00DB8-9F4F-4079-A596-63304248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8425" y="10315575"/>
          <a:ext cx="622788" cy="598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303335</xdr:colOff>
      <xdr:row>16</xdr:row>
      <xdr:rowOff>126757</xdr:rowOff>
    </xdr:from>
    <xdr:to>
      <xdr:col>3</xdr:col>
      <xdr:colOff>1037959</xdr:colOff>
      <xdr:row>16</xdr:row>
      <xdr:rowOff>654296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5899DBF-8089-4080-A9C8-06B704C9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9335" y="11124957"/>
          <a:ext cx="734624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261620</xdr:colOff>
      <xdr:row>8</xdr:row>
      <xdr:rowOff>104140</xdr:rowOff>
    </xdr:from>
    <xdr:to>
      <xdr:col>3</xdr:col>
      <xdr:colOff>1223645</xdr:colOff>
      <xdr:row>8</xdr:row>
      <xdr:rowOff>735965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F94F063-BBA8-46E4-9A75-25DDD9E1C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rot="5400000">
          <a:off x="2712720" y="4841240"/>
          <a:ext cx="63182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449580</xdr:colOff>
      <xdr:row>14</xdr:row>
      <xdr:rowOff>160020</xdr:rowOff>
    </xdr:from>
    <xdr:to>
      <xdr:col>3</xdr:col>
      <xdr:colOff>958850</xdr:colOff>
      <xdr:row>14</xdr:row>
      <xdr:rowOff>579120</xdr:rowOff>
    </xdr:to>
    <xdr:pic>
      <xdr:nvPicPr>
        <xdr:cNvPr id="12" name="Picture 69">
          <a:extLst>
            <a:ext uri="{FF2B5EF4-FFF2-40B4-BE49-F238E27FC236}">
              <a16:creationId xmlns:a16="http://schemas.microsoft.com/office/drawing/2014/main" id="{23F843D6-5A68-4FCC-BA7E-8EC0FE54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t="16127"/>
        <a:stretch>
          <a:fillRect/>
        </a:stretch>
      </xdr:blipFill>
      <xdr:spPr>
        <a:xfrm flipH="1">
          <a:off x="2735580" y="9570720"/>
          <a:ext cx="509270" cy="419100"/>
        </a:xfrm>
        <a:prstGeom prst="rect">
          <a:avLst/>
        </a:prstGeom>
        <a:noFill/>
        <a:ln w="28575" cmpd="sng">
          <a:noFill/>
          <a:prstDash val="solid"/>
        </a:ln>
      </xdr:spPr>
    </xdr:pic>
    <xdr:clientData/>
  </xdr:twoCellAnchor>
  <xdr:twoCellAnchor>
    <xdr:from>
      <xdr:col>3</xdr:col>
      <xdr:colOff>114300</xdr:colOff>
      <xdr:row>10</xdr:row>
      <xdr:rowOff>106680</xdr:rowOff>
    </xdr:from>
    <xdr:to>
      <xdr:col>3</xdr:col>
      <xdr:colOff>1188720</xdr:colOff>
      <xdr:row>10</xdr:row>
      <xdr:rowOff>601980</xdr:rowOff>
    </xdr:to>
    <xdr:pic>
      <xdr:nvPicPr>
        <xdr:cNvPr id="13" name="图片 7">
          <a:extLst>
            <a:ext uri="{FF2B5EF4-FFF2-40B4-BE49-F238E27FC236}">
              <a16:creationId xmlns:a16="http://schemas.microsoft.com/office/drawing/2014/main" id="{0DB4F42C-DF8B-4DDE-8D2B-FC8BAD95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0300" y="6583680"/>
          <a:ext cx="10744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160020</xdr:colOff>
      <xdr:row>11</xdr:row>
      <xdr:rowOff>62865</xdr:rowOff>
    </xdr:from>
    <xdr:to>
      <xdr:col>3</xdr:col>
      <xdr:colOff>1181100</xdr:colOff>
      <xdr:row>11</xdr:row>
      <xdr:rowOff>497205</xdr:rowOff>
    </xdr:to>
    <xdr:pic>
      <xdr:nvPicPr>
        <xdr:cNvPr id="14" name="图片 8">
          <a:extLst>
            <a:ext uri="{FF2B5EF4-FFF2-40B4-BE49-F238E27FC236}">
              <a16:creationId xmlns:a16="http://schemas.microsoft.com/office/drawing/2014/main" id="{8C8C888F-06A3-42C3-88E0-7728C056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6020" y="7263765"/>
          <a:ext cx="10210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175260</xdr:colOff>
      <xdr:row>12</xdr:row>
      <xdr:rowOff>248285</xdr:rowOff>
    </xdr:from>
    <xdr:to>
      <xdr:col>3</xdr:col>
      <xdr:colOff>1143000</xdr:colOff>
      <xdr:row>12</xdr:row>
      <xdr:rowOff>568325</xdr:rowOff>
    </xdr:to>
    <xdr:pic>
      <xdr:nvPicPr>
        <xdr:cNvPr id="15" name="图片 28">
          <a:extLst>
            <a:ext uri="{FF2B5EF4-FFF2-40B4-BE49-F238E27FC236}">
              <a16:creationId xmlns:a16="http://schemas.microsoft.com/office/drawing/2014/main" id="{F3E34176-9E76-45C0-B14B-92F73B17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1260" y="8173085"/>
          <a:ext cx="9677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0</xdr:rowOff>
    </xdr:from>
    <xdr:to>
      <xdr:col>2</xdr:col>
      <xdr:colOff>457835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B5F35C-08B4-427D-8275-A17F7A67BF88}"/>
            </a:ext>
          </a:extLst>
        </xdr:cNvPr>
        <xdr:cNvSpPr/>
      </xdr:nvSpPr>
      <xdr:spPr>
        <a:xfrm>
          <a:off x="1212850" y="0"/>
          <a:ext cx="153035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29845</xdr:colOff>
      <xdr:row>0</xdr:row>
      <xdr:rowOff>0</xdr:rowOff>
    </xdr:from>
    <xdr:to>
      <xdr:col>4</xdr:col>
      <xdr:colOff>182245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F763A14-0405-46A8-AF37-451246BF03FD}"/>
            </a:ext>
          </a:extLst>
        </xdr:cNvPr>
        <xdr:cNvSpPr/>
      </xdr:nvSpPr>
      <xdr:spPr>
        <a:xfrm>
          <a:off x="2900045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FE86669-86CF-402B-952B-A1CCE3EA5DE5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2BB8FE9-9293-4B91-A160-AD2A1EC32BF0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304800</xdr:colOff>
      <xdr:row>0</xdr:row>
      <xdr:rowOff>0</xdr:rowOff>
    </xdr:from>
    <xdr:to>
      <xdr:col>2</xdr:col>
      <xdr:colOff>457835</xdr:colOff>
      <xdr:row>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34BB610-B36F-42CC-82D5-7CA7DDCBAE3F}"/>
            </a:ext>
          </a:extLst>
        </xdr:cNvPr>
        <xdr:cNvSpPr/>
      </xdr:nvSpPr>
      <xdr:spPr>
        <a:xfrm>
          <a:off x="1212850" y="0"/>
          <a:ext cx="153035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36830</xdr:colOff>
      <xdr:row>0</xdr:row>
      <xdr:rowOff>0</xdr:rowOff>
    </xdr:from>
    <xdr:to>
      <xdr:col>4</xdr:col>
      <xdr:colOff>189230</xdr:colOff>
      <xdr:row>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46D5208-588D-4A43-BB11-686743350CF2}"/>
            </a:ext>
          </a:extLst>
        </xdr:cNvPr>
        <xdr:cNvSpPr/>
      </xdr:nvSpPr>
      <xdr:spPr>
        <a:xfrm>
          <a:off x="290703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1E9AA54-C3A7-4F2E-B5D0-473456FF730E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F117FD4-3A27-4BCE-82E8-A302BE28A6CB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304800</xdr:colOff>
      <xdr:row>0</xdr:row>
      <xdr:rowOff>0</xdr:rowOff>
    </xdr:from>
    <xdr:to>
      <xdr:col>2</xdr:col>
      <xdr:colOff>457835</xdr:colOff>
      <xdr:row>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032C812-F278-4AF1-AB10-ED3FE671879A}"/>
            </a:ext>
          </a:extLst>
        </xdr:cNvPr>
        <xdr:cNvSpPr/>
      </xdr:nvSpPr>
      <xdr:spPr>
        <a:xfrm>
          <a:off x="1212850" y="0"/>
          <a:ext cx="153035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36830</xdr:colOff>
      <xdr:row>0</xdr:row>
      <xdr:rowOff>0</xdr:rowOff>
    </xdr:from>
    <xdr:to>
      <xdr:col>4</xdr:col>
      <xdr:colOff>189230</xdr:colOff>
      <xdr:row>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0E1162C-D2D2-4AC2-BAE7-49E23249EC19}"/>
            </a:ext>
          </a:extLst>
        </xdr:cNvPr>
        <xdr:cNvSpPr/>
      </xdr:nvSpPr>
      <xdr:spPr>
        <a:xfrm>
          <a:off x="290703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B6195EF-6319-4D63-96B7-CB2FFEB5EA55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FF88891-5061-4991-A43E-133DF5896B7A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304800</xdr:colOff>
      <xdr:row>0</xdr:row>
      <xdr:rowOff>0</xdr:rowOff>
    </xdr:from>
    <xdr:to>
      <xdr:col>2</xdr:col>
      <xdr:colOff>457835</xdr:colOff>
      <xdr:row>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95023B3-0B6B-43E3-B191-AEE9E7B336C0}"/>
            </a:ext>
          </a:extLst>
        </xdr:cNvPr>
        <xdr:cNvSpPr/>
      </xdr:nvSpPr>
      <xdr:spPr>
        <a:xfrm>
          <a:off x="1212850" y="0"/>
          <a:ext cx="153035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36830</xdr:colOff>
      <xdr:row>0</xdr:row>
      <xdr:rowOff>0</xdr:rowOff>
    </xdr:from>
    <xdr:to>
      <xdr:col>4</xdr:col>
      <xdr:colOff>189230</xdr:colOff>
      <xdr:row>0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C4ECADA-1CC4-4911-AAAF-16153A7870B0}"/>
            </a:ext>
          </a:extLst>
        </xdr:cNvPr>
        <xdr:cNvSpPr/>
      </xdr:nvSpPr>
      <xdr:spPr>
        <a:xfrm>
          <a:off x="290703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0</xdr:col>
      <xdr:colOff>342900</xdr:colOff>
      <xdr:row>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79848A8-4832-42D0-ADD1-DEFD2729E2B3}"/>
            </a:ext>
          </a:extLst>
        </xdr:cNvPr>
        <xdr:cNvSpPr/>
      </xdr:nvSpPr>
      <xdr:spPr>
        <a:xfrm>
          <a:off x="190500" y="0"/>
          <a:ext cx="152400" cy="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1348740</xdr:colOff>
      <xdr:row>36</xdr:row>
      <xdr:rowOff>166370</xdr:rowOff>
    </xdr:from>
    <xdr:to>
      <xdr:col>4</xdr:col>
      <xdr:colOff>2193925</xdr:colOff>
      <xdr:row>36</xdr:row>
      <xdr:rowOff>734060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C244FB9-5159-4DDF-9970-146011F3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940" y="19546570"/>
          <a:ext cx="845185" cy="567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15</xdr:row>
      <xdr:rowOff>180975</xdr:rowOff>
    </xdr:from>
    <xdr:to>
      <xdr:col>2</xdr:col>
      <xdr:colOff>457200</xdr:colOff>
      <xdr:row>15</xdr:row>
      <xdr:rowOff>180975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96BFE238-44AF-46A8-914F-5E842102543B}"/>
            </a:ext>
          </a:extLst>
        </xdr:cNvPr>
        <xdr:cNvSpPr>
          <a:spLocks noChangeShapeType="1"/>
        </xdr:cNvSpPr>
      </xdr:nvSpPr>
      <xdr:spPr>
        <a:xfrm>
          <a:off x="1622425" y="8461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913130</xdr:colOff>
      <xdr:row>5</xdr:row>
      <xdr:rowOff>6350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5B96620-A68A-49F9-94F9-C8FE6995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858500" y="1860550"/>
          <a:ext cx="913130" cy="65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23\Desktop\&#22825;&#29579;&#26143;&#22806;&#21518;&#35270;&#38236;&#35774;&#35745;&#26126;&#32454;&#34920;&#21450;&#25104;&#26412;&#20998;&#26512;-V2--20250109.xlsx" TargetMode="External"/><Relationship Id="rId1" Type="http://schemas.openxmlformats.org/officeDocument/2006/relationships/externalLinkPath" Target="&#22825;&#29579;&#26143;&#22806;&#21518;&#35270;&#38236;&#35774;&#35745;&#26126;&#32454;&#34920;&#21450;&#25104;&#26412;&#20998;&#26512;-V2--20250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表"/>
      <sheetName val="开发费用"/>
      <sheetName val="8202010-20"/>
      <sheetName val="8202010-20 (新造型)"/>
      <sheetName val="注塑模具 (新造型)"/>
      <sheetName val="注塑模具"/>
      <sheetName val="功能性实验"/>
      <sheetName val="油漆试验"/>
      <sheetName val="工装-检具清单  "/>
    </sheetNames>
    <sheetDataSet>
      <sheetData sheetId="0"/>
      <sheetData sheetId="1"/>
      <sheetData sheetId="2"/>
      <sheetData sheetId="3"/>
      <sheetData sheetId="4"/>
      <sheetData sheetId="5">
        <row r="18">
          <cell r="P18">
            <v>2350000</v>
          </cell>
        </row>
      </sheetData>
      <sheetData sheetId="6">
        <row r="40">
          <cell r="I40">
            <v>142500</v>
          </cell>
        </row>
      </sheetData>
      <sheetData sheetId="7">
        <row r="23">
          <cell r="I23">
            <v>23440</v>
          </cell>
        </row>
      </sheetData>
      <sheetData sheetId="8">
        <row r="20">
          <cell r="K20">
            <v>128000</v>
          </cell>
        </row>
        <row r="23">
          <cell r="K23">
            <v>48000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1FAE-EFBB-46DB-A048-03BEAFC0D9D5}">
  <dimension ref="A1:L18"/>
  <sheetViews>
    <sheetView topLeftCell="A3" zoomScale="70" zoomScaleNormal="70" workbookViewId="0">
      <selection activeCell="I8" sqref="I8"/>
    </sheetView>
  </sheetViews>
  <sheetFormatPr defaultColWidth="8.83203125" defaultRowHeight="15"/>
  <cols>
    <col min="1" max="1" width="6.5" style="1" customWidth="1"/>
    <col min="2" max="2" width="13.1640625" style="1" customWidth="1"/>
    <col min="3" max="3" width="12.08203125" style="1" customWidth="1"/>
    <col min="4" max="4" width="18.08203125" style="1" customWidth="1"/>
    <col min="5" max="5" width="11.1640625" style="1" customWidth="1"/>
    <col min="6" max="6" width="9.1640625" style="1" customWidth="1"/>
    <col min="7" max="7" width="9.4140625" style="1" customWidth="1"/>
    <col min="8" max="8" width="10.5" style="1" customWidth="1"/>
    <col min="9" max="9" width="9.5" style="1" customWidth="1"/>
    <col min="10" max="10" width="7.6640625" style="1" customWidth="1"/>
    <col min="11" max="11" width="8.83203125" style="1"/>
    <col min="12" max="12" width="17.1640625" style="1" customWidth="1"/>
    <col min="13" max="16384" width="8.83203125" style="1"/>
  </cols>
  <sheetData>
    <row r="1" spans="1:12" ht="37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7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4" customFormat="1" ht="51" customHeight="1">
      <c r="A3" s="2">
        <v>1</v>
      </c>
      <c r="B3" s="2" t="s">
        <v>13</v>
      </c>
      <c r="C3" s="2">
        <v>8202010</v>
      </c>
      <c r="D3" s="3" t="s">
        <v>14</v>
      </c>
      <c r="E3" s="2">
        <v>244.36</v>
      </c>
      <c r="F3" s="156">
        <v>167000</v>
      </c>
      <c r="G3" s="156">
        <v>2350000</v>
      </c>
      <c r="H3" s="156">
        <v>179440</v>
      </c>
      <c r="I3" s="156">
        <v>128000</v>
      </c>
      <c r="J3" s="156">
        <v>48000</v>
      </c>
      <c r="K3" s="156">
        <f>SUM(F3:J3)</f>
        <v>2872440</v>
      </c>
      <c r="L3" s="157" t="s">
        <v>15</v>
      </c>
    </row>
    <row r="4" spans="1:12" s="4" customFormat="1" ht="49" customHeight="1">
      <c r="A4" s="2">
        <v>2</v>
      </c>
      <c r="B4" s="2" t="s">
        <v>16</v>
      </c>
      <c r="C4" s="2">
        <v>8202020</v>
      </c>
      <c r="D4" s="3" t="s">
        <v>14</v>
      </c>
      <c r="E4" s="2">
        <v>244.36</v>
      </c>
      <c r="F4" s="156"/>
      <c r="G4" s="156"/>
      <c r="H4" s="156"/>
      <c r="I4" s="156"/>
      <c r="J4" s="156"/>
      <c r="K4" s="156"/>
      <c r="L4" s="158"/>
    </row>
    <row r="6" spans="1:12" ht="21" customHeight="1"/>
    <row r="7" spans="1:12" ht="21" customHeight="1"/>
    <row r="8" spans="1:12" ht="21" customHeight="1"/>
    <row r="9" spans="1:12" ht="21" customHeight="1"/>
    <row r="10" spans="1:12" ht="21" customHeight="1"/>
    <row r="11" spans="1:12" ht="30.65" customHeight="1">
      <c r="A11" s="159" t="s">
        <v>17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2" ht="27" customHeight="1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</row>
    <row r="13" spans="1:12" ht="72" customHeight="1">
      <c r="A13" s="2">
        <v>1</v>
      </c>
      <c r="B13" s="2" t="s">
        <v>13</v>
      </c>
      <c r="C13" s="2">
        <v>8202010</v>
      </c>
      <c r="D13" s="3" t="s">
        <v>14</v>
      </c>
      <c r="E13" s="2">
        <v>247.33</v>
      </c>
      <c r="F13" s="156">
        <v>167000</v>
      </c>
      <c r="G13" s="156">
        <v>2350000</v>
      </c>
      <c r="H13" s="156">
        <v>179440</v>
      </c>
      <c r="I13" s="156">
        <v>128000</v>
      </c>
      <c r="J13" s="156">
        <v>48000</v>
      </c>
      <c r="K13" s="156">
        <f>SUM(F13:J13)</f>
        <v>2872440</v>
      </c>
      <c r="L13" s="160" t="s">
        <v>18</v>
      </c>
    </row>
    <row r="14" spans="1:12" ht="72" customHeight="1">
      <c r="A14" s="2">
        <v>2</v>
      </c>
      <c r="B14" s="2" t="s">
        <v>16</v>
      </c>
      <c r="C14" s="2">
        <v>8202020</v>
      </c>
      <c r="D14" s="3" t="s">
        <v>14</v>
      </c>
      <c r="E14" s="2">
        <v>247.33</v>
      </c>
      <c r="F14" s="156"/>
      <c r="G14" s="156"/>
      <c r="H14" s="156"/>
      <c r="I14" s="156"/>
      <c r="J14" s="156"/>
      <c r="K14" s="156"/>
      <c r="L14" s="161"/>
    </row>
    <row r="18" spans="11:11">
      <c r="K18" s="5"/>
    </row>
  </sheetData>
  <mergeCells count="16">
    <mergeCell ref="A11:L11"/>
    <mergeCell ref="F13:F14"/>
    <mergeCell ref="G13:G14"/>
    <mergeCell ref="H13:H14"/>
    <mergeCell ref="I13:I14"/>
    <mergeCell ref="J13:J14"/>
    <mergeCell ref="K13:K14"/>
    <mergeCell ref="L13:L14"/>
    <mergeCell ref="A1:L1"/>
    <mergeCell ref="F3:F4"/>
    <mergeCell ref="G3:G4"/>
    <mergeCell ref="H3:H4"/>
    <mergeCell ref="I3:I4"/>
    <mergeCell ref="J3:J4"/>
    <mergeCell ref="K3:K4"/>
    <mergeCell ref="L3:L4"/>
  </mergeCells>
  <phoneticPr fontId="3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F84D-BD7F-45FE-9B06-4AB90758AC6B}">
  <dimension ref="A1:E32"/>
  <sheetViews>
    <sheetView tabSelected="1" topLeftCell="A9" zoomScaleNormal="100" workbookViewId="0">
      <selection activeCell="B33" sqref="B33"/>
    </sheetView>
  </sheetViews>
  <sheetFormatPr defaultColWidth="8.83203125" defaultRowHeight="15"/>
  <cols>
    <col min="1" max="5" width="18.83203125" style="1" customWidth="1"/>
    <col min="6" max="16384" width="8.83203125" style="1"/>
  </cols>
  <sheetData>
    <row r="1" spans="1:5" ht="25" customHeight="1">
      <c r="A1" s="163" t="s">
        <v>52</v>
      </c>
      <c r="B1" s="164"/>
      <c r="C1" s="164"/>
      <c r="D1" s="164"/>
      <c r="E1" s="164"/>
    </row>
    <row r="2" spans="1:5" ht="25" customHeight="1">
      <c r="A2" s="165" t="s">
        <v>19</v>
      </c>
      <c r="B2" s="165"/>
      <c r="C2" s="165"/>
      <c r="D2" s="165"/>
      <c r="E2" s="165"/>
    </row>
    <row r="3" spans="1:5" ht="15.65" customHeight="1">
      <c r="A3" s="6" t="s">
        <v>1</v>
      </c>
      <c r="B3" s="6" t="s">
        <v>20</v>
      </c>
      <c r="C3" s="6"/>
      <c r="D3" s="6" t="s">
        <v>21</v>
      </c>
      <c r="E3" s="22" t="s">
        <v>22</v>
      </c>
    </row>
    <row r="4" spans="1:5" ht="23" customHeight="1">
      <c r="A4" s="7">
        <v>1</v>
      </c>
      <c r="B4" s="8" t="s">
        <v>23</v>
      </c>
      <c r="C4" s="9"/>
      <c r="D4" s="10">
        <f>[1]功能性实验!I40+[1]油漆试验!I23</f>
        <v>165940</v>
      </c>
      <c r="E4" s="11"/>
    </row>
    <row r="5" spans="1:5" ht="23" customHeight="1">
      <c r="A5" s="12">
        <v>2</v>
      </c>
      <c r="B5" s="8" t="s">
        <v>24</v>
      </c>
      <c r="C5" s="9"/>
      <c r="D5" s="10">
        <v>13500</v>
      </c>
      <c r="E5" s="11" t="s">
        <v>25</v>
      </c>
    </row>
    <row r="6" spans="1:5" ht="15.65" customHeight="1">
      <c r="A6" s="166" t="s">
        <v>11</v>
      </c>
      <c r="B6" s="167"/>
      <c r="C6" s="13"/>
      <c r="D6" s="14">
        <f>SUM(D4:D5)</f>
        <v>179440</v>
      </c>
      <c r="E6" s="13" t="s">
        <v>26</v>
      </c>
    </row>
    <row r="7" spans="1:5" ht="15.65" customHeight="1">
      <c r="A7" s="15"/>
      <c r="B7" s="15"/>
      <c r="C7" s="15"/>
      <c r="D7" s="15"/>
      <c r="E7" s="15"/>
    </row>
    <row r="8" spans="1:5" ht="15.65" customHeight="1">
      <c r="A8" s="165" t="s">
        <v>27</v>
      </c>
      <c r="B8" s="165"/>
      <c r="C8" s="165"/>
      <c r="D8" s="165"/>
      <c r="E8" s="165"/>
    </row>
    <row r="9" spans="1:5">
      <c r="A9" s="6" t="s">
        <v>1</v>
      </c>
      <c r="B9" s="168" t="s">
        <v>20</v>
      </c>
      <c r="C9" s="169"/>
      <c r="D9" s="6" t="s">
        <v>21</v>
      </c>
      <c r="E9" s="6" t="s">
        <v>12</v>
      </c>
    </row>
    <row r="10" spans="1:5" ht="17.399999999999999" customHeight="1">
      <c r="A10" s="170">
        <v>1</v>
      </c>
      <c r="B10" s="171" t="s">
        <v>28</v>
      </c>
      <c r="C10" s="8" t="s">
        <v>29</v>
      </c>
      <c r="D10" s="10" t="s">
        <v>26</v>
      </c>
      <c r="E10" s="8"/>
    </row>
    <row r="11" spans="1:5" ht="15.65" customHeight="1">
      <c r="A11" s="170"/>
      <c r="B11" s="171"/>
      <c r="C11" s="8" t="s">
        <v>30</v>
      </c>
      <c r="D11" s="10" t="s">
        <v>26</v>
      </c>
      <c r="E11" s="8"/>
    </row>
    <row r="12" spans="1:5" ht="15.65" customHeight="1">
      <c r="A12" s="170"/>
      <c r="B12" s="171"/>
      <c r="C12" s="8" t="s">
        <v>31</v>
      </c>
      <c r="D12" s="10" t="s">
        <v>26</v>
      </c>
      <c r="E12" s="8"/>
    </row>
    <row r="13" spans="1:5">
      <c r="A13" s="172">
        <v>2</v>
      </c>
      <c r="B13" s="175" t="s">
        <v>32</v>
      </c>
      <c r="C13" s="8" t="s">
        <v>33</v>
      </c>
      <c r="D13" s="10">
        <v>48000</v>
      </c>
      <c r="E13" s="8"/>
    </row>
    <row r="14" spans="1:5">
      <c r="A14" s="173"/>
      <c r="B14" s="176"/>
      <c r="C14" s="8" t="s">
        <v>34</v>
      </c>
      <c r="D14" s="10" t="s">
        <v>26</v>
      </c>
      <c r="E14" s="16"/>
    </row>
    <row r="15" spans="1:5" ht="15.65" customHeight="1">
      <c r="A15" s="173"/>
      <c r="B15" s="176"/>
      <c r="C15" s="8" t="s">
        <v>35</v>
      </c>
      <c r="D15" s="10" t="s">
        <v>26</v>
      </c>
      <c r="E15" s="16"/>
    </row>
    <row r="16" spans="1:5">
      <c r="A16" s="173"/>
      <c r="B16" s="176"/>
      <c r="C16" s="17" t="s">
        <v>36</v>
      </c>
      <c r="D16" s="10">
        <v>20000</v>
      </c>
      <c r="E16" s="16" t="s">
        <v>53</v>
      </c>
    </row>
    <row r="17" spans="1:5" ht="18" customHeight="1">
      <c r="A17" s="174"/>
      <c r="B17" s="177"/>
      <c r="C17" s="8" t="s">
        <v>37</v>
      </c>
      <c r="D17" s="10">
        <v>1000</v>
      </c>
      <c r="E17" s="16" t="s">
        <v>54</v>
      </c>
    </row>
    <row r="18" spans="1:5">
      <c r="A18" s="170">
        <v>4</v>
      </c>
      <c r="B18" s="178" t="s">
        <v>38</v>
      </c>
      <c r="C18" s="8" t="s">
        <v>39</v>
      </c>
      <c r="D18" s="10">
        <v>42000</v>
      </c>
      <c r="E18" s="8"/>
    </row>
    <row r="19" spans="1:5" ht="15.65" customHeight="1">
      <c r="A19" s="170"/>
      <c r="B19" s="179"/>
      <c r="C19" s="8" t="s">
        <v>40</v>
      </c>
      <c r="D19" s="10">
        <v>56000</v>
      </c>
      <c r="E19" s="8"/>
    </row>
    <row r="20" spans="1:5">
      <c r="A20" s="170"/>
      <c r="B20" s="180"/>
      <c r="C20" s="8" t="s">
        <v>41</v>
      </c>
      <c r="D20" s="10">
        <v>0</v>
      </c>
      <c r="E20" s="8"/>
    </row>
    <row r="21" spans="1:5">
      <c r="A21" s="181" t="s">
        <v>11</v>
      </c>
      <c r="B21" s="181"/>
      <c r="C21" s="181"/>
      <c r="D21" s="19">
        <f>SUM(D10:D20)</f>
        <v>167000</v>
      </c>
      <c r="E21" s="18" t="s">
        <v>26</v>
      </c>
    </row>
    <row r="22" spans="1:5">
      <c r="A22" s="162" t="s">
        <v>42</v>
      </c>
      <c r="B22" s="162"/>
      <c r="C22" s="162"/>
      <c r="D22" s="162"/>
      <c r="E22" s="162"/>
    </row>
    <row r="23" spans="1:5">
      <c r="A23" s="20">
        <v>1</v>
      </c>
      <c r="B23" s="20" t="s">
        <v>43</v>
      </c>
      <c r="C23" s="20"/>
      <c r="D23" s="21">
        <f>[1]注塑模具!P18</f>
        <v>2350000</v>
      </c>
      <c r="E23" s="20"/>
    </row>
    <row r="24" spans="1:5" ht="15.65" customHeight="1">
      <c r="A24" s="20">
        <v>2</v>
      </c>
      <c r="B24" s="20" t="s">
        <v>44</v>
      </c>
      <c r="C24" s="20"/>
      <c r="D24" s="21">
        <f>'[1]工装-检具清单  '!K20</f>
        <v>128000</v>
      </c>
      <c r="E24" s="20"/>
    </row>
    <row r="25" spans="1:5">
      <c r="A25" s="20">
        <v>3</v>
      </c>
      <c r="B25" s="20" t="s">
        <v>45</v>
      </c>
      <c r="C25" s="20"/>
      <c r="D25" s="21">
        <f>'[1]工装-检具清单  '!K23</f>
        <v>48000</v>
      </c>
      <c r="E25" s="20"/>
    </row>
    <row r="26" spans="1:5" ht="15.65" customHeight="1">
      <c r="A26" s="187" t="s">
        <v>11</v>
      </c>
      <c r="B26" s="188"/>
      <c r="C26" s="189"/>
      <c r="D26" s="19">
        <f>SUM(D23:D25)</f>
        <v>2526000</v>
      </c>
      <c r="E26" s="18"/>
    </row>
    <row r="27" spans="1:5" ht="15.65" customHeight="1">
      <c r="A27" s="15"/>
      <c r="B27" s="15"/>
      <c r="C27" s="15"/>
      <c r="D27" s="15"/>
      <c r="E27" s="15"/>
    </row>
    <row r="28" spans="1:5" ht="15.65" customHeight="1">
      <c r="A28" s="190" t="s">
        <v>46</v>
      </c>
      <c r="B28" s="190"/>
      <c r="C28" s="190" t="s">
        <v>47</v>
      </c>
      <c r="D28" s="190"/>
      <c r="E28" s="190"/>
    </row>
    <row r="29" spans="1:5" ht="15.65" customHeight="1">
      <c r="A29" s="182" t="s">
        <v>48</v>
      </c>
      <c r="B29" s="182"/>
      <c r="C29" s="183">
        <f>D6/10000</f>
        <v>17.943999999999999</v>
      </c>
      <c r="D29" s="183"/>
      <c r="E29" s="183"/>
    </row>
    <row r="30" spans="1:5">
      <c r="A30" s="182" t="s">
        <v>49</v>
      </c>
      <c r="B30" s="182"/>
      <c r="C30" s="183">
        <f>D21/10000</f>
        <v>16.7</v>
      </c>
      <c r="D30" s="183"/>
      <c r="E30" s="183"/>
    </row>
    <row r="31" spans="1:5">
      <c r="A31" s="182" t="s">
        <v>50</v>
      </c>
      <c r="B31" s="182"/>
      <c r="C31" s="183">
        <f>D26/10000</f>
        <v>252.6</v>
      </c>
      <c r="D31" s="183"/>
      <c r="E31" s="183"/>
    </row>
    <row r="32" spans="1:5">
      <c r="A32" s="181" t="s">
        <v>51</v>
      </c>
      <c r="B32" s="181"/>
      <c r="C32" s="184">
        <f>C29+C30+C31</f>
        <v>287.24399999999997</v>
      </c>
      <c r="D32" s="185"/>
      <c r="E32" s="186"/>
    </row>
  </sheetData>
  <mergeCells count="24">
    <mergeCell ref="A31:B31"/>
    <mergeCell ref="C31:E31"/>
    <mergeCell ref="A32:B32"/>
    <mergeCell ref="C32:E32"/>
    <mergeCell ref="A26:C26"/>
    <mergeCell ref="A28:B28"/>
    <mergeCell ref="C28:E28"/>
    <mergeCell ref="A29:B29"/>
    <mergeCell ref="C29:E29"/>
    <mergeCell ref="A30:B30"/>
    <mergeCell ref="C30:E30"/>
    <mergeCell ref="A22:E22"/>
    <mergeCell ref="A1:E1"/>
    <mergeCell ref="A2:E2"/>
    <mergeCell ref="A6:B6"/>
    <mergeCell ref="A8:E8"/>
    <mergeCell ref="B9:C9"/>
    <mergeCell ref="A10:A12"/>
    <mergeCell ref="B10:B12"/>
    <mergeCell ref="A13:A17"/>
    <mergeCell ref="B13:B17"/>
    <mergeCell ref="A18:A20"/>
    <mergeCell ref="B18:B20"/>
    <mergeCell ref="A21:C21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FB08-6933-4D41-9145-0075779C51EC}">
  <sheetPr>
    <tabColor rgb="FFFFFF00"/>
    <pageSetUpPr fitToPage="1"/>
  </sheetPr>
  <dimension ref="A1:R26"/>
  <sheetViews>
    <sheetView view="pageBreakPreview" topLeftCell="A16" zoomScale="85" zoomScaleNormal="100" workbookViewId="0">
      <selection activeCell="H7" sqref="H7:I7"/>
    </sheetView>
  </sheetViews>
  <sheetFormatPr defaultColWidth="9.5" defaultRowHeight="15"/>
  <cols>
    <col min="1" max="1" width="5.9140625" style="1" customWidth="1"/>
    <col min="2" max="2" width="8.83203125" style="1" customWidth="1"/>
    <col min="3" max="3" width="6.58203125" style="1" customWidth="1"/>
    <col min="4" max="4" width="17.58203125" style="1" customWidth="1"/>
    <col min="5" max="5" width="9.5" style="1"/>
    <col min="6" max="6" width="11.33203125" style="1" customWidth="1"/>
    <col min="7" max="7" width="9.5" style="1"/>
    <col min="8" max="8" width="7.5" style="1" customWidth="1"/>
    <col min="9" max="9" width="6.9140625" style="1" customWidth="1"/>
    <col min="10" max="10" width="15.1640625" style="1" customWidth="1"/>
    <col min="11" max="11" width="10.1640625" style="1" customWidth="1"/>
    <col min="12" max="12" width="14.1640625" style="1" customWidth="1"/>
    <col min="13" max="13" width="14.33203125" style="1" hidden="1" customWidth="1"/>
    <col min="14" max="14" width="12.1640625" style="1" hidden="1" customWidth="1"/>
    <col min="15" max="15" width="11.5" style="1" hidden="1" customWidth="1"/>
    <col min="16" max="16" width="20.08203125" style="1" hidden="1" customWidth="1"/>
    <col min="17" max="17" width="15.58203125" style="1" customWidth="1"/>
    <col min="18" max="18" width="15.1640625" style="1" customWidth="1"/>
    <col min="19" max="16384" width="9.5" style="1"/>
  </cols>
  <sheetData>
    <row r="1" spans="1:18" ht="55.25" customHeight="1">
      <c r="A1" s="204" t="s">
        <v>344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8" ht="18" customHeight="1">
      <c r="A2" s="200" t="s">
        <v>1</v>
      </c>
      <c r="B2" s="205" t="s">
        <v>56</v>
      </c>
      <c r="C2" s="206"/>
      <c r="D2" s="206" t="s">
        <v>57</v>
      </c>
      <c r="E2" s="200" t="s">
        <v>58</v>
      </c>
      <c r="F2" s="200" t="s">
        <v>59</v>
      </c>
      <c r="G2" s="200" t="s">
        <v>60</v>
      </c>
      <c r="H2" s="205" t="s">
        <v>61</v>
      </c>
      <c r="I2" s="206"/>
      <c r="J2" s="200" t="s">
        <v>62</v>
      </c>
      <c r="K2" s="200" t="s">
        <v>63</v>
      </c>
      <c r="L2" s="200" t="s">
        <v>64</v>
      </c>
      <c r="M2" s="23"/>
      <c r="N2" s="202" t="s">
        <v>65</v>
      </c>
      <c r="O2" s="203"/>
      <c r="P2" s="200" t="s">
        <v>66</v>
      </c>
      <c r="Q2" s="200" t="s">
        <v>67</v>
      </c>
      <c r="R2" s="200" t="s">
        <v>12</v>
      </c>
    </row>
    <row r="3" spans="1:18" ht="26">
      <c r="A3" s="201"/>
      <c r="B3" s="207"/>
      <c r="C3" s="208"/>
      <c r="D3" s="208"/>
      <c r="E3" s="201"/>
      <c r="F3" s="201"/>
      <c r="G3" s="201"/>
      <c r="H3" s="207"/>
      <c r="I3" s="208"/>
      <c r="J3" s="201"/>
      <c r="K3" s="201"/>
      <c r="L3" s="201"/>
      <c r="M3" s="24" t="s">
        <v>68</v>
      </c>
      <c r="N3" s="25" t="s">
        <v>69</v>
      </c>
      <c r="O3" s="25" t="s">
        <v>70</v>
      </c>
      <c r="P3" s="201"/>
      <c r="Q3" s="201"/>
      <c r="R3" s="201"/>
    </row>
    <row r="4" spans="1:18" ht="64" customHeight="1">
      <c r="A4" s="26">
        <v>1</v>
      </c>
      <c r="B4" s="191" t="s">
        <v>71</v>
      </c>
      <c r="C4" s="192"/>
      <c r="D4" s="27"/>
      <c r="E4" s="28" t="s">
        <v>72</v>
      </c>
      <c r="F4" s="154" t="s">
        <v>345</v>
      </c>
      <c r="G4" s="29" t="s">
        <v>74</v>
      </c>
      <c r="H4" s="195" t="s">
        <v>75</v>
      </c>
      <c r="I4" s="196"/>
      <c r="J4" s="29" t="s">
        <v>76</v>
      </c>
      <c r="K4" s="30" t="s">
        <v>77</v>
      </c>
      <c r="L4" s="30" t="s">
        <v>78</v>
      </c>
      <c r="M4" s="31">
        <v>1200</v>
      </c>
      <c r="N4" s="32">
        <v>150000</v>
      </c>
      <c r="O4" s="32"/>
      <c r="P4" s="33">
        <f t="shared" ref="P4:P18" si="0">O4+N4</f>
        <v>150000</v>
      </c>
      <c r="Q4" s="34" t="s">
        <v>79</v>
      </c>
      <c r="R4" s="35" t="s">
        <v>80</v>
      </c>
    </row>
    <row r="5" spans="1:18" ht="61" customHeight="1">
      <c r="A5" s="26">
        <v>2</v>
      </c>
      <c r="B5" s="191" t="s">
        <v>81</v>
      </c>
      <c r="C5" s="192"/>
      <c r="D5" s="27"/>
      <c r="E5" s="28" t="s">
        <v>72</v>
      </c>
      <c r="F5" s="154" t="s">
        <v>345</v>
      </c>
      <c r="G5" s="29" t="s">
        <v>74</v>
      </c>
      <c r="H5" s="195" t="s">
        <v>75</v>
      </c>
      <c r="I5" s="196"/>
      <c r="J5" s="36" t="s">
        <v>83</v>
      </c>
      <c r="K5" s="30" t="s">
        <v>84</v>
      </c>
      <c r="L5" s="30" t="s">
        <v>85</v>
      </c>
      <c r="M5" s="31">
        <v>500</v>
      </c>
      <c r="N5" s="32">
        <v>280000</v>
      </c>
      <c r="O5" s="32"/>
      <c r="P5" s="33">
        <f t="shared" si="0"/>
        <v>280000</v>
      </c>
      <c r="Q5" s="34" t="s">
        <v>86</v>
      </c>
      <c r="R5" s="35" t="s">
        <v>80</v>
      </c>
    </row>
    <row r="6" spans="1:18" ht="64" customHeight="1">
      <c r="A6" s="26">
        <v>3</v>
      </c>
      <c r="B6" s="191" t="s">
        <v>87</v>
      </c>
      <c r="C6" s="192"/>
      <c r="D6" s="27"/>
      <c r="E6" s="28" t="s">
        <v>72</v>
      </c>
      <c r="F6" s="154" t="s">
        <v>82</v>
      </c>
      <c r="G6" s="29" t="s">
        <v>74</v>
      </c>
      <c r="H6" s="195" t="s">
        <v>88</v>
      </c>
      <c r="I6" s="196"/>
      <c r="J6" s="36" t="s">
        <v>89</v>
      </c>
      <c r="K6" s="30" t="s">
        <v>90</v>
      </c>
      <c r="L6" s="30" t="s">
        <v>91</v>
      </c>
      <c r="M6" s="31">
        <v>1000</v>
      </c>
      <c r="N6" s="32">
        <v>200000</v>
      </c>
      <c r="O6" s="32">
        <v>20000</v>
      </c>
      <c r="P6" s="33">
        <f t="shared" si="0"/>
        <v>220000</v>
      </c>
      <c r="Q6" s="34" t="s">
        <v>92</v>
      </c>
      <c r="R6" s="35" t="s">
        <v>80</v>
      </c>
    </row>
    <row r="7" spans="1:18" ht="67" customHeight="1">
      <c r="A7" s="26">
        <v>4</v>
      </c>
      <c r="B7" s="199" t="s">
        <v>93</v>
      </c>
      <c r="C7" s="199"/>
      <c r="D7" s="28"/>
      <c r="E7" s="28" t="s">
        <v>72</v>
      </c>
      <c r="F7" s="154" t="s">
        <v>82</v>
      </c>
      <c r="G7" s="29" t="s">
        <v>74</v>
      </c>
      <c r="H7" s="195" t="s">
        <v>82</v>
      </c>
      <c r="I7" s="196"/>
      <c r="J7" s="36" t="s">
        <v>83</v>
      </c>
      <c r="K7" s="30" t="s">
        <v>90</v>
      </c>
      <c r="L7" s="30" t="s">
        <v>91</v>
      </c>
      <c r="M7" s="31">
        <v>750</v>
      </c>
      <c r="N7" s="32">
        <v>240000</v>
      </c>
      <c r="O7" s="32">
        <v>20000</v>
      </c>
      <c r="P7" s="33">
        <f t="shared" si="0"/>
        <v>260000</v>
      </c>
      <c r="Q7" s="37" t="s">
        <v>94</v>
      </c>
      <c r="R7" s="35" t="s">
        <v>80</v>
      </c>
    </row>
    <row r="8" spans="1:18" ht="56" customHeight="1">
      <c r="A8" s="26">
        <v>5</v>
      </c>
      <c r="B8" s="191" t="s">
        <v>95</v>
      </c>
      <c r="C8" s="192"/>
      <c r="D8" s="27"/>
      <c r="E8" s="28" t="s">
        <v>72</v>
      </c>
      <c r="F8" s="154" t="s">
        <v>96</v>
      </c>
      <c r="G8" s="29" t="s">
        <v>74</v>
      </c>
      <c r="H8" s="195" t="s">
        <v>97</v>
      </c>
      <c r="I8" s="196"/>
      <c r="J8" s="29" t="s">
        <v>76</v>
      </c>
      <c r="K8" s="28" t="s">
        <v>98</v>
      </c>
      <c r="L8" s="30" t="s">
        <v>78</v>
      </c>
      <c r="M8" s="31">
        <v>750</v>
      </c>
      <c r="N8" s="32">
        <v>220000</v>
      </c>
      <c r="O8" s="32"/>
      <c r="P8" s="33">
        <f t="shared" si="0"/>
        <v>220000</v>
      </c>
      <c r="Q8" s="34" t="s">
        <v>99</v>
      </c>
      <c r="R8" s="2" t="s">
        <v>80</v>
      </c>
    </row>
    <row r="9" spans="1:18" ht="67" customHeight="1">
      <c r="A9" s="26">
        <v>6</v>
      </c>
      <c r="B9" s="191" t="s">
        <v>100</v>
      </c>
      <c r="C9" s="192"/>
      <c r="D9" s="27"/>
      <c r="E9" s="28" t="s">
        <v>72</v>
      </c>
      <c r="F9" s="154" t="s">
        <v>82</v>
      </c>
      <c r="G9" s="29" t="s">
        <v>74</v>
      </c>
      <c r="H9" s="195" t="s">
        <v>82</v>
      </c>
      <c r="I9" s="196"/>
      <c r="J9" s="36" t="s">
        <v>83</v>
      </c>
      <c r="K9" s="30" t="s">
        <v>101</v>
      </c>
      <c r="L9" s="30" t="s">
        <v>91</v>
      </c>
      <c r="M9" s="31">
        <v>700</v>
      </c>
      <c r="N9" s="32">
        <v>240000</v>
      </c>
      <c r="O9" s="32">
        <v>30000</v>
      </c>
      <c r="P9" s="33">
        <f t="shared" si="0"/>
        <v>270000</v>
      </c>
      <c r="Q9" s="34" t="s">
        <v>92</v>
      </c>
      <c r="R9" s="35" t="s">
        <v>80</v>
      </c>
    </row>
    <row r="10" spans="1:18" ht="57" customHeight="1">
      <c r="A10" s="26">
        <v>7</v>
      </c>
      <c r="B10" s="191" t="s">
        <v>102</v>
      </c>
      <c r="C10" s="192"/>
      <c r="D10" s="27"/>
      <c r="E10" s="28" t="s">
        <v>72</v>
      </c>
      <c r="F10" s="154" t="s">
        <v>346</v>
      </c>
      <c r="G10" s="29" t="s">
        <v>347</v>
      </c>
      <c r="H10" s="197" t="s">
        <v>346</v>
      </c>
      <c r="I10" s="198"/>
      <c r="J10" s="36" t="s">
        <v>104</v>
      </c>
      <c r="K10" s="30" t="s">
        <v>105</v>
      </c>
      <c r="L10" s="28" t="s">
        <v>78</v>
      </c>
      <c r="M10" s="31">
        <v>750</v>
      </c>
      <c r="N10" s="32">
        <v>200000</v>
      </c>
      <c r="O10" s="32"/>
      <c r="P10" s="33">
        <f t="shared" si="0"/>
        <v>200000</v>
      </c>
      <c r="Q10" s="34" t="s">
        <v>348</v>
      </c>
      <c r="R10" s="35" t="s">
        <v>80</v>
      </c>
    </row>
    <row r="11" spans="1:18" ht="57" customHeight="1">
      <c r="A11" s="26">
        <v>8</v>
      </c>
      <c r="B11" s="191" t="s">
        <v>349</v>
      </c>
      <c r="C11" s="192"/>
      <c r="D11" s="27"/>
      <c r="E11" s="28" t="s">
        <v>72</v>
      </c>
      <c r="F11" s="154" t="s">
        <v>350</v>
      </c>
      <c r="G11" s="29" t="s">
        <v>351</v>
      </c>
      <c r="H11" s="197" t="s">
        <v>350</v>
      </c>
      <c r="I11" s="198"/>
      <c r="J11" s="36" t="s">
        <v>104</v>
      </c>
      <c r="K11" s="30"/>
      <c r="L11" s="28"/>
      <c r="M11" s="31">
        <v>30</v>
      </c>
      <c r="N11" s="32">
        <v>80000</v>
      </c>
      <c r="O11" s="32"/>
      <c r="P11" s="33">
        <f t="shared" si="0"/>
        <v>80000</v>
      </c>
      <c r="Q11" s="34" t="s">
        <v>348</v>
      </c>
      <c r="R11" s="35" t="s">
        <v>80</v>
      </c>
    </row>
    <row r="12" spans="1:18" ht="57" customHeight="1">
      <c r="A12" s="26">
        <v>9</v>
      </c>
      <c r="B12" s="191" t="s">
        <v>106</v>
      </c>
      <c r="C12" s="192"/>
      <c r="D12" s="27"/>
      <c r="E12" s="28" t="s">
        <v>72</v>
      </c>
      <c r="F12" s="154" t="s">
        <v>75</v>
      </c>
      <c r="G12" s="40" t="s">
        <v>74</v>
      </c>
      <c r="H12" s="197" t="s">
        <v>345</v>
      </c>
      <c r="I12" s="198"/>
      <c r="J12" s="36" t="s">
        <v>104</v>
      </c>
      <c r="K12" s="30"/>
      <c r="L12" s="28"/>
      <c r="M12" s="31"/>
      <c r="N12" s="32">
        <v>70000</v>
      </c>
      <c r="O12" s="32"/>
      <c r="P12" s="33">
        <f t="shared" si="0"/>
        <v>70000</v>
      </c>
      <c r="Q12" s="34"/>
      <c r="R12" s="2" t="s">
        <v>80</v>
      </c>
    </row>
    <row r="13" spans="1:18" ht="57" customHeight="1">
      <c r="A13" s="26">
        <v>10</v>
      </c>
      <c r="B13" s="191" t="s">
        <v>107</v>
      </c>
      <c r="C13" s="192"/>
      <c r="D13" s="27"/>
      <c r="E13" s="28" t="s">
        <v>72</v>
      </c>
      <c r="F13" s="154" t="s">
        <v>108</v>
      </c>
      <c r="G13" s="40" t="s">
        <v>74</v>
      </c>
      <c r="H13" s="197" t="s">
        <v>352</v>
      </c>
      <c r="I13" s="198"/>
      <c r="J13" s="36" t="s">
        <v>104</v>
      </c>
      <c r="K13" s="30"/>
      <c r="L13" s="28"/>
      <c r="M13" s="31"/>
      <c r="N13" s="32">
        <v>80000</v>
      </c>
      <c r="O13" s="32"/>
      <c r="P13" s="33">
        <f t="shared" si="0"/>
        <v>80000</v>
      </c>
      <c r="Q13" s="34"/>
      <c r="R13" s="2" t="s">
        <v>80</v>
      </c>
    </row>
    <row r="14" spans="1:18" ht="57" customHeight="1">
      <c r="A14" s="26">
        <v>11</v>
      </c>
      <c r="B14" s="191" t="s">
        <v>109</v>
      </c>
      <c r="C14" s="192"/>
      <c r="D14" s="27"/>
      <c r="E14" s="28" t="s">
        <v>72</v>
      </c>
      <c r="F14" s="154" t="s">
        <v>108</v>
      </c>
      <c r="G14" s="40" t="s">
        <v>74</v>
      </c>
      <c r="H14" s="197" t="s">
        <v>352</v>
      </c>
      <c r="I14" s="198"/>
      <c r="J14" s="36" t="s">
        <v>104</v>
      </c>
      <c r="K14" s="30"/>
      <c r="L14" s="28"/>
      <c r="M14" s="31"/>
      <c r="N14" s="32">
        <v>60000</v>
      </c>
      <c r="O14" s="32"/>
      <c r="P14" s="33">
        <f t="shared" si="0"/>
        <v>60000</v>
      </c>
      <c r="Q14" s="34"/>
      <c r="R14" s="2" t="s">
        <v>80</v>
      </c>
    </row>
    <row r="15" spans="1:18" ht="60" customHeight="1">
      <c r="A15" s="26">
        <v>12</v>
      </c>
      <c r="B15" s="191" t="s">
        <v>110</v>
      </c>
      <c r="C15" s="192"/>
      <c r="D15" s="27"/>
      <c r="E15" s="28" t="s">
        <v>72</v>
      </c>
      <c r="F15" s="154" t="s">
        <v>353</v>
      </c>
      <c r="G15" s="29" t="s">
        <v>74</v>
      </c>
      <c r="H15" s="195" t="s">
        <v>112</v>
      </c>
      <c r="I15" s="196"/>
      <c r="J15" s="29" t="s">
        <v>113</v>
      </c>
      <c r="K15" s="28" t="s">
        <v>114</v>
      </c>
      <c r="L15" s="30" t="s">
        <v>91</v>
      </c>
      <c r="M15" s="31">
        <v>1800</v>
      </c>
      <c r="N15" s="32">
        <v>250000</v>
      </c>
      <c r="O15" s="32">
        <v>10000</v>
      </c>
      <c r="P15" s="33">
        <f t="shared" si="0"/>
        <v>260000</v>
      </c>
      <c r="Q15" s="43" t="s">
        <v>115</v>
      </c>
      <c r="R15" s="35" t="s">
        <v>116</v>
      </c>
    </row>
    <row r="16" spans="1:18" ht="60" customHeight="1">
      <c r="A16" s="26">
        <v>13</v>
      </c>
      <c r="B16" s="191" t="s">
        <v>117</v>
      </c>
      <c r="C16" s="192"/>
      <c r="D16" s="27"/>
      <c r="E16" s="28" t="s">
        <v>72</v>
      </c>
      <c r="F16" s="154" t="s">
        <v>75</v>
      </c>
      <c r="G16" s="29" t="s">
        <v>74</v>
      </c>
      <c r="H16" s="195" t="s">
        <v>345</v>
      </c>
      <c r="I16" s="196"/>
      <c r="J16" s="36" t="s">
        <v>104</v>
      </c>
      <c r="K16" s="28"/>
      <c r="L16" s="30"/>
      <c r="M16" s="31"/>
      <c r="N16" s="32">
        <v>60000</v>
      </c>
      <c r="O16" s="32"/>
      <c r="P16" s="33">
        <f t="shared" si="0"/>
        <v>60000</v>
      </c>
      <c r="Q16" s="44"/>
      <c r="R16" s="2" t="s">
        <v>80</v>
      </c>
    </row>
    <row r="17" spans="1:18" ht="65" customHeight="1">
      <c r="A17" s="26">
        <v>14</v>
      </c>
      <c r="B17" s="191" t="s">
        <v>118</v>
      </c>
      <c r="C17" s="192"/>
      <c r="D17" s="27"/>
      <c r="E17" s="28" t="s">
        <v>119</v>
      </c>
      <c r="F17" s="154" t="s">
        <v>120</v>
      </c>
      <c r="G17" s="40" t="s">
        <v>121</v>
      </c>
      <c r="H17" s="193" t="s">
        <v>346</v>
      </c>
      <c r="I17" s="194"/>
      <c r="J17" s="36" t="s">
        <v>104</v>
      </c>
      <c r="K17" s="28" t="s">
        <v>122</v>
      </c>
      <c r="L17" s="28" t="s">
        <v>78</v>
      </c>
      <c r="M17" s="31">
        <v>1050</v>
      </c>
      <c r="N17" s="32">
        <v>80000</v>
      </c>
      <c r="O17" s="32"/>
      <c r="P17" s="33">
        <f t="shared" si="0"/>
        <v>80000</v>
      </c>
      <c r="Q17" s="34"/>
      <c r="R17" s="35" t="s">
        <v>124</v>
      </c>
    </row>
    <row r="18" spans="1:18" ht="60" customHeight="1">
      <c r="A18" s="26">
        <v>15</v>
      </c>
      <c r="B18" s="191" t="s">
        <v>125</v>
      </c>
      <c r="C18" s="192"/>
      <c r="D18" s="27"/>
      <c r="E18" s="28" t="s">
        <v>126</v>
      </c>
      <c r="F18" s="154" t="s">
        <v>354</v>
      </c>
      <c r="G18" s="29" t="s">
        <v>74</v>
      </c>
      <c r="H18" s="195" t="s">
        <v>354</v>
      </c>
      <c r="I18" s="196"/>
      <c r="J18" s="29" t="s">
        <v>104</v>
      </c>
      <c r="K18" s="28" t="s">
        <v>128</v>
      </c>
      <c r="L18" s="30" t="s">
        <v>78</v>
      </c>
      <c r="M18" s="31">
        <v>3000</v>
      </c>
      <c r="N18" s="32">
        <v>60000</v>
      </c>
      <c r="O18" s="32"/>
      <c r="P18" s="33">
        <f t="shared" si="0"/>
        <v>60000</v>
      </c>
      <c r="Q18" s="34"/>
      <c r="R18" s="2" t="s">
        <v>80</v>
      </c>
    </row>
    <row r="19" spans="1:18" ht="25" customHeight="1">
      <c r="N19" s="45"/>
      <c r="O19" s="45"/>
      <c r="P19" s="46">
        <f>SUM(P4:P18)</f>
        <v>2350000</v>
      </c>
    </row>
    <row r="26" spans="1:18">
      <c r="N26" s="47"/>
    </row>
  </sheetData>
  <mergeCells count="45">
    <mergeCell ref="B4:C4"/>
    <mergeCell ref="H4:I4"/>
    <mergeCell ref="A1:Q1"/>
    <mergeCell ref="A2:A3"/>
    <mergeCell ref="B2:C3"/>
    <mergeCell ref="D2:D3"/>
    <mergeCell ref="E2:E3"/>
    <mergeCell ref="F2:F3"/>
    <mergeCell ref="G2:G3"/>
    <mergeCell ref="H2:I3"/>
    <mergeCell ref="J2:J3"/>
    <mergeCell ref="K2:K3"/>
    <mergeCell ref="L2:L3"/>
    <mergeCell ref="N2:O2"/>
    <mergeCell ref="P2:P3"/>
    <mergeCell ref="Q2:Q3"/>
    <mergeCell ref="R2:R3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7:C17"/>
    <mergeCell ref="H17:I17"/>
    <mergeCell ref="B18:C18"/>
    <mergeCell ref="H18:I18"/>
    <mergeCell ref="B14:C14"/>
    <mergeCell ref="H14:I14"/>
    <mergeCell ref="B15:C15"/>
    <mergeCell ref="H15:I15"/>
    <mergeCell ref="B16:C16"/>
    <mergeCell ref="H16:I16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5B0E-D399-44B8-9743-5C38AF0DAA4C}">
  <dimension ref="A1:R25"/>
  <sheetViews>
    <sheetView view="pageBreakPreview" zoomScale="85" zoomScaleNormal="100" workbookViewId="0">
      <selection activeCell="Q18" sqref="Q18"/>
    </sheetView>
  </sheetViews>
  <sheetFormatPr defaultColWidth="9.5" defaultRowHeight="15"/>
  <cols>
    <col min="1" max="1" width="5.9140625" style="1" customWidth="1"/>
    <col min="2" max="2" width="10.9140625" style="1" customWidth="1"/>
    <col min="3" max="3" width="13.1640625" style="1" customWidth="1"/>
    <col min="4" max="4" width="17.58203125" style="1" customWidth="1"/>
    <col min="5" max="7" width="9.5" style="1"/>
    <col min="8" max="8" width="12.58203125" style="1" hidden="1" customWidth="1"/>
    <col min="9" max="9" width="6.9140625" style="1" hidden="1" customWidth="1"/>
    <col min="10" max="10" width="19.58203125" style="1" hidden="1" customWidth="1"/>
    <col min="11" max="11" width="10.1640625" style="1" hidden="1" customWidth="1"/>
    <col min="12" max="12" width="14.1640625" style="1" hidden="1" customWidth="1"/>
    <col min="13" max="13" width="14.33203125" style="1" hidden="1" customWidth="1"/>
    <col min="14" max="14" width="12.1640625" style="1" hidden="1" customWidth="1"/>
    <col min="15" max="15" width="11.5" style="1" hidden="1" customWidth="1"/>
    <col min="16" max="16" width="20.08203125" style="1" hidden="1" customWidth="1"/>
    <col min="17" max="17" width="26.08203125" style="1" customWidth="1"/>
    <col min="18" max="18" width="31.5" style="1" customWidth="1"/>
    <col min="19" max="16384" width="9.5" style="1"/>
  </cols>
  <sheetData>
    <row r="1" spans="1:18" ht="30" customHeight="1">
      <c r="A1" s="215" t="s">
        <v>55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8" ht="18" customHeight="1">
      <c r="A2" s="200" t="s">
        <v>1</v>
      </c>
      <c r="B2" s="205" t="s">
        <v>56</v>
      </c>
      <c r="C2" s="206"/>
      <c r="D2" s="206" t="s">
        <v>57</v>
      </c>
      <c r="E2" s="200" t="s">
        <v>58</v>
      </c>
      <c r="F2" s="200" t="s">
        <v>59</v>
      </c>
      <c r="G2" s="200" t="s">
        <v>60</v>
      </c>
      <c r="H2" s="205" t="s">
        <v>61</v>
      </c>
      <c r="I2" s="206"/>
      <c r="J2" s="200" t="s">
        <v>62</v>
      </c>
      <c r="K2" s="200" t="s">
        <v>63</v>
      </c>
      <c r="L2" s="200" t="s">
        <v>64</v>
      </c>
      <c r="M2" s="23"/>
      <c r="N2" s="202" t="s">
        <v>65</v>
      </c>
      <c r="O2" s="203"/>
      <c r="P2" s="200" t="s">
        <v>66</v>
      </c>
      <c r="Q2" s="200" t="s">
        <v>67</v>
      </c>
      <c r="R2" s="200" t="s">
        <v>12</v>
      </c>
    </row>
    <row r="3" spans="1:18" ht="26">
      <c r="A3" s="201"/>
      <c r="B3" s="207"/>
      <c r="C3" s="208"/>
      <c r="D3" s="208"/>
      <c r="E3" s="201"/>
      <c r="F3" s="201"/>
      <c r="G3" s="201"/>
      <c r="H3" s="207"/>
      <c r="I3" s="208"/>
      <c r="J3" s="201"/>
      <c r="K3" s="201"/>
      <c r="L3" s="201"/>
      <c r="M3" s="24" t="s">
        <v>68</v>
      </c>
      <c r="N3" s="25" t="s">
        <v>69</v>
      </c>
      <c r="O3" s="25" t="s">
        <v>70</v>
      </c>
      <c r="P3" s="201"/>
      <c r="Q3" s="201"/>
      <c r="R3" s="201"/>
    </row>
    <row r="4" spans="1:18" ht="64" customHeight="1">
      <c r="A4" s="26">
        <v>1</v>
      </c>
      <c r="B4" s="191" t="s">
        <v>71</v>
      </c>
      <c r="C4" s="192"/>
      <c r="D4" s="27"/>
      <c r="E4" s="28" t="s">
        <v>72</v>
      </c>
      <c r="F4" s="28" t="s">
        <v>73</v>
      </c>
      <c r="G4" s="29" t="s">
        <v>74</v>
      </c>
      <c r="H4" s="191" t="s">
        <v>75</v>
      </c>
      <c r="I4" s="192"/>
      <c r="J4" s="29" t="s">
        <v>76</v>
      </c>
      <c r="K4" s="30" t="s">
        <v>77</v>
      </c>
      <c r="L4" s="30" t="s">
        <v>78</v>
      </c>
      <c r="M4" s="31">
        <v>1200</v>
      </c>
      <c r="N4" s="32">
        <v>160000</v>
      </c>
      <c r="O4" s="32"/>
      <c r="P4" s="33">
        <f t="shared" ref="P4:P17" si="0">O4+N4</f>
        <v>160000</v>
      </c>
      <c r="Q4" s="34" t="s">
        <v>79</v>
      </c>
      <c r="R4" s="35" t="s">
        <v>80</v>
      </c>
    </row>
    <row r="5" spans="1:18" ht="61" customHeight="1">
      <c r="A5" s="26">
        <v>2</v>
      </c>
      <c r="B5" s="191" t="s">
        <v>81</v>
      </c>
      <c r="C5" s="192"/>
      <c r="D5" s="27"/>
      <c r="E5" s="28" t="s">
        <v>72</v>
      </c>
      <c r="F5" s="28" t="s">
        <v>82</v>
      </c>
      <c r="G5" s="29" t="s">
        <v>74</v>
      </c>
      <c r="H5" s="191" t="s">
        <v>75</v>
      </c>
      <c r="I5" s="192"/>
      <c r="J5" s="36" t="s">
        <v>83</v>
      </c>
      <c r="K5" s="30" t="s">
        <v>84</v>
      </c>
      <c r="L5" s="30" t="s">
        <v>85</v>
      </c>
      <c r="M5" s="31">
        <v>500</v>
      </c>
      <c r="N5" s="32">
        <v>280000</v>
      </c>
      <c r="O5" s="32"/>
      <c r="P5" s="33">
        <f t="shared" si="0"/>
        <v>280000</v>
      </c>
      <c r="Q5" s="34" t="s">
        <v>86</v>
      </c>
      <c r="R5" s="35" t="s">
        <v>80</v>
      </c>
    </row>
    <row r="6" spans="1:18" ht="64" customHeight="1">
      <c r="A6" s="26">
        <v>3</v>
      </c>
      <c r="B6" s="191" t="s">
        <v>87</v>
      </c>
      <c r="C6" s="192"/>
      <c r="D6" s="27"/>
      <c r="E6" s="28" t="s">
        <v>72</v>
      </c>
      <c r="F6" s="28" t="s">
        <v>82</v>
      </c>
      <c r="G6" s="29" t="s">
        <v>74</v>
      </c>
      <c r="H6" s="191" t="s">
        <v>88</v>
      </c>
      <c r="I6" s="192"/>
      <c r="J6" s="36" t="s">
        <v>89</v>
      </c>
      <c r="K6" s="30" t="s">
        <v>90</v>
      </c>
      <c r="L6" s="30" t="s">
        <v>91</v>
      </c>
      <c r="M6" s="31">
        <v>1000</v>
      </c>
      <c r="N6" s="32">
        <v>220000</v>
      </c>
      <c r="O6" s="32">
        <v>20000</v>
      </c>
      <c r="P6" s="33">
        <f t="shared" si="0"/>
        <v>240000</v>
      </c>
      <c r="Q6" s="34" t="s">
        <v>92</v>
      </c>
      <c r="R6" s="35" t="s">
        <v>80</v>
      </c>
    </row>
    <row r="7" spans="1:18" ht="67" customHeight="1">
      <c r="A7" s="26">
        <v>4</v>
      </c>
      <c r="B7" s="199" t="s">
        <v>93</v>
      </c>
      <c r="C7" s="199"/>
      <c r="D7" s="28"/>
      <c r="E7" s="28" t="s">
        <v>72</v>
      </c>
      <c r="F7" s="28" t="s">
        <v>82</v>
      </c>
      <c r="G7" s="29" t="s">
        <v>74</v>
      </c>
      <c r="H7" s="191" t="s">
        <v>82</v>
      </c>
      <c r="I7" s="192"/>
      <c r="J7" s="36" t="s">
        <v>83</v>
      </c>
      <c r="K7" s="30" t="s">
        <v>90</v>
      </c>
      <c r="L7" s="30" t="s">
        <v>91</v>
      </c>
      <c r="M7" s="31">
        <v>750</v>
      </c>
      <c r="N7" s="32">
        <v>240000</v>
      </c>
      <c r="O7" s="32">
        <v>20000</v>
      </c>
      <c r="P7" s="33">
        <f t="shared" si="0"/>
        <v>260000</v>
      </c>
      <c r="Q7" s="37" t="s">
        <v>94</v>
      </c>
      <c r="R7" s="35" t="s">
        <v>80</v>
      </c>
    </row>
    <row r="8" spans="1:18" ht="56" customHeight="1">
      <c r="A8" s="26">
        <v>5</v>
      </c>
      <c r="B8" s="191" t="s">
        <v>95</v>
      </c>
      <c r="C8" s="192"/>
      <c r="D8" s="27"/>
      <c r="E8" s="28" t="s">
        <v>72</v>
      </c>
      <c r="F8" s="28" t="s">
        <v>96</v>
      </c>
      <c r="G8" s="29" t="s">
        <v>74</v>
      </c>
      <c r="H8" s="191" t="s">
        <v>97</v>
      </c>
      <c r="I8" s="192"/>
      <c r="J8" s="29" t="s">
        <v>76</v>
      </c>
      <c r="K8" s="28" t="s">
        <v>98</v>
      </c>
      <c r="L8" s="30" t="s">
        <v>78</v>
      </c>
      <c r="M8" s="31">
        <v>750</v>
      </c>
      <c r="N8" s="32">
        <v>220000</v>
      </c>
      <c r="O8" s="32"/>
      <c r="P8" s="33">
        <f t="shared" si="0"/>
        <v>220000</v>
      </c>
      <c r="Q8" s="34" t="s">
        <v>99</v>
      </c>
      <c r="R8" s="2" t="s">
        <v>80</v>
      </c>
    </row>
    <row r="9" spans="1:18" ht="67" customHeight="1">
      <c r="A9" s="26">
        <v>6</v>
      </c>
      <c r="B9" s="191" t="s">
        <v>100</v>
      </c>
      <c r="C9" s="192"/>
      <c r="D9" s="27"/>
      <c r="E9" s="28" t="s">
        <v>72</v>
      </c>
      <c r="F9" s="28" t="s">
        <v>82</v>
      </c>
      <c r="G9" s="29" t="s">
        <v>74</v>
      </c>
      <c r="H9" s="191" t="s">
        <v>82</v>
      </c>
      <c r="I9" s="192"/>
      <c r="J9" s="36" t="s">
        <v>83</v>
      </c>
      <c r="K9" s="30" t="s">
        <v>101</v>
      </c>
      <c r="L9" s="30" t="s">
        <v>91</v>
      </c>
      <c r="M9" s="31">
        <v>700</v>
      </c>
      <c r="N9" s="32">
        <v>260000</v>
      </c>
      <c r="O9" s="32">
        <v>30000</v>
      </c>
      <c r="P9" s="33">
        <f t="shared" si="0"/>
        <v>290000</v>
      </c>
      <c r="Q9" s="34" t="s">
        <v>92</v>
      </c>
      <c r="R9" s="35" t="s">
        <v>80</v>
      </c>
    </row>
    <row r="10" spans="1:18" ht="57" customHeight="1">
      <c r="A10" s="26">
        <v>7</v>
      </c>
      <c r="B10" s="191" t="s">
        <v>102</v>
      </c>
      <c r="C10" s="192"/>
      <c r="D10" s="27"/>
      <c r="E10" s="28" t="s">
        <v>72</v>
      </c>
      <c r="F10" s="28" t="s">
        <v>96</v>
      </c>
      <c r="G10" s="29" t="s">
        <v>74</v>
      </c>
      <c r="H10" s="213" t="s">
        <v>103</v>
      </c>
      <c r="I10" s="214"/>
      <c r="J10" s="36" t="s">
        <v>104</v>
      </c>
      <c r="K10" s="30" t="s">
        <v>105</v>
      </c>
      <c r="L10" s="28" t="s">
        <v>78</v>
      </c>
      <c r="M10" s="31">
        <v>750</v>
      </c>
      <c r="N10" s="32">
        <v>200000</v>
      </c>
      <c r="O10" s="32"/>
      <c r="P10" s="33">
        <f t="shared" si="0"/>
        <v>200000</v>
      </c>
      <c r="Q10" s="34" t="s">
        <v>99</v>
      </c>
      <c r="R10" s="35" t="s">
        <v>80</v>
      </c>
    </row>
    <row r="11" spans="1:18" ht="57" customHeight="1">
      <c r="A11" s="26">
        <v>8</v>
      </c>
      <c r="B11" s="191" t="s">
        <v>106</v>
      </c>
      <c r="C11" s="192"/>
      <c r="D11" s="27"/>
      <c r="E11" s="28" t="s">
        <v>72</v>
      </c>
      <c r="F11" s="28" t="s">
        <v>75</v>
      </c>
      <c r="G11" s="40" t="s">
        <v>74</v>
      </c>
      <c r="H11" s="38"/>
      <c r="I11" s="39"/>
      <c r="J11" s="36"/>
      <c r="K11" s="30"/>
      <c r="L11" s="28"/>
      <c r="M11" s="31"/>
      <c r="N11" s="32">
        <v>70000</v>
      </c>
      <c r="O11" s="32"/>
      <c r="P11" s="33">
        <f t="shared" si="0"/>
        <v>70000</v>
      </c>
      <c r="Q11" s="34"/>
      <c r="R11" s="2" t="s">
        <v>80</v>
      </c>
    </row>
    <row r="12" spans="1:18" ht="57" customHeight="1">
      <c r="A12" s="26">
        <v>9</v>
      </c>
      <c r="B12" s="191" t="s">
        <v>107</v>
      </c>
      <c r="C12" s="192"/>
      <c r="D12" s="27"/>
      <c r="E12" s="28" t="s">
        <v>72</v>
      </c>
      <c r="F12" s="28" t="s">
        <v>108</v>
      </c>
      <c r="G12" s="40" t="s">
        <v>74</v>
      </c>
      <c r="H12" s="38"/>
      <c r="I12" s="39"/>
      <c r="J12" s="36"/>
      <c r="K12" s="30"/>
      <c r="L12" s="28"/>
      <c r="M12" s="31"/>
      <c r="N12" s="32">
        <v>80000</v>
      </c>
      <c r="O12" s="32"/>
      <c r="P12" s="33">
        <f t="shared" si="0"/>
        <v>80000</v>
      </c>
      <c r="Q12" s="34"/>
      <c r="R12" s="2" t="s">
        <v>80</v>
      </c>
    </row>
    <row r="13" spans="1:18" ht="57" customHeight="1">
      <c r="A13" s="26">
        <v>10</v>
      </c>
      <c r="B13" s="191" t="s">
        <v>109</v>
      </c>
      <c r="C13" s="192"/>
      <c r="D13" s="27"/>
      <c r="E13" s="28" t="s">
        <v>72</v>
      </c>
      <c r="F13" s="28" t="s">
        <v>108</v>
      </c>
      <c r="G13" s="40" t="s">
        <v>74</v>
      </c>
      <c r="H13" s="38"/>
      <c r="I13" s="39"/>
      <c r="J13" s="36"/>
      <c r="K13" s="30"/>
      <c r="L13" s="28"/>
      <c r="M13" s="31"/>
      <c r="N13" s="32">
        <v>60000</v>
      </c>
      <c r="O13" s="32"/>
      <c r="P13" s="33">
        <f t="shared" si="0"/>
        <v>60000</v>
      </c>
      <c r="Q13" s="34"/>
      <c r="R13" s="2" t="s">
        <v>80</v>
      </c>
    </row>
    <row r="14" spans="1:18" ht="60" customHeight="1">
      <c r="A14" s="26">
        <v>11</v>
      </c>
      <c r="B14" s="191" t="s">
        <v>110</v>
      </c>
      <c r="C14" s="192"/>
      <c r="D14" s="27"/>
      <c r="E14" s="28" t="s">
        <v>72</v>
      </c>
      <c r="F14" s="28" t="s">
        <v>111</v>
      </c>
      <c r="G14" s="29" t="s">
        <v>74</v>
      </c>
      <c r="H14" s="211" t="s">
        <v>112</v>
      </c>
      <c r="I14" s="212"/>
      <c r="J14" s="29" t="s">
        <v>113</v>
      </c>
      <c r="K14" s="28" t="s">
        <v>114</v>
      </c>
      <c r="L14" s="30" t="s">
        <v>91</v>
      </c>
      <c r="M14" s="31">
        <v>1800</v>
      </c>
      <c r="N14" s="32">
        <v>260000</v>
      </c>
      <c r="O14" s="32">
        <v>10000</v>
      </c>
      <c r="P14" s="33">
        <f t="shared" si="0"/>
        <v>270000</v>
      </c>
      <c r="Q14" s="43" t="s">
        <v>115</v>
      </c>
      <c r="R14" s="35" t="s">
        <v>116</v>
      </c>
    </row>
    <row r="15" spans="1:18" ht="60" customHeight="1">
      <c r="A15" s="26">
        <v>12</v>
      </c>
      <c r="B15" s="191" t="s">
        <v>117</v>
      </c>
      <c r="C15" s="192"/>
      <c r="D15" s="27"/>
      <c r="E15" s="28" t="s">
        <v>72</v>
      </c>
      <c r="F15" s="28" t="s">
        <v>75</v>
      </c>
      <c r="G15" s="29" t="s">
        <v>74</v>
      </c>
      <c r="H15" s="41"/>
      <c r="I15" s="42"/>
      <c r="J15" s="29"/>
      <c r="K15" s="28"/>
      <c r="L15" s="30"/>
      <c r="M15" s="31"/>
      <c r="N15" s="32">
        <v>60000</v>
      </c>
      <c r="O15" s="32"/>
      <c r="P15" s="33">
        <f t="shared" si="0"/>
        <v>60000</v>
      </c>
      <c r="Q15" s="44"/>
      <c r="R15" s="2" t="s">
        <v>80</v>
      </c>
    </row>
    <row r="16" spans="1:18" ht="65" customHeight="1">
      <c r="A16" s="26">
        <v>13</v>
      </c>
      <c r="B16" s="191" t="s">
        <v>118</v>
      </c>
      <c r="C16" s="192"/>
      <c r="D16" s="27"/>
      <c r="E16" s="28" t="s">
        <v>119</v>
      </c>
      <c r="F16" s="28" t="s">
        <v>120</v>
      </c>
      <c r="G16" s="40" t="s">
        <v>121</v>
      </c>
      <c r="H16" s="209" t="s">
        <v>103</v>
      </c>
      <c r="I16" s="210"/>
      <c r="J16" s="36" t="s">
        <v>104</v>
      </c>
      <c r="K16" s="28" t="s">
        <v>122</v>
      </c>
      <c r="L16" s="28" t="s">
        <v>78</v>
      </c>
      <c r="M16" s="31">
        <v>1050</v>
      </c>
      <c r="N16" s="32">
        <v>90000</v>
      </c>
      <c r="O16" s="32"/>
      <c r="P16" s="33">
        <f t="shared" si="0"/>
        <v>90000</v>
      </c>
      <c r="Q16" s="34" t="s">
        <v>123</v>
      </c>
      <c r="R16" s="35" t="s">
        <v>124</v>
      </c>
    </row>
    <row r="17" spans="1:18" ht="60" customHeight="1">
      <c r="A17" s="26">
        <v>14</v>
      </c>
      <c r="B17" s="191" t="s">
        <v>125</v>
      </c>
      <c r="C17" s="192"/>
      <c r="D17" s="27"/>
      <c r="E17" s="28" t="s">
        <v>126</v>
      </c>
      <c r="F17" s="28" t="s">
        <v>127</v>
      </c>
      <c r="G17" s="29" t="s">
        <v>74</v>
      </c>
      <c r="H17" s="191" t="s">
        <v>127</v>
      </c>
      <c r="I17" s="192"/>
      <c r="J17" s="29" t="s">
        <v>104</v>
      </c>
      <c r="K17" s="28" t="s">
        <v>128</v>
      </c>
      <c r="L17" s="30" t="s">
        <v>78</v>
      </c>
      <c r="M17" s="31">
        <v>3000</v>
      </c>
      <c r="N17" s="32">
        <v>70000</v>
      </c>
      <c r="O17" s="32"/>
      <c r="P17" s="33">
        <f t="shared" si="0"/>
        <v>70000</v>
      </c>
      <c r="Q17" s="34" t="s">
        <v>123</v>
      </c>
      <c r="R17" s="2" t="s">
        <v>80</v>
      </c>
    </row>
    <row r="18" spans="1:18" ht="25" customHeight="1">
      <c r="N18" s="45"/>
      <c r="O18" s="45"/>
      <c r="P18" s="46">
        <f>SUM(P4:P17)</f>
        <v>2350000</v>
      </c>
    </row>
    <row r="25" spans="1:18">
      <c r="N25" s="47"/>
    </row>
  </sheetData>
  <mergeCells count="39">
    <mergeCell ref="B4:C4"/>
    <mergeCell ref="H4:I4"/>
    <mergeCell ref="A1:Q1"/>
    <mergeCell ref="A2:A3"/>
    <mergeCell ref="B2:C3"/>
    <mergeCell ref="D2:D3"/>
    <mergeCell ref="E2:E3"/>
    <mergeCell ref="F2:F3"/>
    <mergeCell ref="G2:G3"/>
    <mergeCell ref="H2:I3"/>
    <mergeCell ref="J2:J3"/>
    <mergeCell ref="K2:K3"/>
    <mergeCell ref="L2:L3"/>
    <mergeCell ref="N2:O2"/>
    <mergeCell ref="P2:P3"/>
    <mergeCell ref="Q2:Q3"/>
    <mergeCell ref="R2:R3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6:C16"/>
    <mergeCell ref="H16:I16"/>
    <mergeCell ref="B17:C17"/>
    <mergeCell ref="H17:I17"/>
    <mergeCell ref="B11:C11"/>
    <mergeCell ref="B12:C12"/>
    <mergeCell ref="B13:C13"/>
    <mergeCell ref="B14:C14"/>
    <mergeCell ref="H14:I14"/>
    <mergeCell ref="B15:C15"/>
  </mergeCells>
  <phoneticPr fontId="3" type="noConversion"/>
  <pageMargins left="0.7" right="0.7" top="0.75" bottom="0.75" header="0.3" footer="0.3"/>
  <pageSetup paperSize="9" scale="3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EE16-50A9-4324-B843-4940472C7BA0}">
  <dimension ref="A1:J42"/>
  <sheetViews>
    <sheetView showGridLines="0" view="pageBreakPreview" topLeftCell="A33" zoomScaleNormal="100" workbookViewId="0">
      <selection activeCell="G48" sqref="G48"/>
    </sheetView>
  </sheetViews>
  <sheetFormatPr defaultColWidth="8.83203125" defaultRowHeight="14.25" customHeight="1"/>
  <cols>
    <col min="1" max="1" width="5.4140625" style="125" customWidth="1"/>
    <col min="2" max="2" width="6.5" style="125" customWidth="1"/>
    <col min="3" max="3" width="11.1640625" style="125" customWidth="1"/>
    <col min="4" max="4" width="14.58203125" style="125" customWidth="1"/>
    <col min="5" max="5" width="51" style="125" customWidth="1"/>
    <col min="6" max="6" width="12.9140625" style="126" customWidth="1"/>
    <col min="7" max="7" width="12.1640625" style="125" customWidth="1"/>
    <col min="8" max="8" width="8.9140625" style="126" customWidth="1"/>
    <col min="9" max="9" width="11.33203125" style="127" customWidth="1"/>
    <col min="10" max="10" width="9.58203125" style="125" customWidth="1"/>
    <col min="11" max="16384" width="8.83203125" style="128"/>
  </cols>
  <sheetData>
    <row r="1" spans="1:10" s="53" customFormat="1" ht="26.25" customHeight="1">
      <c r="A1" s="48"/>
      <c r="B1" s="49"/>
      <c r="C1" s="50"/>
      <c r="D1" s="219" t="s">
        <v>129</v>
      </c>
      <c r="E1" s="219"/>
      <c r="F1" s="219"/>
      <c r="G1" s="219"/>
      <c r="H1" s="51" t="s">
        <v>130</v>
      </c>
      <c r="I1" s="52"/>
      <c r="J1" s="49"/>
    </row>
    <row r="2" spans="1:10" s="53" customFormat="1" ht="27.75" customHeight="1" thickBot="1">
      <c r="A2" s="54"/>
      <c r="B2" s="55"/>
      <c r="C2" s="56"/>
      <c r="D2" s="220"/>
      <c r="E2" s="220"/>
      <c r="F2" s="220"/>
      <c r="G2" s="220"/>
      <c r="H2" s="57" t="s">
        <v>131</v>
      </c>
      <c r="I2" s="58"/>
      <c r="J2" s="59"/>
    </row>
    <row r="3" spans="1:10" s="64" customFormat="1" ht="15.75" customHeight="1">
      <c r="A3" s="60"/>
      <c r="B3" s="60"/>
      <c r="C3" s="60"/>
      <c r="D3" s="61"/>
      <c r="E3" s="61"/>
      <c r="F3" s="61"/>
      <c r="G3" s="61"/>
      <c r="H3" s="61"/>
      <c r="I3" s="62"/>
      <c r="J3" s="63"/>
    </row>
    <row r="4" spans="1:10" s="64" customFormat="1" ht="18.75" customHeight="1" thickBot="1">
      <c r="A4" s="65" t="s">
        <v>132</v>
      </c>
      <c r="B4" s="65"/>
      <c r="C4" s="65"/>
      <c r="D4" s="65"/>
      <c r="E4" s="65"/>
      <c r="F4" s="66"/>
      <c r="G4" s="67" t="s">
        <v>133</v>
      </c>
      <c r="H4" s="66"/>
      <c r="I4" s="68"/>
      <c r="J4" s="69"/>
    </row>
    <row r="5" spans="1:10" s="75" customFormat="1" ht="29.25" customHeight="1">
      <c r="A5" s="221" t="s">
        <v>56</v>
      </c>
      <c r="B5" s="222"/>
      <c r="C5" s="223" t="s">
        <v>134</v>
      </c>
      <c r="D5" s="224"/>
      <c r="E5" s="70" t="s">
        <v>135</v>
      </c>
      <c r="F5" s="71"/>
      <c r="G5" s="72"/>
      <c r="H5" s="72"/>
      <c r="I5" s="73"/>
      <c r="J5" s="74"/>
    </row>
    <row r="6" spans="1:10" s="75" customFormat="1" ht="28.5" customHeight="1">
      <c r="A6" s="76" t="s">
        <v>136</v>
      </c>
      <c r="B6" s="77"/>
      <c r="C6" s="78"/>
      <c r="D6" s="78"/>
      <c r="E6" s="78" t="s">
        <v>137</v>
      </c>
      <c r="F6" s="216" t="s">
        <v>138</v>
      </c>
      <c r="G6" s="217"/>
      <c r="H6" s="79" t="s">
        <v>139</v>
      </c>
      <c r="I6" s="225"/>
      <c r="J6" s="226"/>
    </row>
    <row r="7" spans="1:10" s="75" customFormat="1" ht="30" customHeight="1">
      <c r="A7" s="80" t="s">
        <v>1</v>
      </c>
      <c r="B7" s="216" t="s">
        <v>140</v>
      </c>
      <c r="C7" s="217"/>
      <c r="D7" s="78" t="s">
        <v>141</v>
      </c>
      <c r="E7" s="78" t="s">
        <v>142</v>
      </c>
      <c r="F7" s="78" t="s">
        <v>143</v>
      </c>
      <c r="G7" s="78" t="s">
        <v>144</v>
      </c>
      <c r="H7" s="78" t="s">
        <v>145</v>
      </c>
      <c r="I7" s="81" t="s">
        <v>146</v>
      </c>
      <c r="J7" s="82" t="s">
        <v>12</v>
      </c>
    </row>
    <row r="8" spans="1:10" s="75" customFormat="1" ht="26" customHeight="1">
      <c r="A8" s="83">
        <v>1</v>
      </c>
      <c r="B8" s="216" t="s">
        <v>147</v>
      </c>
      <c r="C8" s="217"/>
      <c r="D8" s="78" t="s">
        <v>148</v>
      </c>
      <c r="E8" s="84" t="s">
        <v>149</v>
      </c>
      <c r="F8" s="78" t="s">
        <v>26</v>
      </c>
      <c r="G8" s="78" t="s">
        <v>150</v>
      </c>
      <c r="H8" s="78" t="s">
        <v>151</v>
      </c>
      <c r="I8" s="85">
        <v>32000</v>
      </c>
      <c r="J8" s="86"/>
    </row>
    <row r="9" spans="1:10" s="75" customFormat="1" ht="41" customHeight="1">
      <c r="A9" s="83">
        <v>2</v>
      </c>
      <c r="B9" s="216" t="s">
        <v>152</v>
      </c>
      <c r="C9" s="217"/>
      <c r="D9" s="40" t="s">
        <v>153</v>
      </c>
      <c r="E9" s="87" t="s">
        <v>154</v>
      </c>
      <c r="F9" s="78" t="s">
        <v>155</v>
      </c>
      <c r="G9" s="78" t="s">
        <v>150</v>
      </c>
      <c r="H9" s="78" t="s">
        <v>156</v>
      </c>
      <c r="I9" s="85">
        <v>9600</v>
      </c>
      <c r="J9" s="86"/>
    </row>
    <row r="10" spans="1:10" s="75" customFormat="1" ht="34" customHeight="1">
      <c r="A10" s="83">
        <v>3</v>
      </c>
      <c r="B10" s="216" t="s">
        <v>157</v>
      </c>
      <c r="C10" s="217"/>
      <c r="D10" s="40" t="s">
        <v>153</v>
      </c>
      <c r="E10" s="87" t="s">
        <v>158</v>
      </c>
      <c r="F10" s="78" t="s">
        <v>26</v>
      </c>
      <c r="G10" s="78" t="s">
        <v>26</v>
      </c>
      <c r="H10" s="78" t="s">
        <v>26</v>
      </c>
      <c r="I10" s="88"/>
      <c r="J10" s="89" t="s">
        <v>159</v>
      </c>
    </row>
    <row r="11" spans="1:10" s="75" customFormat="1" ht="48" customHeight="1">
      <c r="A11" s="83">
        <v>4</v>
      </c>
      <c r="B11" s="216" t="s">
        <v>160</v>
      </c>
      <c r="C11" s="217"/>
      <c r="D11" s="40" t="s">
        <v>153</v>
      </c>
      <c r="E11" s="87" t="s">
        <v>161</v>
      </c>
      <c r="F11" s="78" t="s">
        <v>162</v>
      </c>
      <c r="G11" s="78" t="s">
        <v>163</v>
      </c>
      <c r="H11" s="78" t="s">
        <v>164</v>
      </c>
      <c r="I11" s="85">
        <v>300</v>
      </c>
      <c r="J11" s="86"/>
    </row>
    <row r="12" spans="1:10" s="75" customFormat="1" ht="69" customHeight="1">
      <c r="A12" s="83">
        <v>5</v>
      </c>
      <c r="B12" s="216" t="s">
        <v>160</v>
      </c>
      <c r="C12" s="217"/>
      <c r="D12" s="40" t="s">
        <v>153</v>
      </c>
      <c r="E12" s="87" t="s">
        <v>165</v>
      </c>
      <c r="F12" s="78" t="s">
        <v>162</v>
      </c>
      <c r="G12" s="78" t="s">
        <v>163</v>
      </c>
      <c r="H12" s="78" t="s">
        <v>166</v>
      </c>
      <c r="I12" s="85">
        <v>300</v>
      </c>
      <c r="J12" s="86"/>
    </row>
    <row r="13" spans="1:10" s="75" customFormat="1" ht="51" customHeight="1">
      <c r="A13" s="83">
        <v>6</v>
      </c>
      <c r="B13" s="216" t="s">
        <v>160</v>
      </c>
      <c r="C13" s="217"/>
      <c r="D13" s="40" t="s">
        <v>153</v>
      </c>
      <c r="E13" s="87" t="s">
        <v>167</v>
      </c>
      <c r="F13" s="78" t="s">
        <v>162</v>
      </c>
      <c r="G13" s="78" t="s">
        <v>163</v>
      </c>
      <c r="H13" s="78" t="s">
        <v>166</v>
      </c>
      <c r="I13" s="85">
        <v>500</v>
      </c>
      <c r="J13" s="86"/>
    </row>
    <row r="14" spans="1:10" s="75" customFormat="1" ht="33" customHeight="1">
      <c r="A14" s="83">
        <v>7</v>
      </c>
      <c r="B14" s="216" t="s">
        <v>168</v>
      </c>
      <c r="C14" s="217"/>
      <c r="D14" s="40" t="s">
        <v>148</v>
      </c>
      <c r="E14" s="87" t="s">
        <v>169</v>
      </c>
      <c r="F14" s="90" t="s">
        <v>170</v>
      </c>
      <c r="G14" s="78" t="s">
        <v>163</v>
      </c>
      <c r="H14" s="78" t="s">
        <v>164</v>
      </c>
      <c r="I14" s="85">
        <v>8400</v>
      </c>
      <c r="J14" s="86"/>
    </row>
    <row r="15" spans="1:10" s="75" customFormat="1" ht="69" customHeight="1">
      <c r="A15" s="83">
        <v>8</v>
      </c>
      <c r="B15" s="218" t="s">
        <v>171</v>
      </c>
      <c r="C15" s="217"/>
      <c r="D15" s="40" t="s">
        <v>153</v>
      </c>
      <c r="E15" s="91" t="s">
        <v>172</v>
      </c>
      <c r="F15" s="92" t="s">
        <v>173</v>
      </c>
      <c r="G15" s="93" t="s">
        <v>163</v>
      </c>
      <c r="H15" s="79" t="s">
        <v>174</v>
      </c>
      <c r="I15" s="85">
        <v>4000</v>
      </c>
      <c r="J15" s="86"/>
    </row>
    <row r="16" spans="1:10" s="75" customFormat="1" ht="35" customHeight="1">
      <c r="A16" s="83">
        <v>9</v>
      </c>
      <c r="B16" s="216" t="s">
        <v>175</v>
      </c>
      <c r="C16" s="217"/>
      <c r="D16" s="40" t="s">
        <v>153</v>
      </c>
      <c r="E16" s="87" t="s">
        <v>176</v>
      </c>
      <c r="F16" s="78" t="s">
        <v>26</v>
      </c>
      <c r="G16" s="93" t="s">
        <v>163</v>
      </c>
      <c r="H16" s="79" t="s">
        <v>177</v>
      </c>
      <c r="I16" s="85">
        <v>500</v>
      </c>
      <c r="J16" s="86"/>
    </row>
    <row r="17" spans="1:10" s="75" customFormat="1" ht="23" customHeight="1">
      <c r="A17" s="83">
        <v>10</v>
      </c>
      <c r="B17" s="216" t="s">
        <v>178</v>
      </c>
      <c r="C17" s="217"/>
      <c r="D17" s="40" t="s">
        <v>179</v>
      </c>
      <c r="E17" s="94" t="s">
        <v>180</v>
      </c>
      <c r="F17" s="95" t="s">
        <v>170</v>
      </c>
      <c r="G17" s="93" t="s">
        <v>163</v>
      </c>
      <c r="H17" s="79" t="s">
        <v>181</v>
      </c>
      <c r="I17" s="88"/>
      <c r="J17" s="86"/>
    </row>
    <row r="18" spans="1:10" s="75" customFormat="1" ht="45" customHeight="1">
      <c r="A18" s="83">
        <v>11</v>
      </c>
      <c r="B18" s="216" t="s">
        <v>182</v>
      </c>
      <c r="C18" s="217"/>
      <c r="D18" s="40" t="s">
        <v>183</v>
      </c>
      <c r="E18" s="91" t="s">
        <v>184</v>
      </c>
      <c r="F18" s="93" t="s">
        <v>185</v>
      </c>
      <c r="G18" s="93" t="s">
        <v>150</v>
      </c>
      <c r="H18" s="79" t="s">
        <v>181</v>
      </c>
      <c r="I18" s="85">
        <v>3000</v>
      </c>
      <c r="J18" s="86"/>
    </row>
    <row r="19" spans="1:10" s="75" customFormat="1" ht="49" customHeight="1">
      <c r="A19" s="83">
        <v>12</v>
      </c>
      <c r="B19" s="216" t="s">
        <v>186</v>
      </c>
      <c r="C19" s="217"/>
      <c r="D19" s="40" t="s">
        <v>153</v>
      </c>
      <c r="E19" s="91" t="s">
        <v>187</v>
      </c>
      <c r="F19" s="92" t="s">
        <v>188</v>
      </c>
      <c r="G19" s="93" t="s">
        <v>163</v>
      </c>
      <c r="H19" s="79" t="s">
        <v>189</v>
      </c>
      <c r="I19" s="85">
        <v>300</v>
      </c>
      <c r="J19" s="86"/>
    </row>
    <row r="20" spans="1:10" s="75" customFormat="1" ht="45" customHeight="1">
      <c r="A20" s="83">
        <v>13</v>
      </c>
      <c r="B20" s="216" t="s">
        <v>190</v>
      </c>
      <c r="C20" s="217"/>
      <c r="D20" s="40" t="s">
        <v>153</v>
      </c>
      <c r="E20" s="87" t="s">
        <v>191</v>
      </c>
      <c r="F20" s="78" t="s">
        <v>192</v>
      </c>
      <c r="G20" s="93" t="s">
        <v>163</v>
      </c>
      <c r="H20" s="79" t="s">
        <v>193</v>
      </c>
      <c r="I20" s="85">
        <v>300</v>
      </c>
      <c r="J20" s="86"/>
    </row>
    <row r="21" spans="1:10" s="75" customFormat="1" ht="30" customHeight="1">
      <c r="A21" s="83">
        <v>14</v>
      </c>
      <c r="B21" s="216" t="s">
        <v>194</v>
      </c>
      <c r="C21" s="217"/>
      <c r="D21" s="40" t="s">
        <v>153</v>
      </c>
      <c r="E21" s="87" t="s">
        <v>195</v>
      </c>
      <c r="F21" s="78" t="s">
        <v>196</v>
      </c>
      <c r="G21" s="93" t="s">
        <v>163</v>
      </c>
      <c r="H21" s="79" t="s">
        <v>189</v>
      </c>
      <c r="I21" s="85">
        <v>300</v>
      </c>
      <c r="J21" s="86"/>
    </row>
    <row r="22" spans="1:10" s="75" customFormat="1" ht="39" customHeight="1">
      <c r="A22" s="83">
        <v>15</v>
      </c>
      <c r="B22" s="216" t="s">
        <v>197</v>
      </c>
      <c r="C22" s="217"/>
      <c r="D22" s="40" t="s">
        <v>153</v>
      </c>
      <c r="E22" s="91" t="s">
        <v>198</v>
      </c>
      <c r="F22" s="92" t="s">
        <v>199</v>
      </c>
      <c r="G22" s="93" t="s">
        <v>163</v>
      </c>
      <c r="H22" s="79" t="s">
        <v>200</v>
      </c>
      <c r="I22" s="85">
        <v>500</v>
      </c>
      <c r="J22" s="86"/>
    </row>
    <row r="23" spans="1:10" s="75" customFormat="1" ht="39" customHeight="1">
      <c r="A23" s="83">
        <v>16</v>
      </c>
      <c r="B23" s="216" t="s">
        <v>201</v>
      </c>
      <c r="C23" s="217"/>
      <c r="D23" s="40" t="s">
        <v>153</v>
      </c>
      <c r="E23" s="87" t="s">
        <v>202</v>
      </c>
      <c r="F23" s="78" t="s">
        <v>188</v>
      </c>
      <c r="G23" s="93" t="s">
        <v>163</v>
      </c>
      <c r="H23" s="79" t="s">
        <v>189</v>
      </c>
      <c r="I23" s="85">
        <v>300</v>
      </c>
      <c r="J23" s="86"/>
    </row>
    <row r="24" spans="1:10" s="75" customFormat="1" ht="45" customHeight="1">
      <c r="A24" s="83">
        <v>17</v>
      </c>
      <c r="B24" s="216" t="s">
        <v>197</v>
      </c>
      <c r="C24" s="217"/>
      <c r="D24" s="40" t="s">
        <v>153</v>
      </c>
      <c r="E24" s="91" t="s">
        <v>203</v>
      </c>
      <c r="F24" s="92" t="s">
        <v>199</v>
      </c>
      <c r="G24" s="93" t="s">
        <v>163</v>
      </c>
      <c r="H24" s="79" t="s">
        <v>200</v>
      </c>
      <c r="I24" s="85">
        <v>500</v>
      </c>
      <c r="J24" s="86"/>
    </row>
    <row r="25" spans="1:10" s="75" customFormat="1" ht="45" customHeight="1">
      <c r="A25" s="83">
        <v>18</v>
      </c>
      <c r="B25" s="216" t="s">
        <v>204</v>
      </c>
      <c r="C25" s="217"/>
      <c r="D25" s="92" t="s">
        <v>183</v>
      </c>
      <c r="E25" s="91" t="s">
        <v>205</v>
      </c>
      <c r="F25" s="93" t="s">
        <v>206</v>
      </c>
      <c r="G25" s="93" t="s">
        <v>163</v>
      </c>
      <c r="H25" s="79" t="s">
        <v>207</v>
      </c>
      <c r="I25" s="85">
        <v>800</v>
      </c>
      <c r="J25" s="86"/>
    </row>
    <row r="26" spans="1:10" s="75" customFormat="1" ht="45" customHeight="1">
      <c r="A26" s="83">
        <v>19</v>
      </c>
      <c r="B26" s="216" t="s">
        <v>208</v>
      </c>
      <c r="C26" s="217"/>
      <c r="D26" s="92" t="s">
        <v>183</v>
      </c>
      <c r="E26" s="96" t="s">
        <v>209</v>
      </c>
      <c r="F26" s="97" t="s">
        <v>210</v>
      </c>
      <c r="G26" s="93" t="s">
        <v>163</v>
      </c>
      <c r="H26" s="98" t="s">
        <v>211</v>
      </c>
      <c r="I26" s="85">
        <v>800</v>
      </c>
      <c r="J26" s="86"/>
    </row>
    <row r="27" spans="1:10" s="75" customFormat="1" ht="45" customHeight="1">
      <c r="A27" s="83">
        <v>20</v>
      </c>
      <c r="B27" s="216" t="s">
        <v>212</v>
      </c>
      <c r="C27" s="217"/>
      <c r="D27" s="92" t="s">
        <v>183</v>
      </c>
      <c r="E27" s="99" t="s">
        <v>213</v>
      </c>
      <c r="F27" s="97" t="s">
        <v>214</v>
      </c>
      <c r="G27" s="93" t="s">
        <v>163</v>
      </c>
      <c r="H27" s="98" t="s">
        <v>211</v>
      </c>
      <c r="I27" s="85">
        <v>600</v>
      </c>
      <c r="J27" s="89"/>
    </row>
    <row r="28" spans="1:10" s="75" customFormat="1" ht="76" customHeight="1">
      <c r="A28" s="83">
        <v>21</v>
      </c>
      <c r="B28" s="216" t="s">
        <v>215</v>
      </c>
      <c r="C28" s="217"/>
      <c r="D28" s="92" t="s">
        <v>183</v>
      </c>
      <c r="E28" s="87" t="s">
        <v>216</v>
      </c>
      <c r="F28" s="97" t="s">
        <v>217</v>
      </c>
      <c r="G28" s="93" t="s">
        <v>163</v>
      </c>
      <c r="H28" s="98" t="s">
        <v>218</v>
      </c>
      <c r="I28" s="85">
        <v>12000</v>
      </c>
      <c r="J28" s="86"/>
    </row>
    <row r="29" spans="1:10" s="75" customFormat="1" ht="56" customHeight="1">
      <c r="A29" s="83">
        <v>22</v>
      </c>
      <c r="B29" s="216" t="s">
        <v>219</v>
      </c>
      <c r="C29" s="217"/>
      <c r="D29" s="92" t="s">
        <v>183</v>
      </c>
      <c r="E29" s="100" t="s">
        <v>220</v>
      </c>
      <c r="F29" s="78" t="s">
        <v>221</v>
      </c>
      <c r="G29" s="93" t="s">
        <v>163</v>
      </c>
      <c r="H29" s="79" t="s">
        <v>222</v>
      </c>
      <c r="I29" s="85">
        <v>5000</v>
      </c>
      <c r="J29" s="86"/>
    </row>
    <row r="30" spans="1:10" s="75" customFormat="1" ht="67" customHeight="1">
      <c r="A30" s="83">
        <v>23</v>
      </c>
      <c r="B30" s="216" t="s">
        <v>223</v>
      </c>
      <c r="C30" s="217"/>
      <c r="D30" s="92" t="s">
        <v>183</v>
      </c>
      <c r="E30" s="87" t="s">
        <v>224</v>
      </c>
      <c r="F30" s="78" t="s">
        <v>206</v>
      </c>
      <c r="G30" s="93" t="s">
        <v>163</v>
      </c>
      <c r="H30" s="79" t="s">
        <v>189</v>
      </c>
      <c r="I30" s="85">
        <v>800</v>
      </c>
      <c r="J30" s="86"/>
    </row>
    <row r="31" spans="1:10" s="75" customFormat="1" ht="45" customHeight="1">
      <c r="A31" s="83">
        <v>24</v>
      </c>
      <c r="B31" s="216" t="s">
        <v>225</v>
      </c>
      <c r="C31" s="217"/>
      <c r="D31" s="92" t="s">
        <v>183</v>
      </c>
      <c r="E31" s="101" t="s">
        <v>226</v>
      </c>
      <c r="F31" s="93" t="s">
        <v>227</v>
      </c>
      <c r="G31" s="93" t="s">
        <v>163</v>
      </c>
      <c r="H31" s="102" t="s">
        <v>164</v>
      </c>
      <c r="I31" s="85">
        <v>600</v>
      </c>
      <c r="J31" s="86"/>
    </row>
    <row r="32" spans="1:10" s="75" customFormat="1" ht="45" customHeight="1">
      <c r="A32" s="83">
        <v>25</v>
      </c>
      <c r="B32" s="216" t="s">
        <v>228</v>
      </c>
      <c r="C32" s="217"/>
      <c r="D32" s="92" t="s">
        <v>183</v>
      </c>
      <c r="E32" s="87" t="s">
        <v>229</v>
      </c>
      <c r="F32" s="78" t="s">
        <v>206</v>
      </c>
      <c r="G32" s="93" t="s">
        <v>163</v>
      </c>
      <c r="H32" s="79" t="s">
        <v>189</v>
      </c>
      <c r="I32" s="85">
        <v>800</v>
      </c>
      <c r="J32" s="86"/>
    </row>
    <row r="33" spans="1:10" s="75" customFormat="1" ht="45" customHeight="1">
      <c r="A33" s="83">
        <v>26</v>
      </c>
      <c r="B33" s="216" t="s">
        <v>230</v>
      </c>
      <c r="C33" s="217"/>
      <c r="D33" s="92" t="s">
        <v>183</v>
      </c>
      <c r="E33" s="103" t="s">
        <v>231</v>
      </c>
      <c r="F33" s="97" t="s">
        <v>232</v>
      </c>
      <c r="G33" s="93" t="s">
        <v>163</v>
      </c>
      <c r="H33" s="102" t="s">
        <v>164</v>
      </c>
      <c r="I33" s="85">
        <v>800</v>
      </c>
      <c r="J33" s="86"/>
    </row>
    <row r="34" spans="1:10" s="75" customFormat="1" ht="58" customHeight="1">
      <c r="A34" s="83">
        <v>27</v>
      </c>
      <c r="B34" s="216" t="s">
        <v>233</v>
      </c>
      <c r="C34" s="217"/>
      <c r="D34" s="92" t="s">
        <v>183</v>
      </c>
      <c r="E34" s="103" t="s">
        <v>234</v>
      </c>
      <c r="F34" s="97" t="s">
        <v>214</v>
      </c>
      <c r="G34" s="93" t="s">
        <v>163</v>
      </c>
      <c r="H34" s="102" t="s">
        <v>164</v>
      </c>
      <c r="I34" s="85">
        <v>600</v>
      </c>
      <c r="J34" s="86"/>
    </row>
    <row r="35" spans="1:10" s="75" customFormat="1" ht="52" customHeight="1">
      <c r="A35" s="83">
        <v>28</v>
      </c>
      <c r="B35" s="216" t="s">
        <v>235</v>
      </c>
      <c r="C35" s="217"/>
      <c r="D35" s="92" t="s">
        <v>183</v>
      </c>
      <c r="E35" s="87" t="s">
        <v>236</v>
      </c>
      <c r="F35" s="97" t="s">
        <v>237</v>
      </c>
      <c r="G35" s="93" t="s">
        <v>163</v>
      </c>
      <c r="H35" s="102" t="s">
        <v>238</v>
      </c>
      <c r="I35" s="85">
        <v>48000</v>
      </c>
      <c r="J35" s="86"/>
    </row>
    <row r="36" spans="1:10" s="75" customFormat="1" ht="51" customHeight="1">
      <c r="A36" s="83">
        <v>29</v>
      </c>
      <c r="B36" s="216" t="s">
        <v>239</v>
      </c>
      <c r="C36" s="217"/>
      <c r="D36" s="40" t="s">
        <v>153</v>
      </c>
      <c r="E36" s="87" t="s">
        <v>240</v>
      </c>
      <c r="F36" s="97" t="s">
        <v>241</v>
      </c>
      <c r="G36" s="78" t="s">
        <v>163</v>
      </c>
      <c r="H36" s="102" t="s">
        <v>166</v>
      </c>
      <c r="I36" s="85">
        <v>500</v>
      </c>
      <c r="J36" s="86"/>
    </row>
    <row r="37" spans="1:10" s="75" customFormat="1" ht="64" customHeight="1">
      <c r="A37" s="83">
        <v>30</v>
      </c>
      <c r="B37" s="216" t="s">
        <v>242</v>
      </c>
      <c r="C37" s="217"/>
      <c r="D37" s="40" t="s">
        <v>153</v>
      </c>
      <c r="E37" s="104" t="s">
        <v>243</v>
      </c>
      <c r="F37" s="97" t="s">
        <v>244</v>
      </c>
      <c r="G37" s="78" t="s">
        <v>163</v>
      </c>
      <c r="H37" s="98" t="s">
        <v>166</v>
      </c>
      <c r="I37" s="85">
        <v>1000</v>
      </c>
      <c r="J37" s="82"/>
    </row>
    <row r="38" spans="1:10" s="75" customFormat="1" ht="55" customHeight="1">
      <c r="A38" s="83">
        <v>31</v>
      </c>
      <c r="B38" s="216" t="s">
        <v>245</v>
      </c>
      <c r="C38" s="217"/>
      <c r="D38" s="40" t="s">
        <v>153</v>
      </c>
      <c r="E38" s="99" t="s">
        <v>246</v>
      </c>
      <c r="F38" s="97" t="s">
        <v>247</v>
      </c>
      <c r="G38" s="78" t="s">
        <v>163</v>
      </c>
      <c r="H38" s="98" t="s">
        <v>164</v>
      </c>
      <c r="I38" s="85">
        <v>3000</v>
      </c>
      <c r="J38" s="82"/>
    </row>
    <row r="39" spans="1:10" s="75" customFormat="1" ht="33" customHeight="1">
      <c r="A39" s="83">
        <v>32</v>
      </c>
      <c r="B39" s="216" t="s">
        <v>248</v>
      </c>
      <c r="C39" s="217"/>
      <c r="D39" s="40" t="s">
        <v>153</v>
      </c>
      <c r="E39" s="99" t="s">
        <v>249</v>
      </c>
      <c r="F39" s="97" t="s">
        <v>250</v>
      </c>
      <c r="G39" s="78" t="s">
        <v>163</v>
      </c>
      <c r="H39" s="98" t="s">
        <v>251</v>
      </c>
      <c r="I39" s="85">
        <v>6400</v>
      </c>
      <c r="J39" s="82"/>
    </row>
    <row r="40" spans="1:10" s="110" customFormat="1" ht="18.75" customHeight="1">
      <c r="A40" s="105" t="s">
        <v>252</v>
      </c>
      <c r="B40" s="106"/>
      <c r="C40" s="106"/>
      <c r="D40" s="106"/>
      <c r="E40" s="106"/>
      <c r="F40" s="107"/>
      <c r="G40" s="106"/>
      <c r="H40" s="107" t="s">
        <v>253</v>
      </c>
      <c r="I40" s="108">
        <f>SUM(I8:I39)</f>
        <v>142500</v>
      </c>
      <c r="J40" s="109"/>
    </row>
    <row r="41" spans="1:10" s="110" customFormat="1" ht="18" customHeight="1">
      <c r="A41" s="111"/>
      <c r="B41" s="112" t="s">
        <v>254</v>
      </c>
      <c r="C41" s="113"/>
      <c r="D41" s="114"/>
      <c r="E41" s="113"/>
      <c r="F41" s="112"/>
      <c r="G41" s="114"/>
      <c r="H41" s="115"/>
      <c r="I41" s="116"/>
      <c r="J41" s="117"/>
    </row>
    <row r="42" spans="1:10" s="110" customFormat="1" ht="18.75" customHeight="1">
      <c r="A42" s="118" t="s">
        <v>255</v>
      </c>
      <c r="B42" s="119"/>
      <c r="C42" s="120"/>
      <c r="D42" s="121" t="s">
        <v>256</v>
      </c>
      <c r="E42" s="120"/>
      <c r="F42" s="119"/>
      <c r="G42" s="121" t="s">
        <v>257</v>
      </c>
      <c r="H42" s="122"/>
      <c r="I42" s="123"/>
      <c r="J42" s="124"/>
    </row>
  </sheetData>
  <mergeCells count="38">
    <mergeCell ref="B7:C7"/>
    <mergeCell ref="D1:G2"/>
    <mergeCell ref="A5:B5"/>
    <mergeCell ref="C5:D5"/>
    <mergeCell ref="F6:G6"/>
    <mergeCell ref="I6:J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C39"/>
    <mergeCell ref="B32:C32"/>
    <mergeCell ref="B33:C33"/>
    <mergeCell ref="B34:C34"/>
    <mergeCell ref="B35:C35"/>
    <mergeCell ref="B36:C36"/>
    <mergeCell ref="B37:C37"/>
  </mergeCells>
  <phoneticPr fontId="3" type="noConversion"/>
  <printOptions horizontalCentered="1" verticalCentered="1"/>
  <pageMargins left="0.39" right="0.43" top="0.43" bottom="0.24" header="0.44" footer="0.24"/>
  <pageSetup paperSize="9" scale="8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56-B633-4A4E-9D13-58E47C012282}">
  <dimension ref="A1:J23"/>
  <sheetViews>
    <sheetView topLeftCell="A16" workbookViewId="0">
      <selection activeCell="L20" sqref="L20"/>
    </sheetView>
  </sheetViews>
  <sheetFormatPr defaultColWidth="8.83203125" defaultRowHeight="15"/>
  <cols>
    <col min="1" max="1" width="8.83203125" style="1"/>
    <col min="2" max="2" width="21.4140625" style="1" customWidth="1"/>
    <col min="3" max="3" width="23.58203125" style="1" customWidth="1"/>
    <col min="4" max="4" width="20" style="1" customWidth="1"/>
    <col min="5" max="8" width="8.83203125" style="1" hidden="1" customWidth="1"/>
    <col min="9" max="9" width="12.4140625" style="1" hidden="1" customWidth="1"/>
    <col min="10" max="10" width="25.08203125" style="1" customWidth="1"/>
    <col min="11" max="16384" width="8.83203125" style="1"/>
  </cols>
  <sheetData>
    <row r="1" spans="1:10" ht="21" customHeight="1" thickBot="1">
      <c r="A1" s="230" t="s">
        <v>258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27" customHeight="1" thickBot="1">
      <c r="A2" s="231" t="s">
        <v>259</v>
      </c>
      <c r="B2" s="231"/>
      <c r="C2" s="231"/>
      <c r="D2" s="231"/>
      <c r="E2" s="231"/>
      <c r="F2" s="231"/>
      <c r="G2" s="231" t="s">
        <v>260</v>
      </c>
      <c r="H2" s="231"/>
      <c r="I2" s="129"/>
      <c r="J2" s="129"/>
    </row>
    <row r="3" spans="1:10" s="53" customFormat="1" ht="43" customHeight="1" thickBot="1">
      <c r="A3" s="130" t="s">
        <v>1</v>
      </c>
      <c r="B3" s="130" t="s">
        <v>140</v>
      </c>
      <c r="C3" s="130" t="s">
        <v>141</v>
      </c>
      <c r="D3" s="130" t="s">
        <v>261</v>
      </c>
      <c r="E3" s="130" t="s">
        <v>262</v>
      </c>
      <c r="F3" s="228" t="s">
        <v>5</v>
      </c>
      <c r="G3" s="228"/>
      <c r="H3" s="130" t="s">
        <v>263</v>
      </c>
      <c r="I3" s="130" t="s">
        <v>264</v>
      </c>
      <c r="J3" s="130" t="s">
        <v>12</v>
      </c>
    </row>
    <row r="4" spans="1:10" ht="43" customHeight="1" thickBot="1">
      <c r="A4" s="131">
        <v>1</v>
      </c>
      <c r="B4" s="130" t="s">
        <v>265</v>
      </c>
      <c r="C4" s="130" t="s">
        <v>266</v>
      </c>
      <c r="D4" s="130" t="s">
        <v>267</v>
      </c>
      <c r="E4" s="129"/>
      <c r="F4" s="232"/>
      <c r="G4" s="232"/>
      <c r="H4" s="129"/>
      <c r="I4" s="130">
        <v>1000</v>
      </c>
      <c r="J4" s="130" t="s">
        <v>268</v>
      </c>
    </row>
    <row r="5" spans="1:10" ht="43" customHeight="1" thickBot="1">
      <c r="A5" s="131">
        <v>2</v>
      </c>
      <c r="B5" s="130" t="s">
        <v>269</v>
      </c>
      <c r="C5" s="130" t="s">
        <v>270</v>
      </c>
      <c r="D5" s="130" t="s">
        <v>267</v>
      </c>
      <c r="E5" s="131">
        <v>0</v>
      </c>
      <c r="F5" s="227">
        <v>300</v>
      </c>
      <c r="G5" s="227"/>
      <c r="H5" s="131">
        <v>1</v>
      </c>
      <c r="I5" s="131">
        <v>300</v>
      </c>
      <c r="J5" s="130" t="s">
        <v>271</v>
      </c>
    </row>
    <row r="6" spans="1:10" ht="43" customHeight="1" thickBot="1">
      <c r="A6" s="131">
        <v>3</v>
      </c>
      <c r="B6" s="130" t="s">
        <v>272</v>
      </c>
      <c r="C6" s="130" t="s">
        <v>153</v>
      </c>
      <c r="D6" s="130" t="s">
        <v>267</v>
      </c>
      <c r="E6" s="131">
        <v>0</v>
      </c>
      <c r="F6" s="227">
        <v>300</v>
      </c>
      <c r="G6" s="227"/>
      <c r="H6" s="131">
        <v>1</v>
      </c>
      <c r="I6" s="131">
        <v>300</v>
      </c>
      <c r="J6" s="130" t="s">
        <v>273</v>
      </c>
    </row>
    <row r="7" spans="1:10" ht="43" customHeight="1" thickBot="1">
      <c r="A7" s="131">
        <v>4</v>
      </c>
      <c r="B7" s="130" t="s">
        <v>274</v>
      </c>
      <c r="C7" s="130" t="s">
        <v>275</v>
      </c>
      <c r="D7" s="130" t="s">
        <v>267</v>
      </c>
      <c r="E7" s="131">
        <v>0</v>
      </c>
      <c r="F7" s="229">
        <v>1500</v>
      </c>
      <c r="G7" s="229"/>
      <c r="H7" s="131">
        <v>1</v>
      </c>
      <c r="I7" s="131">
        <v>1500</v>
      </c>
      <c r="J7" s="130" t="s">
        <v>276</v>
      </c>
    </row>
    <row r="8" spans="1:10" ht="43" customHeight="1" thickBot="1">
      <c r="A8" s="131">
        <v>5</v>
      </c>
      <c r="B8" s="130" t="s">
        <v>277</v>
      </c>
      <c r="C8" s="130" t="s">
        <v>278</v>
      </c>
      <c r="D8" s="130" t="s">
        <v>279</v>
      </c>
      <c r="E8" s="131">
        <v>0</v>
      </c>
      <c r="F8" s="227">
        <v>400</v>
      </c>
      <c r="G8" s="227"/>
      <c r="H8" s="131">
        <v>1</v>
      </c>
      <c r="I8" s="131">
        <v>400</v>
      </c>
      <c r="J8" s="130" t="s">
        <v>280</v>
      </c>
    </row>
    <row r="9" spans="1:10" ht="42" customHeight="1" thickBot="1">
      <c r="A9" s="131">
        <v>6</v>
      </c>
      <c r="B9" s="130" t="s">
        <v>281</v>
      </c>
      <c r="C9" s="130" t="s">
        <v>282</v>
      </c>
      <c r="D9" s="130" t="s">
        <v>283</v>
      </c>
      <c r="E9" s="131">
        <v>0</v>
      </c>
      <c r="F9" s="227">
        <v>40</v>
      </c>
      <c r="G9" s="227"/>
      <c r="H9" s="131">
        <v>240</v>
      </c>
      <c r="I9" s="131">
        <v>9600</v>
      </c>
      <c r="J9" s="129"/>
    </row>
    <row r="10" spans="1:10" ht="50" customHeight="1" thickBot="1">
      <c r="A10" s="131">
        <v>7</v>
      </c>
      <c r="B10" s="130" t="s">
        <v>284</v>
      </c>
      <c r="C10" s="130" t="s">
        <v>282</v>
      </c>
      <c r="D10" s="130" t="s">
        <v>285</v>
      </c>
      <c r="E10" s="131">
        <v>300</v>
      </c>
      <c r="F10" s="227">
        <v>40</v>
      </c>
      <c r="G10" s="227"/>
      <c r="H10" s="131">
        <v>26</v>
      </c>
      <c r="I10" s="131">
        <v>1340</v>
      </c>
      <c r="J10" s="129"/>
    </row>
    <row r="11" spans="1:10" ht="39.5" thickBot="1">
      <c r="A11" s="131">
        <v>8</v>
      </c>
      <c r="B11" s="130" t="s">
        <v>286</v>
      </c>
      <c r="C11" s="130" t="s">
        <v>287</v>
      </c>
      <c r="D11" s="130" t="s">
        <v>288</v>
      </c>
      <c r="E11" s="131">
        <v>0</v>
      </c>
      <c r="F11" s="229">
        <v>4200</v>
      </c>
      <c r="G11" s="229"/>
      <c r="H11" s="131">
        <v>1</v>
      </c>
      <c r="I11" s="131">
        <v>4200</v>
      </c>
      <c r="J11" s="130" t="s">
        <v>289</v>
      </c>
    </row>
    <row r="12" spans="1:10" ht="57" customHeight="1" thickBot="1">
      <c r="A12" s="131">
        <v>9</v>
      </c>
      <c r="B12" s="130" t="s">
        <v>290</v>
      </c>
      <c r="C12" s="130" t="s">
        <v>291</v>
      </c>
      <c r="D12" s="130" t="s">
        <v>292</v>
      </c>
      <c r="E12" s="131">
        <v>0</v>
      </c>
      <c r="F12" s="227">
        <v>500</v>
      </c>
      <c r="G12" s="227"/>
      <c r="H12" s="131">
        <v>1</v>
      </c>
      <c r="I12" s="131">
        <v>500</v>
      </c>
      <c r="J12" s="130" t="s">
        <v>293</v>
      </c>
    </row>
    <row r="13" spans="1:10" ht="57" customHeight="1" thickBot="1">
      <c r="A13" s="131">
        <v>10</v>
      </c>
      <c r="B13" s="130" t="s">
        <v>294</v>
      </c>
      <c r="C13" s="130" t="s">
        <v>291</v>
      </c>
      <c r="D13" s="130" t="s">
        <v>292</v>
      </c>
      <c r="E13" s="131">
        <v>0</v>
      </c>
      <c r="F13" s="227">
        <v>500</v>
      </c>
      <c r="G13" s="227"/>
      <c r="H13" s="131">
        <v>1</v>
      </c>
      <c r="I13" s="131">
        <v>500</v>
      </c>
      <c r="J13" s="130" t="s">
        <v>293</v>
      </c>
    </row>
    <row r="14" spans="1:10" ht="59" customHeight="1" thickBot="1">
      <c r="A14" s="131">
        <v>11</v>
      </c>
      <c r="B14" s="130" t="s">
        <v>295</v>
      </c>
      <c r="C14" s="130" t="s">
        <v>291</v>
      </c>
      <c r="D14" s="130" t="s">
        <v>292</v>
      </c>
      <c r="E14" s="131">
        <v>0</v>
      </c>
      <c r="F14" s="227">
        <v>400</v>
      </c>
      <c r="G14" s="227"/>
      <c r="H14" s="131">
        <v>1</v>
      </c>
      <c r="I14" s="131">
        <v>400</v>
      </c>
      <c r="J14" s="130" t="s">
        <v>293</v>
      </c>
    </row>
    <row r="15" spans="1:10" ht="60" customHeight="1" thickBot="1">
      <c r="A15" s="131">
        <v>12</v>
      </c>
      <c r="B15" s="130" t="s">
        <v>296</v>
      </c>
      <c r="C15" s="130" t="s">
        <v>291</v>
      </c>
      <c r="D15" s="130" t="s">
        <v>292</v>
      </c>
      <c r="E15" s="131">
        <v>0</v>
      </c>
      <c r="F15" s="227">
        <v>400</v>
      </c>
      <c r="G15" s="227"/>
      <c r="H15" s="131">
        <v>1</v>
      </c>
      <c r="I15" s="131">
        <v>400</v>
      </c>
      <c r="J15" s="130" t="s">
        <v>293</v>
      </c>
    </row>
    <row r="16" spans="1:10" ht="73" customHeight="1" thickBot="1">
      <c r="A16" s="131">
        <v>13</v>
      </c>
      <c r="B16" s="130" t="s">
        <v>297</v>
      </c>
      <c r="C16" s="130" t="s">
        <v>291</v>
      </c>
      <c r="D16" s="130" t="s">
        <v>292</v>
      </c>
      <c r="E16" s="131">
        <v>0</v>
      </c>
      <c r="F16" s="227">
        <v>400</v>
      </c>
      <c r="G16" s="227"/>
      <c r="H16" s="131">
        <v>1</v>
      </c>
      <c r="I16" s="131">
        <v>400</v>
      </c>
      <c r="J16" s="130" t="s">
        <v>293</v>
      </c>
    </row>
    <row r="17" spans="1:10" ht="63" customHeight="1" thickBot="1">
      <c r="A17" s="131">
        <v>14</v>
      </c>
      <c r="B17" s="130" t="s">
        <v>298</v>
      </c>
      <c r="C17" s="130" t="s">
        <v>291</v>
      </c>
      <c r="D17" s="130" t="s">
        <v>292</v>
      </c>
      <c r="E17" s="131">
        <v>0</v>
      </c>
      <c r="F17" s="227">
        <v>500</v>
      </c>
      <c r="G17" s="227"/>
      <c r="H17" s="131">
        <v>1</v>
      </c>
      <c r="I17" s="131">
        <v>500</v>
      </c>
      <c r="J17" s="130" t="s">
        <v>293</v>
      </c>
    </row>
    <row r="18" spans="1:10" ht="62" customHeight="1" thickBot="1">
      <c r="A18" s="131">
        <v>15</v>
      </c>
      <c r="B18" s="130" t="s">
        <v>299</v>
      </c>
      <c r="C18" s="130" t="s">
        <v>291</v>
      </c>
      <c r="D18" s="130" t="s">
        <v>292</v>
      </c>
      <c r="E18" s="131">
        <v>400</v>
      </c>
      <c r="F18" s="227">
        <v>300</v>
      </c>
      <c r="G18" s="227"/>
      <c r="H18" s="131">
        <v>1</v>
      </c>
      <c r="I18" s="131">
        <v>700</v>
      </c>
      <c r="J18" s="130" t="s">
        <v>293</v>
      </c>
    </row>
    <row r="19" spans="1:10" ht="60" customHeight="1" thickBot="1">
      <c r="A19" s="131">
        <v>16</v>
      </c>
      <c r="B19" s="130" t="s">
        <v>300</v>
      </c>
      <c r="C19" s="130" t="s">
        <v>291</v>
      </c>
      <c r="D19" s="130" t="s">
        <v>292</v>
      </c>
      <c r="E19" s="131">
        <v>0</v>
      </c>
      <c r="F19" s="227">
        <v>500</v>
      </c>
      <c r="G19" s="227"/>
      <c r="H19" s="131">
        <v>1</v>
      </c>
      <c r="I19" s="131">
        <v>500</v>
      </c>
      <c r="J19" s="130" t="s">
        <v>293</v>
      </c>
    </row>
    <row r="20" spans="1:10" ht="57" customHeight="1" thickBot="1">
      <c r="A20" s="131">
        <v>17</v>
      </c>
      <c r="B20" s="130" t="s">
        <v>301</v>
      </c>
      <c r="C20" s="130" t="s">
        <v>302</v>
      </c>
      <c r="D20" s="130" t="s">
        <v>292</v>
      </c>
      <c r="E20" s="131">
        <v>400</v>
      </c>
      <c r="F20" s="227">
        <v>500</v>
      </c>
      <c r="G20" s="227"/>
      <c r="H20" s="131">
        <v>1</v>
      </c>
      <c r="I20" s="131">
        <v>900</v>
      </c>
      <c r="J20" s="130" t="s">
        <v>293</v>
      </c>
    </row>
    <row r="21" spans="1:10" ht="15.5" thickBot="1">
      <c r="A21" s="228" t="s">
        <v>303</v>
      </c>
      <c r="B21" s="228"/>
      <c r="C21" s="228"/>
      <c r="D21" s="228"/>
      <c r="E21" s="228"/>
      <c r="F21" s="228"/>
      <c r="G21" s="228" t="s">
        <v>260</v>
      </c>
      <c r="H21" s="228"/>
      <c r="I21" s="132">
        <f>SUM(I4:I20)</f>
        <v>23440</v>
      </c>
      <c r="J21" s="129"/>
    </row>
    <row r="22" spans="1:10" ht="15.5" thickBot="1">
      <c r="A22" s="228" t="s">
        <v>304</v>
      </c>
      <c r="B22" s="228"/>
      <c r="C22" s="228"/>
      <c r="D22" s="228"/>
      <c r="E22" s="228"/>
      <c r="F22" s="228"/>
      <c r="G22" s="228" t="s">
        <v>260</v>
      </c>
      <c r="H22" s="228"/>
      <c r="I22" s="133"/>
      <c r="J22" s="129"/>
    </row>
    <row r="23" spans="1:10" ht="15.5" thickBot="1">
      <c r="A23" s="228" t="s">
        <v>305</v>
      </c>
      <c r="B23" s="228"/>
      <c r="C23" s="228"/>
      <c r="D23" s="228"/>
      <c r="E23" s="228"/>
      <c r="F23" s="228"/>
      <c r="G23" s="228" t="s">
        <v>260</v>
      </c>
      <c r="H23" s="228"/>
      <c r="I23" s="134">
        <f>I21+I22</f>
        <v>23440</v>
      </c>
      <c r="J23" s="129"/>
    </row>
  </sheetData>
  <mergeCells count="23">
    <mergeCell ref="F6:G6"/>
    <mergeCell ref="A1:J1"/>
    <mergeCell ref="A2:H2"/>
    <mergeCell ref="F3:G3"/>
    <mergeCell ref="F4:G4"/>
    <mergeCell ref="F5:G5"/>
    <mergeCell ref="F18:G18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9:G19"/>
    <mergeCell ref="F20:G20"/>
    <mergeCell ref="A21:H21"/>
    <mergeCell ref="A22:H22"/>
    <mergeCell ref="A23:H23"/>
  </mergeCells>
  <phoneticPr fontId="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0EAC-8547-4008-931B-3294D9452348}">
  <dimension ref="A1:N25"/>
  <sheetViews>
    <sheetView topLeftCell="A19" zoomScale="84" zoomScaleNormal="84" workbookViewId="0">
      <selection activeCell="F31" sqref="F31"/>
    </sheetView>
  </sheetViews>
  <sheetFormatPr defaultColWidth="9" defaultRowHeight="15"/>
  <cols>
    <col min="1" max="1" width="6.4140625" style="135" customWidth="1"/>
    <col min="2" max="2" width="9" style="135"/>
    <col min="3" max="3" width="25.1640625" style="135" customWidth="1"/>
    <col min="4" max="4" width="21.33203125" style="135" customWidth="1"/>
    <col min="5" max="5" width="10.83203125" style="135" customWidth="1"/>
    <col min="6" max="6" width="13.33203125" style="135" customWidth="1"/>
    <col min="7" max="7" width="15.33203125" style="135" customWidth="1"/>
    <col min="8" max="10" width="9" style="135"/>
    <col min="11" max="11" width="14.08203125" style="135" customWidth="1"/>
    <col min="12" max="12" width="13.6640625" style="135" customWidth="1"/>
    <col min="13" max="13" width="9" style="135"/>
    <col min="14" max="14" width="9" style="153"/>
    <col min="15" max="16384" width="9" style="135"/>
  </cols>
  <sheetData>
    <row r="1" spans="1:12" ht="23">
      <c r="A1" s="233" t="s">
        <v>306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>
      <c r="A2" s="234" t="s">
        <v>307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44.4" customHeight="1">
      <c r="A3" s="235" t="s">
        <v>308</v>
      </c>
      <c r="B3" s="235"/>
      <c r="C3" s="236" t="s">
        <v>309</v>
      </c>
      <c r="D3" s="237"/>
      <c r="E3" s="238"/>
      <c r="F3" s="136" t="s">
        <v>310</v>
      </c>
      <c r="G3" s="239"/>
      <c r="H3" s="239"/>
      <c r="I3" s="239"/>
      <c r="J3" s="239"/>
      <c r="K3" s="239"/>
      <c r="L3" s="239"/>
    </row>
    <row r="4" spans="1:12" ht="64.75" customHeight="1">
      <c r="A4" s="138" t="s">
        <v>311</v>
      </c>
      <c r="B4" s="138" t="s">
        <v>312</v>
      </c>
      <c r="C4" s="138" t="s">
        <v>313</v>
      </c>
      <c r="D4" s="138" t="s">
        <v>314</v>
      </c>
      <c r="E4" s="138" t="s">
        <v>315</v>
      </c>
      <c r="F4" s="138" t="s">
        <v>316</v>
      </c>
      <c r="G4" s="138" t="s">
        <v>317</v>
      </c>
      <c r="H4" s="138" t="s">
        <v>318</v>
      </c>
      <c r="I4" s="138" t="s">
        <v>319</v>
      </c>
      <c r="J4" s="138" t="s">
        <v>320</v>
      </c>
      <c r="K4" s="138" t="s">
        <v>321</v>
      </c>
      <c r="L4" s="138" t="s">
        <v>322</v>
      </c>
    </row>
    <row r="5" spans="1:12" ht="51" customHeight="1">
      <c r="A5" s="139">
        <v>1</v>
      </c>
      <c r="B5" s="140"/>
      <c r="C5" s="141" t="s">
        <v>323</v>
      </c>
      <c r="D5" s="142" t="s">
        <v>324</v>
      </c>
      <c r="E5" s="143" t="s">
        <v>26</v>
      </c>
      <c r="F5" s="144"/>
      <c r="G5" s="145" t="s">
        <v>325</v>
      </c>
      <c r="H5" s="143">
        <v>2</v>
      </c>
      <c r="I5" s="31" t="s">
        <v>326</v>
      </c>
      <c r="J5" s="139">
        <v>3000</v>
      </c>
      <c r="K5" s="139">
        <f>J5*H5</f>
        <v>6000</v>
      </c>
      <c r="L5" s="31"/>
    </row>
    <row r="6" spans="1:12" ht="51" customHeight="1">
      <c r="A6" s="139">
        <v>2</v>
      </c>
      <c r="B6" s="140"/>
      <c r="C6" s="141" t="s">
        <v>327</v>
      </c>
      <c r="D6" s="142" t="s">
        <v>324</v>
      </c>
      <c r="E6" s="143" t="s">
        <v>26</v>
      </c>
      <c r="F6" s="144"/>
      <c r="G6" s="145" t="s">
        <v>325</v>
      </c>
      <c r="H6" s="143">
        <v>2</v>
      </c>
      <c r="I6" s="31" t="s">
        <v>326</v>
      </c>
      <c r="J6" s="139">
        <v>3000</v>
      </c>
      <c r="K6" s="139">
        <f>J6*H6</f>
        <v>6000</v>
      </c>
      <c r="L6" s="31"/>
    </row>
    <row r="7" spans="1:12" ht="46.25" customHeight="1">
      <c r="A7" s="139">
        <v>3</v>
      </c>
      <c r="B7" s="140"/>
      <c r="C7" s="141" t="s">
        <v>328</v>
      </c>
      <c r="D7" s="142" t="s">
        <v>324</v>
      </c>
      <c r="E7" s="143" t="s">
        <v>26</v>
      </c>
      <c r="F7" s="144"/>
      <c r="G7" s="145" t="s">
        <v>325</v>
      </c>
      <c r="H7" s="143">
        <v>4</v>
      </c>
      <c r="I7" s="31" t="s">
        <v>326</v>
      </c>
      <c r="J7" s="139">
        <v>3000</v>
      </c>
      <c r="K7" s="139">
        <f t="shared" ref="K7:K19" si="0">J7*H7</f>
        <v>12000</v>
      </c>
      <c r="L7" s="31"/>
    </row>
    <row r="8" spans="1:12" ht="39">
      <c r="A8" s="139">
        <v>4</v>
      </c>
      <c r="B8" s="140"/>
      <c r="C8" s="141" t="s">
        <v>329</v>
      </c>
      <c r="D8" s="142" t="s">
        <v>324</v>
      </c>
      <c r="E8" s="143" t="s">
        <v>26</v>
      </c>
      <c r="F8" s="144"/>
      <c r="G8" s="145" t="s">
        <v>325</v>
      </c>
      <c r="H8" s="143">
        <v>4</v>
      </c>
      <c r="I8" s="31" t="s">
        <v>326</v>
      </c>
      <c r="J8" s="139">
        <v>3600</v>
      </c>
      <c r="K8" s="139">
        <f t="shared" si="0"/>
        <v>14400</v>
      </c>
      <c r="L8" s="31"/>
    </row>
    <row r="9" spans="1:12" ht="45.65" customHeight="1">
      <c r="A9" s="139">
        <v>5</v>
      </c>
      <c r="B9" s="146"/>
      <c r="C9" s="141" t="s">
        <v>330</v>
      </c>
      <c r="D9" s="142" t="s">
        <v>324</v>
      </c>
      <c r="E9" s="143" t="s">
        <v>26</v>
      </c>
      <c r="F9" s="144"/>
      <c r="G9" s="145" t="s">
        <v>325</v>
      </c>
      <c r="H9" s="143">
        <v>4</v>
      </c>
      <c r="I9" s="31" t="s">
        <v>326</v>
      </c>
      <c r="J9" s="137">
        <v>3600</v>
      </c>
      <c r="K9" s="139">
        <f t="shared" si="0"/>
        <v>14400</v>
      </c>
      <c r="L9" s="31"/>
    </row>
    <row r="10" spans="1:12" ht="45.65" customHeight="1">
      <c r="A10" s="139">
        <v>6</v>
      </c>
      <c r="B10" s="147"/>
      <c r="C10" s="141" t="s">
        <v>331</v>
      </c>
      <c r="D10" s="142" t="s">
        <v>324</v>
      </c>
      <c r="E10" s="143" t="s">
        <v>26</v>
      </c>
      <c r="F10" s="144"/>
      <c r="G10" s="145" t="s">
        <v>325</v>
      </c>
      <c r="H10" s="143">
        <v>2</v>
      </c>
      <c r="I10" s="31" t="s">
        <v>326</v>
      </c>
      <c r="J10" s="137">
        <v>3200</v>
      </c>
      <c r="K10" s="139">
        <f t="shared" si="0"/>
        <v>6400</v>
      </c>
      <c r="L10" s="31"/>
    </row>
    <row r="11" spans="1:12" ht="45.65" customHeight="1">
      <c r="A11" s="139">
        <v>7</v>
      </c>
      <c r="B11" s="147"/>
      <c r="C11" s="141" t="s">
        <v>332</v>
      </c>
      <c r="D11" s="142" t="s">
        <v>324</v>
      </c>
      <c r="E11" s="143" t="s">
        <v>26</v>
      </c>
      <c r="F11" s="144"/>
      <c r="G11" s="145" t="s">
        <v>325</v>
      </c>
      <c r="H11" s="143">
        <v>2</v>
      </c>
      <c r="I11" s="31" t="s">
        <v>326</v>
      </c>
      <c r="J11" s="137">
        <v>3000</v>
      </c>
      <c r="K11" s="139">
        <f t="shared" si="0"/>
        <v>6000</v>
      </c>
      <c r="L11" s="31"/>
    </row>
    <row r="12" spans="1:12" ht="45.65" customHeight="1">
      <c r="A12" s="139">
        <v>8</v>
      </c>
      <c r="B12" s="147"/>
      <c r="C12" s="141" t="s">
        <v>333</v>
      </c>
      <c r="D12" s="142" t="s">
        <v>324</v>
      </c>
      <c r="E12" s="143" t="s">
        <v>26</v>
      </c>
      <c r="F12" s="144"/>
      <c r="G12" s="145" t="s">
        <v>325</v>
      </c>
      <c r="H12" s="143">
        <v>2</v>
      </c>
      <c r="I12" s="31" t="s">
        <v>326</v>
      </c>
      <c r="J12" s="137">
        <v>3000</v>
      </c>
      <c r="K12" s="139">
        <f t="shared" si="0"/>
        <v>6000</v>
      </c>
      <c r="L12" s="31"/>
    </row>
    <row r="13" spans="1:12" ht="45.65" customHeight="1">
      <c r="A13" s="139">
        <v>9</v>
      </c>
      <c r="B13" s="147"/>
      <c r="C13" s="141" t="s">
        <v>334</v>
      </c>
      <c r="D13" s="142" t="s">
        <v>324</v>
      </c>
      <c r="E13" s="143" t="s">
        <v>26</v>
      </c>
      <c r="F13" s="144"/>
      <c r="G13" s="145" t="s">
        <v>325</v>
      </c>
      <c r="H13" s="143">
        <v>2</v>
      </c>
      <c r="I13" s="31" t="s">
        <v>326</v>
      </c>
      <c r="J13" s="137">
        <v>3000</v>
      </c>
      <c r="K13" s="139">
        <f t="shared" si="0"/>
        <v>6000</v>
      </c>
      <c r="L13" s="31"/>
    </row>
    <row r="14" spans="1:12" ht="45.65" customHeight="1">
      <c r="A14" s="139">
        <v>10</v>
      </c>
      <c r="B14" s="147"/>
      <c r="C14" s="141" t="s">
        <v>335</v>
      </c>
      <c r="D14" s="142" t="s">
        <v>324</v>
      </c>
      <c r="E14" s="143" t="s">
        <v>26</v>
      </c>
      <c r="F14" s="144"/>
      <c r="G14" s="145" t="s">
        <v>325</v>
      </c>
      <c r="H14" s="143">
        <v>2</v>
      </c>
      <c r="I14" s="31" t="s">
        <v>326</v>
      </c>
      <c r="J14" s="137">
        <v>3000</v>
      </c>
      <c r="K14" s="139">
        <f t="shared" si="0"/>
        <v>6000</v>
      </c>
      <c r="L14" s="31"/>
    </row>
    <row r="15" spans="1:12" ht="45.65" customHeight="1">
      <c r="A15" s="139">
        <v>11</v>
      </c>
      <c r="B15" s="147"/>
      <c r="C15" s="141" t="s">
        <v>336</v>
      </c>
      <c r="D15" s="142" t="s">
        <v>324</v>
      </c>
      <c r="E15" s="143"/>
      <c r="F15" s="144"/>
      <c r="G15" s="145" t="s">
        <v>325</v>
      </c>
      <c r="H15" s="143">
        <v>2</v>
      </c>
      <c r="I15" s="31" t="s">
        <v>326</v>
      </c>
      <c r="J15" s="137">
        <v>3000</v>
      </c>
      <c r="K15" s="139">
        <f t="shared" si="0"/>
        <v>6000</v>
      </c>
      <c r="L15" s="31"/>
    </row>
    <row r="16" spans="1:12" ht="45.65" customHeight="1">
      <c r="A16" s="139">
        <v>12</v>
      </c>
      <c r="B16" s="147"/>
      <c r="C16" s="141" t="s">
        <v>337</v>
      </c>
      <c r="D16" s="142" t="s">
        <v>324</v>
      </c>
      <c r="E16" s="143"/>
      <c r="F16" s="144"/>
      <c r="G16" s="145" t="s">
        <v>325</v>
      </c>
      <c r="H16" s="143">
        <v>2</v>
      </c>
      <c r="I16" s="31" t="s">
        <v>326</v>
      </c>
      <c r="J16" s="137">
        <v>3000</v>
      </c>
      <c r="K16" s="139">
        <f t="shared" si="0"/>
        <v>6000</v>
      </c>
      <c r="L16" s="31"/>
    </row>
    <row r="17" spans="1:12" ht="45.65" customHeight="1">
      <c r="A17" s="139">
        <v>13</v>
      </c>
      <c r="B17" s="147"/>
      <c r="C17" s="141" t="s">
        <v>338</v>
      </c>
      <c r="D17" s="142" t="s">
        <v>324</v>
      </c>
      <c r="E17" s="143" t="s">
        <v>26</v>
      </c>
      <c r="F17" s="144"/>
      <c r="G17" s="145" t="s">
        <v>325</v>
      </c>
      <c r="H17" s="143">
        <v>2</v>
      </c>
      <c r="I17" s="31" t="s">
        <v>326</v>
      </c>
      <c r="J17" s="137">
        <v>3200</v>
      </c>
      <c r="K17" s="139">
        <f t="shared" si="0"/>
        <v>6400</v>
      </c>
      <c r="L17" s="31"/>
    </row>
    <row r="18" spans="1:12" ht="45.65" customHeight="1">
      <c r="A18" s="139">
        <v>14</v>
      </c>
      <c r="B18" s="148"/>
      <c r="C18" s="141" t="s">
        <v>339</v>
      </c>
      <c r="D18" s="142" t="s">
        <v>324</v>
      </c>
      <c r="E18" s="143" t="s">
        <v>26</v>
      </c>
      <c r="F18" s="144"/>
      <c r="G18" s="145" t="s">
        <v>325</v>
      </c>
      <c r="H18" s="143">
        <v>2</v>
      </c>
      <c r="I18" s="31" t="s">
        <v>326</v>
      </c>
      <c r="J18" s="137">
        <v>3200</v>
      </c>
      <c r="K18" s="139">
        <f t="shared" si="0"/>
        <v>6400</v>
      </c>
      <c r="L18" s="31"/>
    </row>
    <row r="19" spans="1:12" ht="34.25" customHeight="1">
      <c r="A19" s="139">
        <v>15</v>
      </c>
      <c r="B19" s="149"/>
      <c r="C19" s="141" t="s">
        <v>340</v>
      </c>
      <c r="D19" s="142" t="s">
        <v>324</v>
      </c>
      <c r="E19" s="143" t="s">
        <v>26</v>
      </c>
      <c r="F19" s="144"/>
      <c r="G19" s="145" t="s">
        <v>341</v>
      </c>
      <c r="H19" s="143">
        <v>1</v>
      </c>
      <c r="I19" s="31" t="s">
        <v>326</v>
      </c>
      <c r="J19" s="137">
        <v>20000</v>
      </c>
      <c r="K19" s="139">
        <f t="shared" si="0"/>
        <v>20000</v>
      </c>
      <c r="L19" s="31"/>
    </row>
    <row r="20" spans="1:12" ht="34.25" customHeight="1">
      <c r="A20" s="139"/>
      <c r="B20" s="149"/>
      <c r="C20" s="141"/>
      <c r="D20" s="142"/>
      <c r="E20" s="143"/>
      <c r="F20" s="144"/>
      <c r="G20" s="145"/>
      <c r="H20" s="143"/>
      <c r="I20" s="31"/>
      <c r="J20" s="137"/>
      <c r="K20" s="150">
        <f>SUM(K5:K19)</f>
        <v>128000</v>
      </c>
      <c r="L20" s="31"/>
    </row>
    <row r="21" spans="1:12" ht="34.25" customHeight="1">
      <c r="A21" s="139">
        <v>16</v>
      </c>
      <c r="B21" s="149"/>
      <c r="C21" s="141" t="s">
        <v>342</v>
      </c>
      <c r="D21" s="142" t="s">
        <v>324</v>
      </c>
      <c r="E21" s="143"/>
      <c r="F21" s="144"/>
      <c r="G21" s="145" t="s">
        <v>325</v>
      </c>
      <c r="H21" s="143">
        <v>2</v>
      </c>
      <c r="I21" s="31" t="s">
        <v>326</v>
      </c>
      <c r="J21" s="137">
        <v>4000</v>
      </c>
      <c r="K21" s="151">
        <f>J21*H21</f>
        <v>8000</v>
      </c>
      <c r="L21" s="31"/>
    </row>
    <row r="22" spans="1:12" ht="44" customHeight="1">
      <c r="A22" s="139">
        <v>17</v>
      </c>
      <c r="B22" s="149"/>
      <c r="C22" s="141" t="s">
        <v>343</v>
      </c>
      <c r="D22" s="142" t="s">
        <v>324</v>
      </c>
      <c r="E22" s="143"/>
      <c r="F22" s="144"/>
      <c r="G22" s="145" t="s">
        <v>325</v>
      </c>
      <c r="H22" s="143">
        <v>2</v>
      </c>
      <c r="I22" s="31" t="s">
        <v>326</v>
      </c>
      <c r="J22" s="137">
        <v>20000</v>
      </c>
      <c r="K22" s="151">
        <f>J22*H22</f>
        <v>40000</v>
      </c>
      <c r="L22" s="31"/>
    </row>
    <row r="23" spans="1:12" ht="44" customHeight="1">
      <c r="A23" s="139"/>
      <c r="B23" s="149"/>
      <c r="C23" s="141"/>
      <c r="D23" s="142"/>
      <c r="E23" s="143"/>
      <c r="F23" s="144"/>
      <c r="G23" s="145"/>
      <c r="H23" s="143"/>
      <c r="I23" s="31"/>
      <c r="J23" s="137"/>
      <c r="K23" s="151">
        <f>SUM(K21:K22)</f>
        <v>48000</v>
      </c>
      <c r="L23" s="31"/>
    </row>
    <row r="24" spans="1:12" ht="32.4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 t="s">
        <v>11</v>
      </c>
      <c r="K24" s="152">
        <f>SUM(K20:K22)</f>
        <v>176000</v>
      </c>
      <c r="L24" s="31"/>
    </row>
    <row r="25" spans="1:12" ht="27" customHeight="1"/>
  </sheetData>
  <autoFilter ref="N1:N24" xr:uid="{00000000-0009-0000-0000-000007000000}"/>
  <mergeCells count="5">
    <mergeCell ref="A1:L1"/>
    <mergeCell ref="A2:L2"/>
    <mergeCell ref="A3:B3"/>
    <mergeCell ref="C3:E3"/>
    <mergeCell ref="G3:L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报价表</vt:lpstr>
      <vt:lpstr>开发费用</vt:lpstr>
      <vt:lpstr>注塑模具 (新造型)</vt:lpstr>
      <vt:lpstr>注塑模具</vt:lpstr>
      <vt:lpstr>功能性实验</vt:lpstr>
      <vt:lpstr>油漆试验</vt:lpstr>
      <vt:lpstr>工装-检具清单  </vt:lpstr>
      <vt:lpstr>功能性实验!Print_Area</vt:lpstr>
      <vt:lpstr>注塑模具!Print_Area</vt:lpstr>
      <vt:lpstr>'注塑模具 (新造型)'!Print_Area</vt:lpstr>
      <vt:lpstr>功能性实验!Print_Titles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郭国卿</dc:creator>
  <cp:lastModifiedBy>卿 郭</cp:lastModifiedBy>
  <dcterms:created xsi:type="dcterms:W3CDTF">2015-06-05T18:19:34Z</dcterms:created>
  <dcterms:modified xsi:type="dcterms:W3CDTF">2025-02-06T02:16:06Z</dcterms:modified>
</cp:coreProperties>
</file>