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采购申请\安路普业务\2025年价格协议及质量协议\5.景元康达\"/>
    </mc:Choice>
  </mc:AlternateContent>
  <bookViews>
    <workbookView xWindow="-105" yWindow="-105" windowWidth="23250" windowHeight="12720" firstSheet="1" activeTab="1"/>
  </bookViews>
  <sheets>
    <sheet name="中盛7 (2)" sheetId="13" state="hidden" r:id="rId1"/>
    <sheet name="价格协议" sheetId="11" r:id="rId2"/>
    <sheet name="中盛9（假）" sheetId="10" state="hidden" r:id="rId3"/>
  </sheets>
  <externalReferences>
    <externalReference r:id="rId4"/>
  </externalReferences>
  <definedNames>
    <definedName name="_xlnm.Print_Area" localSheetId="1">价格协议!$A$1:$N$22</definedName>
    <definedName name="_xlnm.Print_Area" localSheetId="2">'中盛9（假）'!$A$1:$L$24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1" l="1"/>
  <c r="L9" i="11" l="1"/>
  <c r="M9" i="11" s="1"/>
  <c r="N48" i="13"/>
  <c r="Q47" i="13"/>
  <c r="N47" i="13"/>
  <c r="N46" i="13"/>
  <c r="Q45" i="13"/>
  <c r="N45" i="13"/>
  <c r="Q44" i="13"/>
  <c r="N44" i="13"/>
  <c r="Q43" i="13"/>
  <c r="N43" i="13"/>
  <c r="Q42" i="13"/>
  <c r="N42" i="13"/>
  <c r="Q41" i="13"/>
  <c r="N41" i="13"/>
  <c r="Q40" i="13"/>
  <c r="N40" i="13"/>
  <c r="Q36" i="13"/>
  <c r="Q35" i="13"/>
  <c r="Q33" i="13"/>
  <c r="Q32" i="13"/>
  <c r="Q31" i="13"/>
  <c r="Q30" i="13"/>
  <c r="Q29" i="13"/>
  <c r="Q28" i="13"/>
  <c r="Q27" i="13"/>
  <c r="Q26" i="13"/>
  <c r="Q25" i="13"/>
  <c r="Q23" i="13"/>
  <c r="Q21" i="13"/>
  <c r="Q20" i="13"/>
  <c r="Q19" i="13"/>
  <c r="Q18" i="13"/>
  <c r="Q17" i="13"/>
  <c r="Q16" i="13"/>
  <c r="Q15" i="13"/>
  <c r="Q14" i="13"/>
  <c r="L14" i="13"/>
  <c r="Q13" i="13"/>
  <c r="L13" i="13"/>
  <c r="Q12" i="13"/>
  <c r="L12" i="13"/>
  <c r="Q11" i="13"/>
  <c r="L11" i="13"/>
  <c r="Q10" i="13"/>
  <c r="L10" i="13"/>
  <c r="Q9" i="13"/>
  <c r="L9" i="13"/>
  <c r="I9" i="10"/>
  <c r="K9" i="10"/>
</calcChain>
</file>

<file path=xl/sharedStrings.xml><?xml version="1.0" encoding="utf-8"?>
<sst xmlns="http://schemas.openxmlformats.org/spreadsheetml/2006/main" count="334" uniqueCount="219">
  <si>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</si>
  <si>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</si>
  <si>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</si>
  <si>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</si>
  <si>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</si>
  <si>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</si>
  <si>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</si>
  <si>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</si>
  <si>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</si>
  <si>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</si>
  <si>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</si>
  <si>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</si>
  <si>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</si>
  <si>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</si>
  <si>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</si>
  <si>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</si>
  <si>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</si>
  <si>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</si>
  <si>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</si>
  <si>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</t>
    <phoneticPr fontId="8" type="noConversion"/>
  </si>
  <si>
    <t>件</t>
    <phoneticPr fontId="5" type="noConversion"/>
  </si>
  <si>
    <t>2021年12月报价</t>
    <phoneticPr fontId="8" type="noConversion"/>
  </si>
  <si>
    <t>SHT0013855</t>
    <phoneticPr fontId="8" type="noConversion"/>
  </si>
  <si>
    <t>02.03.61.057</t>
  </si>
  <si>
    <t>2021.12.21报价</t>
    <phoneticPr fontId="8" type="noConversion"/>
  </si>
  <si>
    <t>02.03.61.058</t>
  </si>
  <si>
    <t>02.03.61.059</t>
  </si>
  <si>
    <t>02.03.61.060</t>
  </si>
  <si>
    <t>02.03.61.061</t>
  </si>
  <si>
    <t>副驶员下安全带导向钢丝</t>
  </si>
  <si>
    <t>02.03.61.062</t>
  </si>
  <si>
    <t>SHT0002074</t>
    <phoneticPr fontId="8" type="noConversion"/>
  </si>
  <si>
    <t>02.03.13.002</t>
  </si>
  <si>
    <t>21年使用量3410</t>
    <phoneticPr fontId="8" type="noConversion"/>
  </si>
  <si>
    <t>SHT0013320</t>
    <phoneticPr fontId="8" type="noConversion"/>
  </si>
  <si>
    <t>02.03.61.046</t>
    <phoneticPr fontId="8" type="noConversion"/>
  </si>
  <si>
    <t>SLT0001696</t>
    <phoneticPr fontId="8" type="noConversion"/>
  </si>
  <si>
    <t>M31RB副驾靠背钢丝</t>
    <phoneticPr fontId="8" type="noConversion"/>
  </si>
  <si>
    <t>02.12.06.080</t>
    <phoneticPr fontId="8" type="noConversion"/>
  </si>
  <si>
    <t>20年-21年使用1600，21年无用量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</si>
  <si>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</si>
  <si>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</t>
    <phoneticPr fontId="8" type="noConversion"/>
  </si>
  <si>
    <t>SHT0010418</t>
    <phoneticPr fontId="8" type="noConversion"/>
  </si>
  <si>
    <t>H6安全带上支撑钢丝(副司机)</t>
    <phoneticPr fontId="8" type="noConversion"/>
  </si>
  <si>
    <t>02.03.53.005</t>
    <phoneticPr fontId="8" type="noConversion"/>
  </si>
  <si>
    <t>件</t>
    <phoneticPr fontId="6" type="noConversion"/>
  </si>
  <si>
    <t>SHT0011945</t>
    <phoneticPr fontId="8" type="noConversion"/>
  </si>
  <si>
    <t>02.03.53.002</t>
    <phoneticPr fontId="8" type="noConversion"/>
  </si>
  <si>
    <t>SHT0011946</t>
    <phoneticPr fontId="8" type="noConversion"/>
  </si>
  <si>
    <t>02.03.53.003</t>
    <phoneticPr fontId="8" type="noConversion"/>
  </si>
  <si>
    <t>02.03.57.051</t>
  </si>
  <si>
    <t>BSP0010017</t>
    <phoneticPr fontId="8" type="noConversion"/>
  </si>
  <si>
    <t>02.03.57.050</t>
  </si>
  <si>
    <t>02.03.57.047</t>
  </si>
  <si>
    <t>件</t>
  </si>
  <si>
    <t>H6肩部支撑钢丝</t>
  </si>
  <si>
    <t>02.03.57.039</t>
  </si>
  <si>
    <t>02.03.57.053</t>
  </si>
  <si>
    <t>02.03.57.048</t>
  </si>
  <si>
    <t>02.03.57.054</t>
  </si>
  <si>
    <t>02.03.57.040</t>
  </si>
  <si>
    <t>02.03.57.044</t>
  </si>
  <si>
    <t>02.03.57.028</t>
  </si>
  <si>
    <t>02.03.57.045</t>
  </si>
  <si>
    <t>SHT0012273</t>
    <phoneticPr fontId="5" type="noConversion"/>
  </si>
  <si>
    <t>SHT0013063</t>
    <phoneticPr fontId="6" type="noConversion"/>
  </si>
  <si>
    <t>BSP0010024</t>
    <phoneticPr fontId="6" type="noConversion"/>
  </si>
  <si>
    <t>SHT0012385</t>
    <phoneticPr fontId="6" type="noConversion"/>
  </si>
  <si>
    <t>BSP0010011</t>
    <phoneticPr fontId="8" type="noConversion"/>
  </si>
  <si>
    <t>H6变阻尼拉线回位簧</t>
    <phoneticPr fontId="8" type="noConversion"/>
  </si>
  <si>
    <t>BSP0010008</t>
    <phoneticPr fontId="8" type="noConversion"/>
  </si>
  <si>
    <t>0.17或0.14</t>
    <phoneticPr fontId="8" type="noConversion"/>
  </si>
  <si>
    <t>重量0.003还是0.0003，BOM写的是0.0003</t>
    <phoneticPr fontId="8" type="noConversion"/>
  </si>
  <si>
    <t>BSP0010006</t>
    <phoneticPr fontId="8" type="noConversion"/>
  </si>
  <si>
    <t>H6靠背调节蜗簧</t>
    <phoneticPr fontId="8" type="noConversion"/>
  </si>
  <si>
    <t>H6副驾驶靠背调节手柄卡接簧</t>
    <phoneticPr fontId="8" type="noConversion"/>
  </si>
  <si>
    <t>福田肩部支撑钢丝</t>
    <phoneticPr fontId="8" type="noConversion"/>
  </si>
  <si>
    <t>H6仰角解锁铸件回位簧</t>
    <phoneticPr fontId="8" type="noConversion"/>
  </si>
  <si>
    <t>BSP0010010</t>
    <phoneticPr fontId="8" type="noConversion"/>
  </si>
  <si>
    <t>H6水平减震解锁钣金回位簧</t>
    <phoneticPr fontId="8" type="noConversion"/>
  </si>
  <si>
    <t>BSP0010007</t>
    <phoneticPr fontId="8" type="noConversion"/>
  </si>
  <si>
    <r>
      <t>大运支撑钢丝</t>
    </r>
    <r>
      <rPr>
        <sz val="10"/>
        <color theme="1"/>
        <rFont val="Calibri"/>
        <family val="2"/>
      </rPr>
      <t>5(</t>
    </r>
    <r>
      <rPr>
        <sz val="10"/>
        <color theme="1"/>
        <rFont val="Calibri"/>
        <family val="2"/>
        <charset val="161"/>
      </rPr>
      <t>φ</t>
    </r>
    <r>
      <rPr>
        <sz val="10"/>
        <color theme="1"/>
        <rFont val="等线"/>
        <family val="2"/>
        <charset val="134"/>
        <scheme val="minor"/>
      </rPr>
      <t>7钢丝)</t>
    </r>
    <phoneticPr fontId="8" type="noConversion"/>
  </si>
  <si>
    <t>图片</t>
    <phoneticPr fontId="5" type="noConversion"/>
  </si>
  <si>
    <t>SHT0011656</t>
    <phoneticPr fontId="5" type="noConversion"/>
  </si>
  <si>
    <t>H6靠背面套钢丝1</t>
    <phoneticPr fontId="5" type="noConversion"/>
  </si>
  <si>
    <t>H6靠背面套钢丝2</t>
    <phoneticPr fontId="5" type="noConversion"/>
  </si>
  <si>
    <t>工艺重量kg</t>
    <phoneticPr fontId="5" type="noConversion"/>
  </si>
  <si>
    <t>材质</t>
    <phoneticPr fontId="5" type="noConversion"/>
  </si>
  <si>
    <t>65Mn</t>
  </si>
  <si>
    <t>65Mn</t>
    <phoneticPr fontId="5" type="noConversion"/>
  </si>
  <si>
    <t>BSP0010018</t>
    <phoneticPr fontId="5" type="noConversion"/>
  </si>
  <si>
    <t>达克罗</t>
    <phoneticPr fontId="5" type="noConversion"/>
  </si>
  <si>
    <t>SHT0011693</t>
    <phoneticPr fontId="5" type="noConversion"/>
  </si>
  <si>
    <t xml:space="preserve">20# ⌀2.0  </t>
  </si>
  <si>
    <t>SHT0010763</t>
    <phoneticPr fontId="5" type="noConversion"/>
  </si>
  <si>
    <t>Q235 Φ6</t>
  </si>
  <si>
    <t>H6坐垫钢丝</t>
    <phoneticPr fontId="5" type="noConversion"/>
  </si>
  <si>
    <t>H6主驾驶靠背调节手柄卡接簧</t>
    <phoneticPr fontId="5" type="noConversion"/>
  </si>
  <si>
    <t>H6副驾驶靠背调节手柄卡接簧</t>
    <phoneticPr fontId="5" type="noConversion"/>
  </si>
  <si>
    <t>SHT0010780</t>
    <phoneticPr fontId="5" type="noConversion"/>
  </si>
  <si>
    <t>H6气袋腰托下固定点焊接总成</t>
    <phoneticPr fontId="5" type="noConversion"/>
  </si>
  <si>
    <t>SHT0011028</t>
    <phoneticPr fontId="5" type="noConversion"/>
  </si>
  <si>
    <t>H6座垫泡沫预埋钢丝1</t>
    <phoneticPr fontId="5" type="noConversion"/>
  </si>
  <si>
    <t>SHT0011014</t>
    <phoneticPr fontId="5" type="noConversion"/>
  </si>
  <si>
    <t>H6钢丝焊接总成</t>
    <phoneticPr fontId="5" type="noConversion"/>
  </si>
  <si>
    <t>SHT0010779</t>
    <phoneticPr fontId="5" type="noConversion"/>
  </si>
  <si>
    <t>H6气袋腰托侧翼支撑钢丝</t>
    <phoneticPr fontId="5" type="noConversion"/>
  </si>
  <si>
    <t>Q235 Φ5</t>
  </si>
  <si>
    <t>SHT0011260</t>
    <phoneticPr fontId="5" type="noConversion"/>
  </si>
  <si>
    <t>H6面套钩挂钢丝</t>
    <phoneticPr fontId="5" type="noConversion"/>
  </si>
  <si>
    <t>SHT0010039</t>
    <phoneticPr fontId="5" type="noConversion"/>
  </si>
  <si>
    <t>65Mn t=2.0</t>
  </si>
  <si>
    <t>BSP0010012</t>
    <phoneticPr fontId="5" type="noConversion"/>
  </si>
  <si>
    <t>H6延伸锁止钣金</t>
    <phoneticPr fontId="5" type="noConversion"/>
  </si>
  <si>
    <t>H6滑轨解锁手柄右侧回位簧</t>
    <phoneticPr fontId="5" type="noConversion"/>
  </si>
  <si>
    <t>镀白锌，银色钝化</t>
  </si>
  <si>
    <t>BSP0010027</t>
    <phoneticPr fontId="5" type="noConversion"/>
  </si>
  <si>
    <t>H6滑轨解锁手柄左侧回位簧</t>
    <phoneticPr fontId="5" type="noConversion"/>
  </si>
  <si>
    <t>T5靠背横向预埋钢丝</t>
    <phoneticPr fontId="5" type="noConversion"/>
  </si>
  <si>
    <t>SHT0012327</t>
    <phoneticPr fontId="5" type="noConversion"/>
  </si>
  <si>
    <t>T5坐垫横向预埋钢丝</t>
    <phoneticPr fontId="5" type="noConversion"/>
  </si>
  <si>
    <t>60#
φ2.0</t>
  </si>
  <si>
    <t>60#</t>
  </si>
  <si>
    <t>SHT0012272</t>
    <phoneticPr fontId="5" type="noConversion"/>
  </si>
  <si>
    <t>T5靠背纵向预埋钢丝</t>
    <phoneticPr fontId="5" type="noConversion"/>
  </si>
  <si>
    <t>SHT0012277</t>
    <phoneticPr fontId="5" type="noConversion"/>
  </si>
  <si>
    <t>T5坐垫纵向预埋钢丝</t>
    <phoneticPr fontId="5" type="noConversion"/>
  </si>
  <si>
    <t>汕德卡仰角调节机构卷簧</t>
    <phoneticPr fontId="5" type="noConversion"/>
  </si>
  <si>
    <t>T5气管固定卡簧（2.0）</t>
    <phoneticPr fontId="5" type="noConversion"/>
  </si>
  <si>
    <t>Q235   
Φ8</t>
  </si>
  <si>
    <t>T5侧翼支撑上安装钢丝</t>
    <phoneticPr fontId="5" type="noConversion"/>
  </si>
  <si>
    <t>H6靠背调节钣金回位簧</t>
    <phoneticPr fontId="8" type="noConversion"/>
  </si>
  <si>
    <t>SHT0011900</t>
    <phoneticPr fontId="5" type="noConversion"/>
  </si>
  <si>
    <t>SHT0011484</t>
    <phoneticPr fontId="5" type="noConversion"/>
  </si>
  <si>
    <t>BSP0010009</t>
    <phoneticPr fontId="5" type="noConversion"/>
  </si>
  <si>
    <t>镀白锌</t>
  </si>
  <si>
    <t>磷皂化</t>
  </si>
  <si>
    <t>H6仰角回位拉簧</t>
    <phoneticPr fontId="5" type="noConversion"/>
  </si>
  <si>
    <t>SHT0013859</t>
    <phoneticPr fontId="5" type="noConversion"/>
  </si>
  <si>
    <t>Q235/φ6.0</t>
  </si>
  <si>
    <t>SHT0013856</t>
    <phoneticPr fontId="5" type="noConversion"/>
  </si>
  <si>
    <t>T5-2.0驾驶员上安全带导向钢丝</t>
    <phoneticPr fontId="8" type="noConversion"/>
  </si>
  <si>
    <t>T5-2.0驾驶员中间安全带导向钢丝</t>
    <phoneticPr fontId="5" type="noConversion"/>
  </si>
  <si>
    <t>SHT0013857</t>
    <phoneticPr fontId="5" type="noConversion"/>
  </si>
  <si>
    <t>SHT0013858</t>
    <phoneticPr fontId="5" type="noConversion"/>
  </si>
  <si>
    <t>SHT0013860</t>
    <phoneticPr fontId="5" type="noConversion"/>
  </si>
  <si>
    <t>T5副驶员中间安全带导向钢丝</t>
    <phoneticPr fontId="5" type="noConversion"/>
  </si>
  <si>
    <t>T5副驶员上安全带导向钢丝</t>
    <phoneticPr fontId="5" type="noConversion"/>
  </si>
  <si>
    <t>T5驾驶员下安全带导向钢丝</t>
    <phoneticPr fontId="5" type="noConversion"/>
  </si>
  <si>
    <t>T5-2.0翻折钢丝焊接总成（汕德卡）</t>
    <phoneticPr fontId="5" type="noConversion"/>
  </si>
  <si>
    <t>预估未税单价</t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</si>
  <si>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-05</t>
    </r>
    <phoneticPr fontId="8" type="noConversion"/>
  </si>
  <si>
    <r>
      <t xml:space="preserve">                              协议编号：HBZYXY-2022-033-0</t>
    </r>
    <r>
      <rPr>
        <b/>
        <sz val="12"/>
        <rFont val="等线"/>
        <family val="3"/>
        <charset val="134"/>
      </rPr>
      <t>7</t>
    </r>
    <phoneticPr fontId="8" type="noConversion"/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</si>
  <si>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</si>
  <si>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</si>
  <si>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</si>
  <si>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</si>
  <si>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</si>
  <si>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</si>
  <si>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VAVE降本</t>
    <phoneticPr fontId="5" type="noConversion"/>
  </si>
  <si>
    <t>SLT0010605</t>
    <phoneticPr fontId="5" type="noConversion"/>
  </si>
  <si>
    <t>副驾靠背横支撑钢丝C</t>
    <phoneticPr fontId="5" type="noConversion"/>
  </si>
  <si>
    <t>此焊胎原为SLT0010647副驾靠背支撑钢丝焊接总成使用，我司VAVE变更，改由海兴中盛供应单件SLT0010605，故将报废焊胎摊销至10万件此产品中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</si>
  <si>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</si>
  <si>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2022年4月再报价</t>
    <phoneticPr fontId="8" type="noConversion"/>
  </si>
  <si>
    <t>荣昌未税核算价</t>
    <phoneticPr fontId="5" type="noConversion"/>
  </si>
  <si>
    <t>海兴</t>
    <phoneticPr fontId="5" type="noConversion"/>
  </si>
  <si>
    <t>02.03.57.049</t>
    <phoneticPr fontId="5" type="noConversion"/>
  </si>
  <si>
    <t>Q235 Φ8+Q235 Φ5</t>
    <phoneticPr fontId="5" type="noConversion"/>
  </si>
  <si>
    <t>按照2.0250执行</t>
    <phoneticPr fontId="5" type="noConversion"/>
  </si>
  <si>
    <t>按照0.2370执行</t>
    <phoneticPr fontId="5" type="noConversion"/>
  </si>
  <si>
    <t>description of operation 操作工序</t>
  </si>
  <si>
    <t>number of shifts 班次</t>
  </si>
  <si>
    <t>equipment
设备</t>
  </si>
  <si>
    <t>laber time (h)
工时（小时）</t>
  </si>
  <si>
    <t>laber cost人工成本（元/小时）</t>
  </si>
  <si>
    <t>other processing cost 制造成本（元/小时）</t>
  </si>
  <si>
    <t>process costs
加工成本</t>
  </si>
  <si>
    <t>卷制成形</t>
  </si>
  <si>
    <t>自动卷簧机</t>
  </si>
  <si>
    <t>回火</t>
  </si>
  <si>
    <t>回火炉</t>
  </si>
  <si>
    <t>Q235  Φ8</t>
  </si>
  <si>
    <t>0.44（含0.02元模摊，分摊10万件）</t>
    <phoneticPr fontId="5" type="noConversion"/>
  </si>
  <si>
    <t>按照1.991执行</t>
    <phoneticPr fontId="5" type="noConversion"/>
  </si>
  <si>
    <t>BSP0010013</t>
    <phoneticPr fontId="5" type="noConversion"/>
  </si>
  <si>
    <t>滑轨解锁机构回位簧</t>
    <phoneticPr fontId="5" type="noConversion"/>
  </si>
  <si>
    <t>取消了</t>
    <phoneticPr fontId="5" type="noConversion"/>
  </si>
  <si>
    <t>代替BSP0010027</t>
    <phoneticPr fontId="5" type="noConversion"/>
  </si>
  <si>
    <t>SHT0013729</t>
    <phoneticPr fontId="5" type="noConversion"/>
  </si>
  <si>
    <t>扶手手轮弹簧</t>
    <phoneticPr fontId="5" type="noConversion"/>
  </si>
  <si>
    <t>60# φ3*210</t>
    <phoneticPr fontId="5" type="noConversion"/>
  </si>
  <si>
    <t>60# φ3*290</t>
    <phoneticPr fontId="5" type="noConversion"/>
  </si>
  <si>
    <t>60# φ2</t>
    <phoneticPr fontId="5" type="noConversion"/>
  </si>
  <si>
    <t>镀锌</t>
    <phoneticPr fontId="5" type="noConversion"/>
  </si>
  <si>
    <t>增值税额</t>
    <phoneticPr fontId="5" type="noConversion"/>
  </si>
  <si>
    <t>含税产品价格（含模摊费）</t>
    <phoneticPr fontId="5" type="noConversion"/>
  </si>
  <si>
    <t>法定代表人/授权代表签字：</t>
    <phoneticPr fontId="5" type="noConversion"/>
  </si>
  <si>
    <t>乙方（签字盖章）：</t>
    <phoneticPr fontId="5" type="noConversion"/>
  </si>
  <si>
    <t>甲方（签字盖章）：</t>
    <phoneticPr fontId="5" type="noConversion"/>
  </si>
  <si>
    <r>
      <t>零部件采购价格协议</t>
    </r>
    <r>
      <rPr>
        <b/>
        <sz val="9"/>
        <rFont val="楷体_GB2312"/>
        <family val="3"/>
        <charset val="134"/>
      </rPr>
      <t>（          ）</t>
    </r>
    <phoneticPr fontId="6" type="noConversion"/>
  </si>
  <si>
    <t>单位</t>
    <phoneticPr fontId="5" type="noConversion"/>
  </si>
  <si>
    <t>零部件名称（QAD）</t>
    <phoneticPr fontId="5" type="noConversion"/>
  </si>
  <si>
    <t>EA</t>
    <phoneticPr fontId="5" type="noConversion"/>
  </si>
  <si>
    <r>
      <t>甲方：</t>
    </r>
    <r>
      <rPr>
        <u/>
        <sz val="12"/>
        <rFont val="宋体"/>
        <family val="3"/>
        <charset val="134"/>
      </rPr>
      <t>安路普（北京）汽车技术有限公司</t>
    </r>
    <phoneticPr fontId="5" type="noConversion"/>
  </si>
  <si>
    <t>四、产品的数量依据甲方具体采购产品时另行向乙方发出的订单。</t>
    <phoneticPr fontId="5" type="noConversion"/>
  </si>
  <si>
    <t>五、运输费用及运输过程中的风险由乙方承担。</t>
    <phoneticPr fontId="5" type="noConversion"/>
  </si>
  <si>
    <t>六、双方合作中出现质量、技术、物流等问题按照相应合同（协议）办理。</t>
    <phoneticPr fontId="5" type="noConversion"/>
  </si>
  <si>
    <t>八、供应商接到此通知后两日内确认回传，否则视为默认。</t>
    <phoneticPr fontId="5" type="noConversion"/>
  </si>
  <si>
    <t>七、此协议一式二份，经双方代表签字后即生效，复印件、传真件具备同等法律效力。</t>
    <phoneticPr fontId="5" type="noConversion"/>
  </si>
  <si>
    <t>IC</t>
    <phoneticPr fontId="5" type="noConversion"/>
  </si>
  <si>
    <t xml:space="preserve">                              协议编号：ALPJGXY-20250030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</si>
  <si>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2025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2025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</si>
  <si>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2024年</t>
    <phoneticPr fontId="8" type="noConversion"/>
  </si>
  <si>
    <t>2025年</t>
    <phoneticPr fontId="8" type="noConversion"/>
  </si>
  <si>
    <t>2025年</t>
    <phoneticPr fontId="8" type="noConversion"/>
  </si>
  <si>
    <t>BEC0010120</t>
    <phoneticPr fontId="5" type="noConversion"/>
  </si>
  <si>
    <t>BTS6143D</t>
    <phoneticPr fontId="5" type="noConversion"/>
  </si>
  <si>
    <r>
      <t>乙方：</t>
    </r>
    <r>
      <rPr>
        <u/>
        <sz val="12"/>
        <rFont val="楷体_GB2312"/>
        <family val="3"/>
        <charset val="134"/>
      </rPr>
      <t>北京景元康达科技有限公司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</si>
</sst>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00_);[Red]\(0.0000\)"/>
    <numFmt numFmtId="177" formatCode="0.00_);[Red]\(0.00\)"/>
    <numFmt numFmtId="178" formatCode="0_ "/>
    <numFmt numFmtId="179" formatCode="0.0000_ ;[Red]\-0.0000\ "/>
    <numFmt numFmtId="180" formatCode="0.0000"/>
    <numFmt numFmtId="181" formatCode="0.0000_ "/>
  </numFmts>
  <fonts count="4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61"/>
    </font>
    <font>
      <sz val="10"/>
      <color theme="1"/>
      <name val="等线"/>
      <family val="2"/>
      <scheme val="minor"/>
    </font>
    <font>
      <sz val="9"/>
      <name val="Arial"/>
      <family val="2"/>
    </font>
    <font>
      <sz val="10"/>
      <name val="宋体"/>
      <family val="3"/>
      <charset val="134"/>
    </font>
    <font>
      <b/>
      <sz val="12"/>
      <name val="等线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2"/>
      <name val="楷体_GB2312"/>
      <charset val="134"/>
    </font>
    <font>
      <u/>
      <sz val="12"/>
      <name val="等线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7" fillId="0" borderId="0">
      <alignment vertical="center"/>
    </xf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30" fillId="0" borderId="1" applyNumberFormat="0" applyFill="0" applyBorder="0" applyAlignment="0" applyProtection="0">
      <alignment vertical="center"/>
    </xf>
  </cellStyleXfs>
  <cellXfs count="190">
    <xf numFmtId="0" fontId="0" fillId="0" borderId="0" xfId="0"/>
    <xf numFmtId="0" fontId="1" fillId="0" borderId="0" xfId="1">
      <alignment vertical="center"/>
    </xf>
    <xf numFmtId="177" fontId="12" fillId="2" borderId="0" xfId="1" applyNumberFormat="1" applyFont="1" applyFill="1" applyAlignment="1">
      <alignment horizontal="center" vertical="center" shrinkToFit="1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6" fontId="24" fillId="0" borderId="0" xfId="1" applyNumberFormat="1" applyFont="1">
      <alignment vertical="center"/>
    </xf>
    <xf numFmtId="0" fontId="24" fillId="0" borderId="0" xfId="1" applyFont="1" applyAlignment="1">
      <alignment vertical="center" shrinkToFit="1"/>
    </xf>
    <xf numFmtId="176" fontId="26" fillId="0" borderId="0" xfId="1" applyNumberFormat="1" applyFont="1" applyAlignment="1">
      <alignment horizontal="center" vertical="center" shrinkToFit="1"/>
    </xf>
    <xf numFmtId="0" fontId="25" fillId="0" borderId="0" xfId="1" applyFont="1">
      <alignment vertical="center"/>
    </xf>
    <xf numFmtId="0" fontId="1" fillId="0" borderId="1" xfId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shrinkToFit="1"/>
    </xf>
    <xf numFmtId="176" fontId="22" fillId="0" borderId="0" xfId="1" applyNumberFormat="1" applyFont="1" applyFill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6" fontId="22" fillId="2" borderId="1" xfId="1" applyNumberFormat="1" applyFont="1" applyFill="1" applyBorder="1" applyAlignment="1">
      <alignment horizontal="center" vertical="center" wrapText="1"/>
    </xf>
    <xf numFmtId="176" fontId="22" fillId="2" borderId="1" xfId="1" applyNumberFormat="1" applyFont="1" applyFill="1" applyBorder="1" applyAlignment="1">
      <alignment horizontal="center" vertical="center" shrinkToFit="1"/>
    </xf>
    <xf numFmtId="176" fontId="22" fillId="2" borderId="0" xfId="1" applyNumberFormat="1" applyFont="1" applyFill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shrinkToFit="1"/>
    </xf>
    <xf numFmtId="176" fontId="22" fillId="4" borderId="0" xfId="1" applyNumberFormat="1" applyFont="1" applyFill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1" fillId="5" borderId="1" xfId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shrinkToFit="1"/>
    </xf>
    <xf numFmtId="176" fontId="22" fillId="5" borderId="0" xfId="1" applyNumberFormat="1" applyFont="1" applyFill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8" fillId="0" borderId="1" xfId="3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wrapText="1"/>
    </xf>
    <xf numFmtId="0" fontId="18" fillId="0" borderId="0" xfId="1" applyFont="1" applyFill="1">
      <alignment vertical="center"/>
    </xf>
    <xf numFmtId="0" fontId="19" fillId="0" borderId="1" xfId="3" applyFont="1" applyFill="1" applyBorder="1" applyAlignment="1">
      <alignment horizontal="center" vertical="center" wrapText="1"/>
    </xf>
    <xf numFmtId="0" fontId="21" fillId="3" borderId="1" xfId="8" applyFont="1" applyFill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8" fillId="4" borderId="0" xfId="1" applyFont="1" applyFill="1">
      <alignment vertical="center"/>
    </xf>
    <xf numFmtId="0" fontId="18" fillId="5" borderId="1" xfId="1" applyFont="1" applyFill="1" applyBorder="1" applyAlignment="1">
      <alignment horizontal="center" vertical="center"/>
    </xf>
    <xf numFmtId="0" fontId="18" fillId="5" borderId="0" xfId="1" applyFont="1" applyFill="1">
      <alignment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shrinkToFit="1"/>
    </xf>
    <xf numFmtId="176" fontId="22" fillId="6" borderId="0" xfId="1" applyNumberFormat="1" applyFont="1" applyFill="1" applyAlignment="1">
      <alignment horizontal="center" vertical="center" shrinkToFit="1"/>
    </xf>
    <xf numFmtId="0" fontId="18" fillId="6" borderId="1" xfId="1" applyFont="1" applyFill="1" applyBorder="1" applyAlignment="1">
      <alignment horizontal="center" vertical="center"/>
    </xf>
    <xf numFmtId="0" fontId="18" fillId="6" borderId="0" xfId="1" applyFont="1" applyFill="1">
      <alignment vertical="center"/>
    </xf>
    <xf numFmtId="0" fontId="13" fillId="0" borderId="1" xfId="7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center" vertical="center"/>
    </xf>
    <xf numFmtId="0" fontId="18" fillId="0" borderId="0" xfId="1" applyFont="1" applyAlignment="1">
      <alignment horizontal="center" vertical="center"/>
    </xf>
    <xf numFmtId="49" fontId="21" fillId="0" borderId="1" xfId="9" applyNumberFormat="1" applyFont="1" applyFill="1" applyBorder="1" applyAlignment="1" applyProtection="1">
      <alignment horizontal="center" vertical="center" wrapText="1"/>
      <protection locked="0"/>
    </xf>
    <xf numFmtId="179" fontId="18" fillId="4" borderId="0" xfId="1" applyNumberFormat="1" applyFont="1" applyFill="1" applyAlignment="1">
      <alignment horizontal="center" vertical="center"/>
    </xf>
    <xf numFmtId="179" fontId="18" fillId="5" borderId="0" xfId="1" applyNumberFormat="1" applyFont="1" applyFill="1" applyAlignment="1">
      <alignment horizontal="center" vertical="center"/>
    </xf>
    <xf numFmtId="49" fontId="31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Border="1">
      <alignment vertical="center"/>
    </xf>
    <xf numFmtId="0" fontId="18" fillId="0" borderId="1" xfId="1" applyFont="1" applyBorder="1">
      <alignment vertical="center"/>
    </xf>
    <xf numFmtId="0" fontId="18" fillId="6" borderId="1" xfId="1" applyFont="1" applyFill="1" applyBorder="1">
      <alignment vertical="center"/>
    </xf>
    <xf numFmtId="179" fontId="18" fillId="0" borderId="1" xfId="1" applyNumberFormat="1" applyFont="1" applyFill="1" applyBorder="1">
      <alignment vertical="center"/>
    </xf>
    <xf numFmtId="0" fontId="18" fillId="0" borderId="1" xfId="1" applyFont="1" applyFill="1" applyBorder="1">
      <alignment vertical="center"/>
    </xf>
    <xf numFmtId="179" fontId="18" fillId="0" borderId="1" xfId="1" applyNumberFormat="1" applyFont="1" applyFill="1" applyBorder="1" applyAlignment="1">
      <alignment horizontal="center" vertical="center"/>
    </xf>
    <xf numFmtId="2" fontId="18" fillId="0" borderId="1" xfId="1" applyNumberFormat="1" applyFont="1" applyBorder="1">
      <alignment vertical="center"/>
    </xf>
    <xf numFmtId="179" fontId="18" fillId="4" borderId="1" xfId="1" applyNumberFormat="1" applyFont="1" applyFill="1" applyBorder="1">
      <alignment vertical="center"/>
    </xf>
    <xf numFmtId="0" fontId="18" fillId="4" borderId="1" xfId="1" applyFont="1" applyFill="1" applyBorder="1">
      <alignment vertical="center"/>
    </xf>
    <xf numFmtId="179" fontId="18" fillId="5" borderId="1" xfId="1" applyNumberFormat="1" applyFont="1" applyFill="1" applyBorder="1">
      <alignment vertical="center"/>
    </xf>
    <xf numFmtId="0" fontId="18" fillId="5" borderId="1" xfId="1" applyFont="1" applyFill="1" applyBorder="1">
      <alignment vertical="center"/>
    </xf>
    <xf numFmtId="0" fontId="1" fillId="0" borderId="0" xfId="1" applyBorder="1">
      <alignment vertical="center"/>
    </xf>
    <xf numFmtId="0" fontId="18" fillId="0" borderId="0" xfId="1" applyFont="1" applyBorder="1">
      <alignment vertical="center"/>
    </xf>
    <xf numFmtId="0" fontId="18" fillId="6" borderId="0" xfId="1" applyFont="1" applyFill="1" applyBorder="1">
      <alignment vertical="center"/>
    </xf>
    <xf numFmtId="0" fontId="18" fillId="0" borderId="0" xfId="1" applyFont="1" applyFill="1" applyBorder="1">
      <alignment vertical="center"/>
    </xf>
    <xf numFmtId="0" fontId="18" fillId="4" borderId="0" xfId="1" applyFont="1" applyFill="1" applyBorder="1">
      <alignment vertical="center"/>
    </xf>
    <xf numFmtId="0" fontId="18" fillId="5" borderId="0" xfId="1" applyFont="1" applyFill="1" applyBorder="1">
      <alignment vertical="center"/>
    </xf>
    <xf numFmtId="0" fontId="18" fillId="0" borderId="1" xfId="1" applyFont="1" applyFill="1" applyBorder="1" applyAlignment="1">
      <alignment vertical="center" wrapText="1"/>
    </xf>
    <xf numFmtId="176" fontId="15" fillId="8" borderId="1" xfId="2" applyNumberFormat="1" applyFont="1" applyFill="1" applyBorder="1" applyAlignment="1">
      <alignment horizontal="center" vertical="center" wrapText="1"/>
    </xf>
    <xf numFmtId="177" fontId="21" fillId="7" borderId="1" xfId="0" applyNumberFormat="1" applyFont="1" applyFill="1" applyBorder="1" applyAlignment="1">
      <alignment horizontal="center" vertical="center" wrapText="1"/>
    </xf>
    <xf numFmtId="178" fontId="35" fillId="0" borderId="1" xfId="1" applyNumberFormat="1" applyFont="1" applyBorder="1" applyAlignment="1">
      <alignment horizontal="center" vertical="center" wrapText="1"/>
    </xf>
    <xf numFmtId="0" fontId="36" fillId="0" borderId="1" xfId="4" applyFont="1" applyBorder="1" applyAlignment="1">
      <alignment horizontal="center" vertical="center" wrapText="1"/>
    </xf>
    <xf numFmtId="0" fontId="37" fillId="0" borderId="1" xfId="3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center" vertical="center"/>
    </xf>
    <xf numFmtId="2" fontId="1" fillId="0" borderId="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left" vertical="center" wrapText="1"/>
    </xf>
    <xf numFmtId="176" fontId="25" fillId="0" borderId="0" xfId="1" applyNumberFormat="1" applyFont="1">
      <alignment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81" fontId="18" fillId="0" borderId="1" xfId="1" applyNumberFormat="1" applyFont="1" applyBorder="1" applyAlignment="1">
      <alignment horizontal="center" vertical="center"/>
    </xf>
    <xf numFmtId="181" fontId="18" fillId="6" borderId="1" xfId="1" applyNumberFormat="1" applyFont="1" applyFill="1" applyBorder="1" applyAlignment="1">
      <alignment horizontal="center" vertical="center"/>
    </xf>
    <xf numFmtId="181" fontId="18" fillId="0" borderId="1" xfId="1" applyNumberFormat="1" applyFont="1" applyFill="1" applyBorder="1" applyAlignment="1">
      <alignment horizontal="center" vertical="center"/>
    </xf>
    <xf numFmtId="181" fontId="18" fillId="4" borderId="1" xfId="1" applyNumberFormat="1" applyFont="1" applyFill="1" applyBorder="1" applyAlignment="1">
      <alignment horizontal="center" vertical="center"/>
    </xf>
    <xf numFmtId="181" fontId="18" fillId="5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Border="1" applyAlignment="1">
      <alignment horizontal="center" vertical="center"/>
    </xf>
    <xf numFmtId="180" fontId="18" fillId="6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Fill="1" applyBorder="1" applyAlignment="1">
      <alignment horizontal="center" vertical="center"/>
    </xf>
    <xf numFmtId="180" fontId="18" fillId="4" borderId="1" xfId="1" applyNumberFormat="1" applyFont="1" applyFill="1" applyBorder="1" applyAlignment="1">
      <alignment horizontal="center" vertical="center"/>
    </xf>
    <xf numFmtId="180" fontId="18" fillId="5" borderId="1" xfId="1" applyNumberFormat="1" applyFont="1" applyFill="1" applyBorder="1" applyAlignment="1">
      <alignment horizontal="center" vertical="center"/>
    </xf>
    <xf numFmtId="180" fontId="18" fillId="9" borderId="1" xfId="1" applyNumberFormat="1" applyFont="1" applyFill="1" applyBorder="1" applyAlignment="1">
      <alignment horizontal="center" vertical="center"/>
    </xf>
    <xf numFmtId="179" fontId="18" fillId="0" borderId="1" xfId="1" applyNumberFormat="1" applyFont="1" applyFill="1" applyBorder="1" applyAlignment="1">
      <alignment horizontal="center" vertical="center" wrapText="1"/>
    </xf>
    <xf numFmtId="0" fontId="18" fillId="9" borderId="0" xfId="1" applyFont="1" applyFill="1" applyBorder="1">
      <alignment vertical="center"/>
    </xf>
    <xf numFmtId="0" fontId="18" fillId="0" borderId="0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81" fontId="18" fillId="0" borderId="1" xfId="1" applyNumberFormat="1" applyFont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wrapText="1"/>
    </xf>
    <xf numFmtId="178" fontId="16" fillId="9" borderId="1" xfId="1" applyNumberFormat="1" applyFont="1" applyFill="1" applyBorder="1" applyAlignment="1">
      <alignment horizontal="center" vertical="center" wrapText="1"/>
    </xf>
    <xf numFmtId="0" fontId="18" fillId="9" borderId="1" xfId="3" applyFont="1" applyFill="1" applyBorder="1" applyAlignment="1">
      <alignment horizontal="center" vertical="center"/>
    </xf>
    <xf numFmtId="0" fontId="19" fillId="9" borderId="1" xfId="3" applyFont="1" applyFill="1" applyBorder="1" applyAlignment="1">
      <alignment horizontal="center" vertical="center" wrapText="1"/>
    </xf>
    <xf numFmtId="0" fontId="20" fillId="9" borderId="1" xfId="3" applyFont="1" applyFill="1" applyBorder="1" applyAlignment="1">
      <alignment horizontal="center" vertical="center"/>
    </xf>
    <xf numFmtId="0" fontId="21" fillId="9" borderId="1" xfId="1" applyFont="1" applyFill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shrinkToFit="1"/>
    </xf>
    <xf numFmtId="176" fontId="22" fillId="9" borderId="0" xfId="1" applyNumberFormat="1" applyFont="1" applyFill="1" applyAlignment="1">
      <alignment horizontal="center" vertical="center" shrinkToFit="1"/>
    </xf>
    <xf numFmtId="181" fontId="18" fillId="9" borderId="1" xfId="1" applyNumberFormat="1" applyFont="1" applyFill="1" applyBorder="1" applyAlignment="1">
      <alignment horizontal="center" vertical="center"/>
    </xf>
    <xf numFmtId="179" fontId="18" fillId="9" borderId="1" xfId="1" applyNumberFormat="1" applyFont="1" applyFill="1" applyBorder="1">
      <alignment vertical="center"/>
    </xf>
    <xf numFmtId="179" fontId="18" fillId="9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vertical="center" wrapText="1"/>
    </xf>
    <xf numFmtId="0" fontId="18" fillId="9" borderId="0" xfId="1" applyFont="1" applyFill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/>
    </xf>
    <xf numFmtId="181" fontId="36" fillId="0" borderId="1" xfId="4" applyNumberFormat="1" applyFont="1" applyBorder="1" applyAlignment="1">
      <alignment horizontal="center" vertical="center" wrapText="1"/>
    </xf>
    <xf numFmtId="0" fontId="9" fillId="0" borderId="0" xfId="1" applyFont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1" fillId="0" borderId="2" xfId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33" fillId="7" borderId="1" xfId="0" applyFont="1" applyFill="1" applyBorder="1" applyAlignment="1">
      <alignment horizontal="center" vertical="center" wrapText="1"/>
    </xf>
    <xf numFmtId="176" fontId="15" fillId="8" borderId="3" xfId="2" applyNumberFormat="1" applyFont="1" applyFill="1" applyBorder="1" applyAlignment="1">
      <alignment horizontal="center" vertical="center" wrapText="1"/>
    </xf>
    <xf numFmtId="176" fontId="15" fillId="8" borderId="4" xfId="2" applyNumberFormat="1" applyFont="1" applyFill="1" applyBorder="1" applyAlignment="1">
      <alignment horizontal="center" vertical="center" wrapText="1"/>
    </xf>
    <xf numFmtId="176" fontId="15" fillId="8" borderId="5" xfId="2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177" fontId="1" fillId="0" borderId="0" xfId="1" applyNumberFormat="1">
      <alignment vertical="center"/>
    </xf>
  </cellXfs>
  <cellStyles count="10">
    <cellStyle name="BOM_Level_Below3 3" xfId="9"/>
    <cellStyle name="常规" xfId="0" builtinId="0"/>
    <cellStyle name="常规 2" xfId="1"/>
    <cellStyle name="常规 2 2" xfId="5"/>
    <cellStyle name="常规 2 2 6" xfId="2"/>
    <cellStyle name="常规 3" xfId="3"/>
    <cellStyle name="常规 3 30" xfId="8"/>
    <cellStyle name="常规 4" xfId="4"/>
    <cellStyle name="常规 5" xfId="6"/>
    <cellStyle name="样式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emf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emf"/><Relationship Id="rId51" Type="http://schemas.openxmlformats.org/officeDocument/2006/relationships/image" Target="../media/image51.png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emf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emf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60.png"/><Relationship Id="rId1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8</xdr:row>
      <xdr:rowOff>38100</xdr:rowOff>
    </xdr:from>
    <xdr:to>
      <xdr:col>9</xdr:col>
      <xdr:colOff>544441</xdr:colOff>
      <xdr:row>8</xdr:row>
      <xdr:rowOff>270886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1E5CC07-E6F8-4D39-9B23-AC3662294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2087880"/>
          <a:ext cx="392041" cy="23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177798</xdr:colOff>
      <xdr:row>13</xdr:row>
      <xdr:rowOff>110067</xdr:rowOff>
    </xdr:from>
    <xdr:to>
      <xdr:col>9</xdr:col>
      <xdr:colOff>423333</xdr:colOff>
      <xdr:row>13</xdr:row>
      <xdr:rowOff>397933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D3470C3-EA04-41C9-AAEA-671CD06BC9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4518" y="3752427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152400</xdr:colOff>
      <xdr:row>14</xdr:row>
      <xdr:rowOff>110067</xdr:rowOff>
    </xdr:from>
    <xdr:to>
      <xdr:col>9</xdr:col>
      <xdr:colOff>296400</xdr:colOff>
      <xdr:row>14</xdr:row>
      <xdr:rowOff>362067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51D7284-EC3C-435F-B1E9-0F6D083A1D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421724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160865</xdr:colOff>
      <xdr:row>15</xdr:row>
      <xdr:rowOff>50799</xdr:rowOff>
    </xdr:from>
    <xdr:to>
      <xdr:col>9</xdr:col>
      <xdr:colOff>372532</xdr:colOff>
      <xdr:row>15</xdr:row>
      <xdr:rowOff>321732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4B2FEAB-D17E-4BC3-9DEB-0F004E4230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5" y="4569459"/>
          <a:ext cx="211667" cy="270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44410</xdr:colOff>
      <xdr:row>16</xdr:row>
      <xdr:rowOff>10886</xdr:rowOff>
    </xdr:from>
    <xdr:to>
      <xdr:col>10</xdr:col>
      <xdr:colOff>729344</xdr:colOff>
      <xdr:row>16</xdr:row>
      <xdr:rowOff>402772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1CDDD72-3176-454D-AA31-A94C0685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21710" y="4941026"/>
          <a:ext cx="684934" cy="391886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17</xdr:row>
      <xdr:rowOff>76199</xdr:rowOff>
    </xdr:from>
    <xdr:to>
      <xdr:col>9</xdr:col>
      <xdr:colOff>516467</xdr:colOff>
      <xdr:row>17</xdr:row>
      <xdr:rowOff>389466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306F290-A865-452E-B219-DDE6947E06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417819"/>
          <a:ext cx="381000" cy="31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778934</xdr:colOff>
      <xdr:row>18</xdr:row>
      <xdr:rowOff>347133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D2C535E-0B0E-4705-98E6-F7DA175F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77300" y="5753100"/>
          <a:ext cx="778934" cy="347133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18</xdr:row>
      <xdr:rowOff>50799</xdr:rowOff>
    </xdr:from>
    <xdr:to>
      <xdr:col>9</xdr:col>
      <xdr:colOff>516467</xdr:colOff>
      <xdr:row>18</xdr:row>
      <xdr:rowOff>397932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B0F401DA-31AC-4329-AF02-1639C1D957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803899"/>
          <a:ext cx="381000" cy="347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135466</xdr:colOff>
      <xdr:row>19</xdr:row>
      <xdr:rowOff>50799</xdr:rowOff>
    </xdr:from>
    <xdr:to>
      <xdr:col>9</xdr:col>
      <xdr:colOff>524933</xdr:colOff>
      <xdr:row>19</xdr:row>
      <xdr:rowOff>363496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01BF203-4E73-4FDD-9217-BA8833A8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6" y="6215379"/>
          <a:ext cx="389467" cy="31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143933</xdr:colOff>
      <xdr:row>20</xdr:row>
      <xdr:rowOff>42333</xdr:rowOff>
    </xdr:from>
    <xdr:to>
      <xdr:col>9</xdr:col>
      <xdr:colOff>544083</xdr:colOff>
      <xdr:row>20</xdr:row>
      <xdr:rowOff>353827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9F8EEC68-C1F8-4AB5-9DA7-C4A59D08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0653" y="6618393"/>
          <a:ext cx="400150" cy="31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169333</xdr:colOff>
      <xdr:row>21</xdr:row>
      <xdr:rowOff>93133</xdr:rowOff>
    </xdr:from>
    <xdr:to>
      <xdr:col>9</xdr:col>
      <xdr:colOff>557358</xdr:colOff>
      <xdr:row>21</xdr:row>
      <xdr:rowOff>284461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4945405-D616-4531-8275-CB1F831BD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6053" y="7080673"/>
          <a:ext cx="388025" cy="191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22</xdr:row>
      <xdr:rowOff>93133</xdr:rowOff>
    </xdr:from>
    <xdr:to>
      <xdr:col>9</xdr:col>
      <xdr:colOff>519015</xdr:colOff>
      <xdr:row>22</xdr:row>
      <xdr:rowOff>363523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7ADA9D6-63D4-460D-AF08-FCA05084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7492153"/>
          <a:ext cx="315815" cy="27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160867</xdr:colOff>
      <xdr:row>23</xdr:row>
      <xdr:rowOff>33867</xdr:rowOff>
    </xdr:from>
    <xdr:to>
      <xdr:col>9</xdr:col>
      <xdr:colOff>505990</xdr:colOff>
      <xdr:row>23</xdr:row>
      <xdr:rowOff>329350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BEF484B-9BBE-494C-AD1A-188EE4CDD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7" y="7844367"/>
          <a:ext cx="345123" cy="295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24</xdr:row>
      <xdr:rowOff>59267</xdr:rowOff>
    </xdr:from>
    <xdr:to>
      <xdr:col>9</xdr:col>
      <xdr:colOff>736600</xdr:colOff>
      <xdr:row>24</xdr:row>
      <xdr:rowOff>347134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571CF4C3-3CC3-4810-BC6B-569643994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097520" y="8281247"/>
          <a:ext cx="685800" cy="287867"/>
        </a:xfrm>
        <a:prstGeom prst="rect">
          <a:avLst/>
        </a:prstGeom>
      </xdr:spPr>
    </xdr:pic>
    <xdr:clientData/>
  </xdr:twoCellAnchor>
  <xdr:twoCellAnchor>
    <xdr:from>
      <xdr:col>9</xdr:col>
      <xdr:colOff>67734</xdr:colOff>
      <xdr:row>25</xdr:row>
      <xdr:rowOff>33866</xdr:rowOff>
    </xdr:from>
    <xdr:to>
      <xdr:col>9</xdr:col>
      <xdr:colOff>753533</xdr:colOff>
      <xdr:row>25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7428DBC2-ABFE-477A-8305-18FA06F68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4454" y="8667326"/>
          <a:ext cx="685799" cy="296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110067</xdr:colOff>
      <xdr:row>26</xdr:row>
      <xdr:rowOff>93134</xdr:rowOff>
    </xdr:from>
    <xdr:to>
      <xdr:col>9</xdr:col>
      <xdr:colOff>696172</xdr:colOff>
      <xdr:row>26</xdr:row>
      <xdr:rowOff>270934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A461B4D4-C584-41B9-8EEC-945AB7658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56787" y="9138074"/>
          <a:ext cx="58610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254000</xdr:colOff>
      <xdr:row>27</xdr:row>
      <xdr:rowOff>110066</xdr:rowOff>
    </xdr:from>
    <xdr:to>
      <xdr:col>9</xdr:col>
      <xdr:colOff>694267</xdr:colOff>
      <xdr:row>27</xdr:row>
      <xdr:rowOff>238759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AF01A97-1737-4FE2-ACE1-4B9D7EEF0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 rot="16200000">
          <a:off x="8456507" y="9410699"/>
          <a:ext cx="128693" cy="440267"/>
        </a:xfrm>
        <a:prstGeom prst="rect">
          <a:avLst/>
        </a:prstGeom>
      </xdr:spPr>
    </xdr:pic>
    <xdr:clientData/>
  </xdr:twoCellAnchor>
  <xdr:twoCellAnchor>
    <xdr:from>
      <xdr:col>9</xdr:col>
      <xdr:colOff>169332</xdr:colOff>
      <xdr:row>28</xdr:row>
      <xdr:rowOff>101600</xdr:rowOff>
    </xdr:from>
    <xdr:to>
      <xdr:col>9</xdr:col>
      <xdr:colOff>618403</xdr:colOff>
      <xdr:row>28</xdr:row>
      <xdr:rowOff>389466</xdr:rowOff>
    </xdr:to>
    <xdr:pic>
      <xdr:nvPicPr>
        <xdr:cNvPr id="19" name="Picture 4">
          <a:extLst>
            <a:ext uri="{FF2B5EF4-FFF2-40B4-BE49-F238E27FC236}">
              <a16:creationId xmlns:a16="http://schemas.microsoft.com/office/drawing/2014/main" id="{FB772435-0707-49F1-98F3-DF026496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6052" y="9969500"/>
          <a:ext cx="449071" cy="287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160866</xdr:colOff>
      <xdr:row>29</xdr:row>
      <xdr:rowOff>57900</xdr:rowOff>
    </xdr:from>
    <xdr:to>
      <xdr:col>9</xdr:col>
      <xdr:colOff>533399</xdr:colOff>
      <xdr:row>29</xdr:row>
      <xdr:rowOff>403394</xdr:rowOff>
    </xdr:to>
    <xdr:pic>
      <xdr:nvPicPr>
        <xdr:cNvPr id="20" name="图片 17">
          <a:extLst>
            <a:ext uri="{FF2B5EF4-FFF2-40B4-BE49-F238E27FC236}">
              <a16:creationId xmlns:a16="http://schemas.microsoft.com/office/drawing/2014/main" id="{200D7512-AE3D-467A-A21B-593924A50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207586" y="10337280"/>
          <a:ext cx="372533" cy="3454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203199</xdr:colOff>
      <xdr:row>30</xdr:row>
      <xdr:rowOff>72424</xdr:rowOff>
    </xdr:from>
    <xdr:to>
      <xdr:col>9</xdr:col>
      <xdr:colOff>483022</xdr:colOff>
      <xdr:row>30</xdr:row>
      <xdr:rowOff>311785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F9802BB-18A1-49CC-A7C6-9271706FC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19" y="10763284"/>
          <a:ext cx="279823" cy="239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211666</xdr:colOff>
      <xdr:row>31</xdr:row>
      <xdr:rowOff>93133</xdr:rowOff>
    </xdr:from>
    <xdr:to>
      <xdr:col>9</xdr:col>
      <xdr:colOff>450205</xdr:colOff>
      <xdr:row>31</xdr:row>
      <xdr:rowOff>360151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1C46B502-9BDF-471A-9A91-C182F1A8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8386" y="11195473"/>
          <a:ext cx="238539" cy="26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330200</xdr:colOff>
      <xdr:row>32</xdr:row>
      <xdr:rowOff>59266</xdr:rowOff>
    </xdr:from>
    <xdr:to>
      <xdr:col>9</xdr:col>
      <xdr:colOff>473710</xdr:colOff>
      <xdr:row>32</xdr:row>
      <xdr:rowOff>311361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9ED23F96-8168-4720-973F-C20E63EE34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920" y="11573086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279400</xdr:colOff>
      <xdr:row>33</xdr:row>
      <xdr:rowOff>84667</xdr:rowOff>
    </xdr:from>
    <xdr:to>
      <xdr:col>9</xdr:col>
      <xdr:colOff>423400</xdr:colOff>
      <xdr:row>33</xdr:row>
      <xdr:rowOff>336667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B45D2DF-70FA-4A62-85B4-1E969A2C12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6120" y="1200996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179009</xdr:colOff>
      <xdr:row>34</xdr:row>
      <xdr:rowOff>56847</xdr:rowOff>
    </xdr:from>
    <xdr:to>
      <xdr:col>9</xdr:col>
      <xdr:colOff>373743</xdr:colOff>
      <xdr:row>34</xdr:row>
      <xdr:rowOff>293914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2D185426-9B72-491E-9FB2-032BDC1742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5729" y="12393627"/>
          <a:ext cx="194734" cy="237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127000</xdr:colOff>
      <xdr:row>36</xdr:row>
      <xdr:rowOff>84667</xdr:rowOff>
    </xdr:from>
    <xdr:to>
      <xdr:col>9</xdr:col>
      <xdr:colOff>681305</xdr:colOff>
      <xdr:row>36</xdr:row>
      <xdr:rowOff>330312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254E785F-15FB-4287-884D-8D4A797F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3720" y="13244407"/>
          <a:ext cx="554305" cy="24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37</xdr:row>
      <xdr:rowOff>93134</xdr:rowOff>
    </xdr:from>
    <xdr:to>
      <xdr:col>9</xdr:col>
      <xdr:colOff>489041</xdr:colOff>
      <xdr:row>37</xdr:row>
      <xdr:rowOff>396011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EEDCB13-1001-47E4-A6CD-1FCCED46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13664354"/>
          <a:ext cx="285841" cy="3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245533</xdr:colOff>
      <xdr:row>38</xdr:row>
      <xdr:rowOff>33866</xdr:rowOff>
    </xdr:from>
    <xdr:to>
      <xdr:col>9</xdr:col>
      <xdr:colOff>471036</xdr:colOff>
      <xdr:row>38</xdr:row>
      <xdr:rowOff>326625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9930526A-86AE-4757-A0EF-24F9683B8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2253" y="14016566"/>
          <a:ext cx="225503" cy="292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39</xdr:row>
      <xdr:rowOff>59267</xdr:rowOff>
    </xdr:from>
    <xdr:to>
      <xdr:col>9</xdr:col>
      <xdr:colOff>671497</xdr:colOff>
      <xdr:row>39</xdr:row>
      <xdr:rowOff>321733</xdr:rowOff>
    </xdr:to>
    <xdr:pic>
      <xdr:nvPicPr>
        <xdr:cNvPr id="29" name="图片 2">
          <a:extLst>
            <a:ext uri="{FF2B5EF4-FFF2-40B4-BE49-F238E27FC236}">
              <a16:creationId xmlns:a16="http://schemas.microsoft.com/office/drawing/2014/main" id="{2D2E2D17-2943-41AA-BA7C-7770F78C3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7520" y="14453447"/>
          <a:ext cx="620697" cy="262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40</xdr:row>
      <xdr:rowOff>42333</xdr:rowOff>
    </xdr:from>
    <xdr:to>
      <xdr:col>9</xdr:col>
      <xdr:colOff>686015</xdr:colOff>
      <xdr:row>40</xdr:row>
      <xdr:rowOff>355600</xdr:rowOff>
    </xdr:to>
    <xdr:pic>
      <xdr:nvPicPr>
        <xdr:cNvPr id="30" name="图片 5">
          <a:extLst>
            <a:ext uri="{FF2B5EF4-FFF2-40B4-BE49-F238E27FC236}">
              <a16:creationId xmlns:a16="http://schemas.microsoft.com/office/drawing/2014/main" id="{C1A13CA8-E99A-49D7-B944-AF3C9FB3D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4847993"/>
          <a:ext cx="686015" cy="313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635000</xdr:colOff>
      <xdr:row>41</xdr:row>
      <xdr:rowOff>330548</xdr:rowOff>
    </xdr:to>
    <xdr:pic>
      <xdr:nvPicPr>
        <xdr:cNvPr id="31" name="图片 7">
          <a:extLst>
            <a:ext uri="{FF2B5EF4-FFF2-40B4-BE49-F238E27FC236}">
              <a16:creationId xmlns:a16="http://schemas.microsoft.com/office/drawing/2014/main" id="{3845547B-098A-4E13-94A1-0EBE1202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5217140"/>
          <a:ext cx="635000" cy="33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42</xdr:row>
      <xdr:rowOff>42334</xdr:rowOff>
    </xdr:from>
    <xdr:to>
      <xdr:col>9</xdr:col>
      <xdr:colOff>656852</xdr:colOff>
      <xdr:row>42</xdr:row>
      <xdr:rowOff>287867</xdr:rowOff>
    </xdr:to>
    <xdr:pic>
      <xdr:nvPicPr>
        <xdr:cNvPr id="32" name="图片 8">
          <a:extLst>
            <a:ext uri="{FF2B5EF4-FFF2-40B4-BE49-F238E27FC236}">
              <a16:creationId xmlns:a16="http://schemas.microsoft.com/office/drawing/2014/main" id="{D6C28805-F538-49A1-83B4-E2D75D141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2920" y="15670954"/>
          <a:ext cx="580652" cy="24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118533</xdr:colOff>
      <xdr:row>43</xdr:row>
      <xdr:rowOff>59266</xdr:rowOff>
    </xdr:from>
    <xdr:to>
      <xdr:col>9</xdr:col>
      <xdr:colOff>730384</xdr:colOff>
      <xdr:row>43</xdr:row>
      <xdr:rowOff>338666</xdr:rowOff>
    </xdr:to>
    <xdr:pic>
      <xdr:nvPicPr>
        <xdr:cNvPr id="33" name="图片 9">
          <a:extLst>
            <a:ext uri="{FF2B5EF4-FFF2-40B4-BE49-F238E27FC236}">
              <a16:creationId xmlns:a16="http://schemas.microsoft.com/office/drawing/2014/main" id="{04EE936F-7774-4D38-8FF4-A6BB469C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5253" y="16099366"/>
          <a:ext cx="611851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67734</xdr:colOff>
      <xdr:row>44</xdr:row>
      <xdr:rowOff>50800</xdr:rowOff>
    </xdr:from>
    <xdr:to>
      <xdr:col>9</xdr:col>
      <xdr:colOff>702066</xdr:colOff>
      <xdr:row>44</xdr:row>
      <xdr:rowOff>381000</xdr:rowOff>
    </xdr:to>
    <xdr:pic>
      <xdr:nvPicPr>
        <xdr:cNvPr id="34" name="图片 10">
          <a:extLst>
            <a:ext uri="{FF2B5EF4-FFF2-40B4-BE49-F238E27FC236}">
              <a16:creationId xmlns:a16="http://schemas.microsoft.com/office/drawing/2014/main" id="{41C88FCF-C98B-42DA-92E0-AE06C1D2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4454" y="16502380"/>
          <a:ext cx="634332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59266</xdr:colOff>
      <xdr:row>46</xdr:row>
      <xdr:rowOff>33867</xdr:rowOff>
    </xdr:from>
    <xdr:to>
      <xdr:col>9</xdr:col>
      <xdr:colOff>635183</xdr:colOff>
      <xdr:row>46</xdr:row>
      <xdr:rowOff>389467</xdr:rowOff>
    </xdr:to>
    <xdr:pic>
      <xdr:nvPicPr>
        <xdr:cNvPr id="35" name="图片 68">
          <a:extLst>
            <a:ext uri="{FF2B5EF4-FFF2-40B4-BE49-F238E27FC236}">
              <a16:creationId xmlns:a16="http://schemas.microsoft.com/office/drawing/2014/main" id="{8B503E2B-44FE-4AFE-968D-A2D6BB0B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986" y="17308407"/>
          <a:ext cx="575917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87087</xdr:colOff>
      <xdr:row>21</xdr:row>
      <xdr:rowOff>43543</xdr:rowOff>
    </xdr:from>
    <xdr:to>
      <xdr:col>17</xdr:col>
      <xdr:colOff>1143855</xdr:colOff>
      <xdr:row>21</xdr:row>
      <xdr:rowOff>337457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129B9F89-70C3-42A5-9CB2-7EC4C376D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458407" y="7031083"/>
          <a:ext cx="1056768" cy="293914"/>
        </a:xfrm>
        <a:prstGeom prst="rect">
          <a:avLst/>
        </a:prstGeom>
      </xdr:spPr>
    </xdr:pic>
    <xdr:clientData/>
  </xdr:twoCellAnchor>
  <xdr:twoCellAnchor editAs="oneCell">
    <xdr:from>
      <xdr:col>17</xdr:col>
      <xdr:colOff>32658</xdr:colOff>
      <xdr:row>32</xdr:row>
      <xdr:rowOff>21771</xdr:rowOff>
    </xdr:from>
    <xdr:to>
      <xdr:col>17</xdr:col>
      <xdr:colOff>1150898</xdr:colOff>
      <xdr:row>32</xdr:row>
      <xdr:rowOff>359228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5C787068-E30B-48D1-BA45-9D90DCB3D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403978" y="11535591"/>
          <a:ext cx="1118240" cy="337457"/>
        </a:xfrm>
        <a:prstGeom prst="rect">
          <a:avLst/>
        </a:prstGeom>
      </xdr:spPr>
    </xdr:pic>
    <xdr:clientData/>
  </xdr:twoCellAnchor>
  <xdr:twoCellAnchor editAs="oneCell">
    <xdr:from>
      <xdr:col>17</xdr:col>
      <xdr:colOff>87088</xdr:colOff>
      <xdr:row>33</xdr:row>
      <xdr:rowOff>32657</xdr:rowOff>
    </xdr:from>
    <xdr:to>
      <xdr:col>17</xdr:col>
      <xdr:colOff>1175657</xdr:colOff>
      <xdr:row>34</xdr:row>
      <xdr:rowOff>1843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CA70A92E-07F3-4F3D-BBCD-0E4726834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458408" y="11957957"/>
          <a:ext cx="1088569" cy="380666"/>
        </a:xfrm>
        <a:prstGeom prst="rect">
          <a:avLst/>
        </a:prstGeom>
      </xdr:spPr>
    </xdr:pic>
    <xdr:clientData/>
  </xdr:twoCellAnchor>
  <xdr:twoCellAnchor>
    <xdr:from>
      <xdr:col>9</xdr:col>
      <xdr:colOff>195943</xdr:colOff>
      <xdr:row>35</xdr:row>
      <xdr:rowOff>21771</xdr:rowOff>
    </xdr:from>
    <xdr:to>
      <xdr:col>9</xdr:col>
      <xdr:colOff>544286</xdr:colOff>
      <xdr:row>35</xdr:row>
      <xdr:rowOff>388281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7E0535C0-D590-4A32-927F-1412DA49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2663" y="12770031"/>
          <a:ext cx="348343" cy="366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36</xdr:row>
      <xdr:rowOff>0</xdr:rowOff>
    </xdr:from>
    <xdr:to>
      <xdr:col>17</xdr:col>
      <xdr:colOff>1415143</xdr:colOff>
      <xdr:row>36</xdr:row>
      <xdr:rowOff>359229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3A2026A1-53C8-4C55-9789-D20C9FC9E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371320" y="13159740"/>
          <a:ext cx="1415143" cy="359229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37</xdr:row>
      <xdr:rowOff>0</xdr:rowOff>
    </xdr:from>
    <xdr:to>
      <xdr:col>17</xdr:col>
      <xdr:colOff>1415144</xdr:colOff>
      <xdr:row>37</xdr:row>
      <xdr:rowOff>381000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142F6250-AE82-4CD0-BEBC-18F323FE9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4371322" y="13571220"/>
          <a:ext cx="1415142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38</xdr:row>
      <xdr:rowOff>0</xdr:rowOff>
    </xdr:from>
    <xdr:to>
      <xdr:col>17</xdr:col>
      <xdr:colOff>1393372</xdr:colOff>
      <xdr:row>38</xdr:row>
      <xdr:rowOff>381000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37142927-D461-4844-80D9-7A8E5C9C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371321" y="13982700"/>
          <a:ext cx="1393371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185057</xdr:colOff>
      <xdr:row>29</xdr:row>
      <xdr:rowOff>34951</xdr:rowOff>
    </xdr:from>
    <xdr:to>
      <xdr:col>17</xdr:col>
      <xdr:colOff>703035</xdr:colOff>
      <xdr:row>29</xdr:row>
      <xdr:rowOff>326573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D1143D86-1C11-41C4-B64C-FA24170B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556377" y="10314331"/>
          <a:ext cx="517978" cy="291622"/>
        </a:xfrm>
        <a:prstGeom prst="rect">
          <a:avLst/>
        </a:prstGeom>
      </xdr:spPr>
    </xdr:pic>
    <xdr:clientData/>
  </xdr:twoCellAnchor>
  <xdr:twoCellAnchor editAs="oneCell">
    <xdr:from>
      <xdr:col>17</xdr:col>
      <xdr:colOff>43543</xdr:colOff>
      <xdr:row>8</xdr:row>
      <xdr:rowOff>43543</xdr:rowOff>
    </xdr:from>
    <xdr:to>
      <xdr:col>18</xdr:col>
      <xdr:colOff>113045</xdr:colOff>
      <xdr:row>8</xdr:row>
      <xdr:rowOff>228600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C97C7ACE-4C40-4536-90E4-C40BD35AB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4414863" y="2093323"/>
          <a:ext cx="1524922" cy="185057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9</xdr:row>
      <xdr:rowOff>65314</xdr:rowOff>
    </xdr:from>
    <xdr:to>
      <xdr:col>18</xdr:col>
      <xdr:colOff>10885</xdr:colOff>
      <xdr:row>10</xdr:row>
      <xdr:rowOff>625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38B6CD8D-61D6-4003-A906-B9EB8BFCB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371322" y="2397034"/>
          <a:ext cx="1466303" cy="217251"/>
        </a:xfrm>
        <a:prstGeom prst="rect">
          <a:avLst/>
        </a:prstGeom>
      </xdr:spPr>
    </xdr:pic>
    <xdr:clientData/>
  </xdr:twoCellAnchor>
  <xdr:twoCellAnchor editAs="oneCell">
    <xdr:from>
      <xdr:col>9</xdr:col>
      <xdr:colOff>87089</xdr:colOff>
      <xdr:row>9</xdr:row>
      <xdr:rowOff>50195</xdr:rowOff>
    </xdr:from>
    <xdr:to>
      <xdr:col>9</xdr:col>
      <xdr:colOff>685800</xdr:colOff>
      <xdr:row>9</xdr:row>
      <xdr:rowOff>255309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AE42DDED-DE3A-4141-BB40-00E74DD7A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16200000">
          <a:off x="8330608" y="2185116"/>
          <a:ext cx="205114" cy="598711"/>
        </a:xfrm>
        <a:prstGeom prst="rect">
          <a:avLst/>
        </a:prstGeom>
      </xdr:spPr>
    </xdr:pic>
    <xdr:clientData/>
  </xdr:twoCellAnchor>
  <xdr:twoCellAnchor editAs="oneCell">
    <xdr:from>
      <xdr:col>9</xdr:col>
      <xdr:colOff>87090</xdr:colOff>
      <xdr:row>10</xdr:row>
      <xdr:rowOff>49090</xdr:rowOff>
    </xdr:from>
    <xdr:to>
      <xdr:col>9</xdr:col>
      <xdr:colOff>654560</xdr:colOff>
      <xdr:row>10</xdr:row>
      <xdr:rowOff>250372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E7C5F76B-60C7-489E-A5EE-9501EA0E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16200000">
          <a:off x="8316904" y="2479656"/>
          <a:ext cx="201282" cy="567470"/>
        </a:xfrm>
        <a:prstGeom prst="rect">
          <a:avLst/>
        </a:prstGeom>
      </xdr:spPr>
    </xdr:pic>
    <xdr:clientData/>
  </xdr:twoCellAnchor>
  <xdr:twoCellAnchor editAs="oneCell">
    <xdr:from>
      <xdr:col>9</xdr:col>
      <xdr:colOff>119743</xdr:colOff>
      <xdr:row>11</xdr:row>
      <xdr:rowOff>32657</xdr:rowOff>
    </xdr:from>
    <xdr:to>
      <xdr:col>9</xdr:col>
      <xdr:colOff>632412</xdr:colOff>
      <xdr:row>11</xdr:row>
      <xdr:rowOff>272143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E778D96A-9F75-4E60-AAAE-C6D3A65C0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166463" y="2928257"/>
          <a:ext cx="512669" cy="23948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</xdr:row>
      <xdr:rowOff>0</xdr:rowOff>
    </xdr:from>
    <xdr:to>
      <xdr:col>19</xdr:col>
      <xdr:colOff>29369</xdr:colOff>
      <xdr:row>13</xdr:row>
      <xdr:rowOff>402772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60EC5286-3770-44F2-A791-210D8A272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826740" y="3177540"/>
          <a:ext cx="1256189" cy="867592"/>
        </a:xfrm>
        <a:prstGeom prst="rect">
          <a:avLst/>
        </a:prstGeom>
      </xdr:spPr>
    </xdr:pic>
    <xdr:clientData/>
  </xdr:twoCellAnchor>
  <xdr:twoCellAnchor>
    <xdr:from>
      <xdr:col>9</xdr:col>
      <xdr:colOff>275769</xdr:colOff>
      <xdr:row>12</xdr:row>
      <xdr:rowOff>66523</xdr:rowOff>
    </xdr:from>
    <xdr:to>
      <xdr:col>9</xdr:col>
      <xdr:colOff>521304</xdr:colOff>
      <xdr:row>12</xdr:row>
      <xdr:rowOff>354389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A8D1CC12-6FE5-4B70-92C2-4FA533F87DE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2489" y="3244063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54429</xdr:colOff>
      <xdr:row>14</xdr:row>
      <xdr:rowOff>21772</xdr:rowOff>
    </xdr:from>
    <xdr:to>
      <xdr:col>18</xdr:col>
      <xdr:colOff>533400</xdr:colOff>
      <xdr:row>14</xdr:row>
      <xdr:rowOff>309984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7040D758-5BF9-4E32-B05C-F12993CBA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881169" y="4128952"/>
          <a:ext cx="478971" cy="288212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16</xdr:row>
      <xdr:rowOff>108858</xdr:rowOff>
    </xdr:from>
    <xdr:to>
      <xdr:col>9</xdr:col>
      <xdr:colOff>544285</xdr:colOff>
      <xdr:row>16</xdr:row>
      <xdr:rowOff>397494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5F90A5F1-7568-4B4E-B9C5-96F2BD266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101148" y="5038998"/>
          <a:ext cx="489857" cy="288636"/>
        </a:xfrm>
        <a:prstGeom prst="rect">
          <a:avLst/>
        </a:prstGeom>
      </xdr:spPr>
    </xdr:pic>
    <xdr:clientData/>
  </xdr:twoCellAnchor>
  <xdr:twoCellAnchor editAs="oneCell">
    <xdr:from>
      <xdr:col>18</xdr:col>
      <xdr:colOff>54429</xdr:colOff>
      <xdr:row>16</xdr:row>
      <xdr:rowOff>21772</xdr:rowOff>
    </xdr:from>
    <xdr:to>
      <xdr:col>18</xdr:col>
      <xdr:colOff>544286</xdr:colOff>
      <xdr:row>16</xdr:row>
      <xdr:rowOff>363675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BC55C3B-8860-4265-A8B2-F7900869D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5881169" y="4951912"/>
          <a:ext cx="489857" cy="34190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17</xdr:row>
      <xdr:rowOff>0</xdr:rowOff>
    </xdr:from>
    <xdr:to>
      <xdr:col>18</xdr:col>
      <xdr:colOff>555171</xdr:colOff>
      <xdr:row>17</xdr:row>
      <xdr:rowOff>389494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79B885E8-F413-4467-AC64-1EB8FDB2A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5826740" y="5341620"/>
          <a:ext cx="555171" cy="38949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18</xdr:row>
      <xdr:rowOff>0</xdr:rowOff>
    </xdr:from>
    <xdr:to>
      <xdr:col>18</xdr:col>
      <xdr:colOff>512262</xdr:colOff>
      <xdr:row>18</xdr:row>
      <xdr:rowOff>359228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1168A3DF-E497-4D4C-B789-2FEE1EEF5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826740" y="5753100"/>
          <a:ext cx="512262" cy="35922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541262</xdr:colOff>
      <xdr:row>19</xdr:row>
      <xdr:rowOff>381000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3D8ACAE8-A12C-4110-A8F2-985A68CF0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5826740" y="6164580"/>
          <a:ext cx="541262" cy="381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20</xdr:row>
      <xdr:rowOff>0</xdr:rowOff>
    </xdr:from>
    <xdr:to>
      <xdr:col>18</xdr:col>
      <xdr:colOff>534797</xdr:colOff>
      <xdr:row>20</xdr:row>
      <xdr:rowOff>370114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2F870C9A-8929-43B5-B152-C3EE73C8C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5826741" y="6576060"/>
          <a:ext cx="534796" cy="37011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514582</xdr:colOff>
      <xdr:row>15</xdr:row>
      <xdr:rowOff>359229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C1D36072-F710-4D0A-BAC1-EEE132C80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826740" y="4518660"/>
          <a:ext cx="514582" cy="359229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22</xdr:row>
      <xdr:rowOff>0</xdr:rowOff>
    </xdr:from>
    <xdr:to>
      <xdr:col>18</xdr:col>
      <xdr:colOff>500743</xdr:colOff>
      <xdr:row>22</xdr:row>
      <xdr:rowOff>350243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7AFD6CE3-EB8C-47E2-81A5-5429FC4AE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5826741" y="7399020"/>
          <a:ext cx="500742" cy="35024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31</xdr:row>
      <xdr:rowOff>0</xdr:rowOff>
    </xdr:from>
    <xdr:to>
      <xdr:col>18</xdr:col>
      <xdr:colOff>562560</xdr:colOff>
      <xdr:row>31</xdr:row>
      <xdr:rowOff>391886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F2664648-55BF-40D0-B3BF-CDF27677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826740" y="11102340"/>
          <a:ext cx="562560" cy="391886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32</xdr:row>
      <xdr:rowOff>0</xdr:rowOff>
    </xdr:from>
    <xdr:to>
      <xdr:col>18</xdr:col>
      <xdr:colOff>557514</xdr:colOff>
      <xdr:row>32</xdr:row>
      <xdr:rowOff>391885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FE1523F9-8B72-4317-A95F-E04074EC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826741" y="11513820"/>
          <a:ext cx="557513" cy="39188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33</xdr:row>
      <xdr:rowOff>0</xdr:rowOff>
    </xdr:from>
    <xdr:to>
      <xdr:col>18</xdr:col>
      <xdr:colOff>609600</xdr:colOff>
      <xdr:row>34</xdr:row>
      <xdr:rowOff>9584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2302B130-2AB9-4A94-BB3B-C4D94243F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5826740" y="11925300"/>
          <a:ext cx="609600" cy="42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69</xdr:row>
      <xdr:rowOff>0</xdr:rowOff>
    </xdr:from>
    <xdr:to>
      <xdr:col>15</xdr:col>
      <xdr:colOff>224434</xdr:colOff>
      <xdr:row>105</xdr:row>
      <xdr:rowOff>84913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D2ECE26-3A01-4C0F-9214-2772076ED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14</xdr:col>
      <xdr:colOff>165524</xdr:colOff>
      <xdr:row>100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0BA4C7A-A5BA-4F5D-A4CD-739B812E0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556379</xdr:colOff>
      <xdr:row>22</xdr:row>
      <xdr:rowOff>63500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7B31C29-165E-4818-BA63-A1237657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54700" y="5029200"/>
          <a:ext cx="1483479" cy="176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33521;&#26684;/9-&#39033;&#30446;&#20449;&#24687;&#27719;&#24635;/&#24231;&#26885;/15-H6/&#21457;&#20132;&#36335;&#32447;/&#21016;&#21018;&#21457;BOM/H6&#24231;&#26885;&#24037;&#33402;BOM---&#20911;&#25964;&#20094;2020.12.2/&#24453;&#25253;&#20215;&#28165;&#21333;/&#20108;&#27425;&#26803;&#29702;/&#25286;&#20998;/&#22797;&#20214;%20(2)%20&#22797;&#20214;%20&#24453;&#23450;&#20215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驾驶员座椅-工艺BOM"/>
      <sheetName val="驾驶员座椅-工艺BOM (2)"/>
      <sheetName val="驾驶员座椅-工艺BOM (3)"/>
      <sheetName val="驾驶员座椅-工艺BOM (4)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B3" t="str">
            <v>SHT0011945</v>
          </cell>
          <cell r="C3" t="str">
            <v>靠背面套钢丝1</v>
          </cell>
          <cell r="E3" t="str">
            <v>C</v>
          </cell>
          <cell r="F3" t="str">
            <v>N</v>
          </cell>
          <cell r="G3" t="str">
            <v>线材件</v>
          </cell>
          <cell r="H3" t="str">
            <v>φ3</v>
          </cell>
          <cell r="I3" t="str">
            <v>河北外购</v>
          </cell>
          <cell r="J3" t="str">
            <v>海兴中盛</v>
          </cell>
          <cell r="K3" t="str">
            <v>河北</v>
          </cell>
          <cell r="L3" t="str">
            <v>是</v>
          </cell>
          <cell r="M3" t="str">
            <v>海兴中盛弹簧有限公司</v>
          </cell>
          <cell r="N3" t="str">
            <v>吕大庆</v>
          </cell>
          <cell r="O3">
            <v>13313276244</v>
          </cell>
          <cell r="P3" t="str">
            <v>未定价</v>
          </cell>
          <cell r="R3">
            <v>0.185</v>
          </cell>
        </row>
        <row r="4">
          <cell r="B4" t="str">
            <v>SHT0011946</v>
          </cell>
          <cell r="C4" t="str">
            <v>靠背面套钢丝2</v>
          </cell>
          <cell r="E4" t="str">
            <v>C</v>
          </cell>
          <cell r="F4" t="str">
            <v>N</v>
          </cell>
          <cell r="G4" t="str">
            <v>线材件</v>
          </cell>
          <cell r="H4" t="str">
            <v>φ3</v>
          </cell>
          <cell r="I4" t="str">
            <v>河北外购</v>
          </cell>
          <cell r="J4" t="str">
            <v>海兴中盛</v>
          </cell>
          <cell r="K4" t="str">
            <v>河北</v>
          </cell>
          <cell r="L4" t="str">
            <v>是</v>
          </cell>
          <cell r="M4" t="str">
            <v>海兴中盛弹簧有限公司</v>
          </cell>
          <cell r="N4" t="str">
            <v>吕大庆</v>
          </cell>
          <cell r="O4">
            <v>13313276244</v>
          </cell>
          <cell r="P4" t="str">
            <v>未定价</v>
          </cell>
          <cell r="R4">
            <v>0.246</v>
          </cell>
        </row>
        <row r="5">
          <cell r="B5" t="str">
            <v>SHT0011093</v>
          </cell>
          <cell r="C5" t="str">
            <v>靠背3D网格右</v>
          </cell>
          <cell r="E5" t="str">
            <v>C</v>
          </cell>
          <cell r="F5" t="str">
            <v>N</v>
          </cell>
          <cell r="G5" t="str">
            <v>织网</v>
          </cell>
          <cell r="H5" t="str">
            <v>ASSY</v>
          </cell>
          <cell r="I5" t="str">
            <v>河北外购</v>
          </cell>
          <cell r="J5" t="str">
            <v>天津穆勒</v>
          </cell>
          <cell r="K5" t="str">
            <v>河北</v>
          </cell>
          <cell r="L5" t="str">
            <v>是</v>
          </cell>
          <cell r="M5" t="str">
            <v>穆勒纺织品（天津）有限公司</v>
          </cell>
          <cell r="N5" t="str">
            <v>郑丽娟</v>
          </cell>
          <cell r="O5">
            <v>18526699658</v>
          </cell>
          <cell r="P5" t="str">
            <v>已定价</v>
          </cell>
          <cell r="Q5">
            <v>4.1858407079646023</v>
          </cell>
        </row>
        <row r="6">
          <cell r="B6" t="str">
            <v>SHT0011436</v>
          </cell>
          <cell r="C6" t="str">
            <v>靠背3D网格左</v>
          </cell>
          <cell r="E6" t="str">
            <v>C</v>
          </cell>
          <cell r="F6" t="str">
            <v>N</v>
          </cell>
          <cell r="G6" t="str">
            <v>织网</v>
          </cell>
          <cell r="H6" t="str">
            <v>ASSY</v>
          </cell>
          <cell r="I6" t="str">
            <v>河北外购</v>
          </cell>
          <cell r="J6" t="str">
            <v>天津穆勒</v>
          </cell>
          <cell r="K6" t="str">
            <v>河北</v>
          </cell>
          <cell r="L6" t="str">
            <v>是</v>
          </cell>
          <cell r="M6" t="str">
            <v>穆勒纺织品（天津）有限公司</v>
          </cell>
          <cell r="N6" t="str">
            <v>郑丽娟</v>
          </cell>
          <cell r="O6">
            <v>18526699658</v>
          </cell>
          <cell r="P6" t="str">
            <v>已定价</v>
          </cell>
          <cell r="Q6">
            <v>4.1858407079646023</v>
          </cell>
        </row>
        <row r="7">
          <cell r="B7" t="str">
            <v>SHT0011439</v>
          </cell>
          <cell r="C7" t="str">
            <v>靠背3D网格中上</v>
          </cell>
          <cell r="E7" t="str">
            <v>C</v>
          </cell>
          <cell r="F7" t="str">
            <v>N</v>
          </cell>
          <cell r="G7" t="str">
            <v>织网</v>
          </cell>
          <cell r="H7" t="str">
            <v>ASSY</v>
          </cell>
          <cell r="I7" t="str">
            <v>河北外购</v>
          </cell>
          <cell r="J7" t="str">
            <v>天津穆勒</v>
          </cell>
          <cell r="K7" t="str">
            <v>河北</v>
          </cell>
          <cell r="L7" t="str">
            <v>是</v>
          </cell>
          <cell r="M7" t="str">
            <v>穆勒纺织品（天津）有限公司</v>
          </cell>
          <cell r="N7" t="str">
            <v>郑丽娟</v>
          </cell>
          <cell r="O7">
            <v>18526699658</v>
          </cell>
          <cell r="P7" t="str">
            <v>已定价</v>
          </cell>
          <cell r="Q7">
            <v>8.5840707964601766</v>
          </cell>
        </row>
        <row r="8">
          <cell r="B8" t="str">
            <v>SHT0011442</v>
          </cell>
          <cell r="C8" t="str">
            <v>靠背3D网格中下</v>
          </cell>
          <cell r="E8" t="str">
            <v>C</v>
          </cell>
          <cell r="F8" t="str">
            <v>N</v>
          </cell>
          <cell r="G8" t="str">
            <v>织网</v>
          </cell>
          <cell r="H8" t="str">
            <v>ASSY</v>
          </cell>
          <cell r="I8" t="str">
            <v>河北外购</v>
          </cell>
          <cell r="J8" t="str">
            <v>天津穆勒</v>
          </cell>
          <cell r="K8" t="str">
            <v>河北</v>
          </cell>
          <cell r="L8" t="str">
            <v>是</v>
          </cell>
          <cell r="M8" t="str">
            <v>穆勒纺织品（天津）有限公司</v>
          </cell>
          <cell r="N8" t="str">
            <v>郑丽娟</v>
          </cell>
          <cell r="O8">
            <v>18526699658</v>
          </cell>
          <cell r="P8" t="str">
            <v>已定价</v>
          </cell>
          <cell r="Q8">
            <v>9.9380530973451346</v>
          </cell>
        </row>
        <row r="9">
          <cell r="B9" t="str">
            <v>SHT0011644</v>
          </cell>
          <cell r="C9" t="str">
            <v>靠背舒适性海绵右</v>
          </cell>
          <cell r="D9" t="str">
            <v>无网格布</v>
          </cell>
          <cell r="E9" t="str">
            <v>C</v>
          </cell>
          <cell r="F9" t="str">
            <v>N</v>
          </cell>
          <cell r="G9" t="str">
            <v>海绵</v>
          </cell>
          <cell r="H9" t="str">
            <v>PUR</v>
          </cell>
          <cell r="I9" t="str">
            <v>河北外购</v>
          </cell>
          <cell r="J9" t="str">
            <v>天津琪安</v>
          </cell>
          <cell r="K9" t="str">
            <v>河北</v>
          </cell>
          <cell r="L9" t="str">
            <v>是</v>
          </cell>
          <cell r="M9" t="str">
            <v>天津琪安科技有限公司</v>
          </cell>
          <cell r="N9" t="str">
            <v>施岩</v>
          </cell>
          <cell r="O9">
            <v>13820171869</v>
          </cell>
          <cell r="P9" t="str">
            <v>已定价</v>
          </cell>
          <cell r="Q9">
            <v>5.7151208812392431</v>
          </cell>
        </row>
        <row r="10">
          <cell r="B10" t="str">
            <v>SHT0011645</v>
          </cell>
          <cell r="C10" t="str">
            <v>靠背舒适性海绵中上</v>
          </cell>
          <cell r="D10" t="str">
            <v>无网格布</v>
          </cell>
          <cell r="E10" t="str">
            <v>C</v>
          </cell>
          <cell r="F10" t="str">
            <v>N</v>
          </cell>
          <cell r="G10" t="str">
            <v>海绵</v>
          </cell>
          <cell r="H10" t="str">
            <v>PUR</v>
          </cell>
          <cell r="I10" t="str">
            <v>河北外购</v>
          </cell>
          <cell r="J10" t="str">
            <v>天津琪安</v>
          </cell>
          <cell r="K10" t="str">
            <v>河北</v>
          </cell>
          <cell r="L10" t="str">
            <v>是</v>
          </cell>
          <cell r="M10" t="str">
            <v>天津琪安科技有限公司</v>
          </cell>
          <cell r="N10" t="str">
            <v>施岩</v>
          </cell>
          <cell r="O10">
            <v>13820171869</v>
          </cell>
          <cell r="P10" t="str">
            <v>已定价</v>
          </cell>
          <cell r="Q10">
            <v>10.221782728205127</v>
          </cell>
        </row>
        <row r="11">
          <cell r="B11" t="str">
            <v>SHT0011646</v>
          </cell>
          <cell r="C11" t="str">
            <v>靠背舒适性海绵中下</v>
          </cell>
          <cell r="D11" t="str">
            <v>无网格布</v>
          </cell>
          <cell r="E11" t="str">
            <v>C</v>
          </cell>
          <cell r="F11" t="str">
            <v>N</v>
          </cell>
          <cell r="G11" t="str">
            <v>海绵</v>
          </cell>
          <cell r="H11" t="str">
            <v>PUR</v>
          </cell>
          <cell r="I11" t="str">
            <v>河北外购</v>
          </cell>
          <cell r="J11" t="str">
            <v>天津琪安</v>
          </cell>
          <cell r="K11" t="str">
            <v>河北</v>
          </cell>
          <cell r="L11" t="str">
            <v>是</v>
          </cell>
          <cell r="M11" t="str">
            <v>天津琪安科技有限公司</v>
          </cell>
          <cell r="N11" t="str">
            <v>施岩</v>
          </cell>
          <cell r="O11">
            <v>13820171869</v>
          </cell>
          <cell r="P11" t="str">
            <v>已定价</v>
          </cell>
          <cell r="Q11">
            <v>11.937912942465754</v>
          </cell>
        </row>
        <row r="12">
          <cell r="B12" t="str">
            <v>SHT0011647</v>
          </cell>
          <cell r="C12" t="str">
            <v>靠背舒适性海绵左</v>
          </cell>
          <cell r="D12" t="str">
            <v>无网格布</v>
          </cell>
          <cell r="E12" t="str">
            <v>C</v>
          </cell>
          <cell r="F12" t="str">
            <v>N</v>
          </cell>
          <cell r="G12" t="str">
            <v>海绵</v>
          </cell>
          <cell r="H12" t="str">
            <v>PUR</v>
          </cell>
          <cell r="I12" t="str">
            <v>河北外购</v>
          </cell>
          <cell r="J12" t="str">
            <v>天津琪安</v>
          </cell>
          <cell r="K12" t="str">
            <v>河北</v>
          </cell>
          <cell r="L12" t="str">
            <v>是</v>
          </cell>
          <cell r="M12" t="str">
            <v>天津琪安科技有限公司</v>
          </cell>
          <cell r="N12" t="str">
            <v>施岩</v>
          </cell>
          <cell r="O12">
            <v>13820171869</v>
          </cell>
          <cell r="P12" t="str">
            <v>已定价</v>
          </cell>
          <cell r="Q12">
            <v>5.7151208812392431</v>
          </cell>
        </row>
        <row r="13">
          <cell r="B13" t="str">
            <v>SHT0011438</v>
          </cell>
          <cell r="C13" t="str">
            <v>靠背舒适性海绵中</v>
          </cell>
          <cell r="D13" t="str">
            <v>带网格布</v>
          </cell>
          <cell r="E13" t="str">
            <v>C</v>
          </cell>
          <cell r="F13" t="str">
            <v>N</v>
          </cell>
          <cell r="G13" t="str">
            <v>海绵</v>
          </cell>
          <cell r="H13" t="str">
            <v>PUR</v>
          </cell>
          <cell r="I13" t="str">
            <v>河北外购</v>
          </cell>
          <cell r="J13" t="str">
            <v>天津琪安</v>
          </cell>
          <cell r="K13" t="str">
            <v>河北</v>
          </cell>
          <cell r="L13" t="str">
            <v>是</v>
          </cell>
          <cell r="M13" t="str">
            <v>天津琪安科技有限公司</v>
          </cell>
          <cell r="N13" t="str">
            <v>施岩</v>
          </cell>
          <cell r="O13">
            <v>13820171869</v>
          </cell>
          <cell r="P13" t="str">
            <v>已定价</v>
          </cell>
          <cell r="Q13">
            <v>17.648111377382261</v>
          </cell>
        </row>
        <row r="14">
          <cell r="B14" t="str">
            <v>BFA0010014</v>
          </cell>
          <cell r="C14" t="str">
            <v>扶手锁止销</v>
          </cell>
          <cell r="D14" t="str">
            <v>左右共用</v>
          </cell>
          <cell r="E14" t="str">
            <v>C</v>
          </cell>
          <cell r="F14" t="str">
            <v>N</v>
          </cell>
          <cell r="G14" t="str">
            <v>装配分总成</v>
          </cell>
          <cell r="H14" t="str">
            <v>65Mn</v>
          </cell>
          <cell r="I14" t="str">
            <v>河北外购</v>
          </cell>
          <cell r="J14" t="str">
            <v>瑞安精艺</v>
          </cell>
          <cell r="K14" t="str">
            <v>河北</v>
          </cell>
          <cell r="L14" t="str">
            <v>是</v>
          </cell>
          <cell r="M14" t="str">
            <v>瑞安市精艺标准件有限公司</v>
          </cell>
          <cell r="N14" t="str">
            <v>叶挺贵</v>
          </cell>
          <cell r="O14">
            <v>13906870078</v>
          </cell>
          <cell r="P14" t="str">
            <v>已定价、未签协议</v>
          </cell>
          <cell r="Q14">
            <v>1.1061946902654869</v>
          </cell>
        </row>
        <row r="15">
          <cell r="B15" t="str">
            <v>SHT0011656</v>
          </cell>
          <cell r="C15" t="str">
            <v>坐垫钢丝</v>
          </cell>
          <cell r="E15" t="str">
            <v>C</v>
          </cell>
          <cell r="F15" t="str">
            <v>N</v>
          </cell>
          <cell r="G15" t="str">
            <v>线材件</v>
          </cell>
          <cell r="H15" t="str">
            <v>φ2</v>
          </cell>
          <cell r="I15" t="str">
            <v>河北外购</v>
          </cell>
          <cell r="J15" t="str">
            <v>海兴中盛</v>
          </cell>
          <cell r="K15" t="str">
            <v>河北</v>
          </cell>
          <cell r="L15" t="str">
            <v>是</v>
          </cell>
          <cell r="M15" t="str">
            <v>海兴中盛弹簧有限公司</v>
          </cell>
          <cell r="N15" t="str">
            <v>吕大庆</v>
          </cell>
          <cell r="O15">
            <v>13313276244</v>
          </cell>
          <cell r="P15" t="str">
            <v>未定价</v>
          </cell>
          <cell r="R15">
            <v>0.154</v>
          </cell>
        </row>
        <row r="16">
          <cell r="B16" t="str">
            <v>SHT0011092</v>
          </cell>
          <cell r="C16" t="str">
            <v>坐垫3D网格右</v>
          </cell>
          <cell r="E16" t="str">
            <v>C</v>
          </cell>
          <cell r="F16" t="str">
            <v>N</v>
          </cell>
          <cell r="G16" t="str">
            <v>织网</v>
          </cell>
          <cell r="H16" t="str">
            <v>——</v>
          </cell>
          <cell r="I16" t="str">
            <v>河北外购</v>
          </cell>
          <cell r="J16" t="str">
            <v>天津穆勒</v>
          </cell>
          <cell r="K16" t="str">
            <v>河北</v>
          </cell>
          <cell r="L16" t="str">
            <v>是</v>
          </cell>
          <cell r="M16" t="str">
            <v>穆勒纺织品（天津）有限公司</v>
          </cell>
          <cell r="N16" t="str">
            <v>郑丽娟</v>
          </cell>
          <cell r="O16">
            <v>18526699658</v>
          </cell>
          <cell r="P16" t="str">
            <v>已定价</v>
          </cell>
          <cell r="Q16">
            <v>3.3805309734513278</v>
          </cell>
        </row>
        <row r="17">
          <cell r="B17" t="str">
            <v>SHT0011427</v>
          </cell>
          <cell r="C17" t="str">
            <v>坐垫3D网格左</v>
          </cell>
          <cell r="E17" t="str">
            <v>C</v>
          </cell>
          <cell r="F17" t="str">
            <v>N</v>
          </cell>
          <cell r="G17" t="str">
            <v>织网</v>
          </cell>
          <cell r="H17" t="str">
            <v>——</v>
          </cell>
          <cell r="I17" t="str">
            <v>河北外购</v>
          </cell>
          <cell r="J17" t="str">
            <v>天津穆勒</v>
          </cell>
          <cell r="K17" t="str">
            <v>河北</v>
          </cell>
          <cell r="L17" t="str">
            <v>是</v>
          </cell>
          <cell r="M17" t="str">
            <v>穆勒纺织品（天津）有限公司</v>
          </cell>
          <cell r="N17" t="str">
            <v>郑丽娟</v>
          </cell>
          <cell r="O17">
            <v>18526699658</v>
          </cell>
          <cell r="P17" t="str">
            <v>已定价</v>
          </cell>
          <cell r="Q17">
            <v>3.3805309734513278</v>
          </cell>
        </row>
        <row r="18">
          <cell r="B18" t="str">
            <v>SHT0011430</v>
          </cell>
          <cell r="C18" t="str">
            <v>坐垫3D网格中</v>
          </cell>
          <cell r="E18" t="str">
            <v>C</v>
          </cell>
          <cell r="F18" t="str">
            <v>N</v>
          </cell>
          <cell r="G18" t="str">
            <v>织网</v>
          </cell>
          <cell r="H18" t="str">
            <v>——</v>
          </cell>
          <cell r="I18" t="str">
            <v>河北外购</v>
          </cell>
          <cell r="J18" t="str">
            <v>天津穆勒</v>
          </cell>
          <cell r="K18" t="str">
            <v>河北</v>
          </cell>
          <cell r="L18" t="str">
            <v>是</v>
          </cell>
          <cell r="M18" t="str">
            <v>穆勒纺织品（天津）有限公司</v>
          </cell>
          <cell r="N18" t="str">
            <v>郑丽娟</v>
          </cell>
          <cell r="O18">
            <v>18526699658</v>
          </cell>
          <cell r="P18" t="str">
            <v>已定价</v>
          </cell>
          <cell r="Q18">
            <v>16.061946902654867</v>
          </cell>
        </row>
        <row r="19">
          <cell r="B19" t="str">
            <v>SHT0011657</v>
          </cell>
          <cell r="C19" t="str">
            <v>坐垫舒适性海绵右</v>
          </cell>
          <cell r="D19" t="str">
            <v>无网格布</v>
          </cell>
          <cell r="E19" t="str">
            <v>C</v>
          </cell>
          <cell r="F19" t="str">
            <v>N</v>
          </cell>
          <cell r="G19" t="str">
            <v>海绵</v>
          </cell>
          <cell r="H19" t="str">
            <v>——</v>
          </cell>
          <cell r="I19" t="str">
            <v>河北外购</v>
          </cell>
          <cell r="J19" t="str">
            <v>天津琪安</v>
          </cell>
          <cell r="K19" t="str">
            <v>河北</v>
          </cell>
          <cell r="L19" t="str">
            <v>是</v>
          </cell>
          <cell r="M19" t="str">
            <v>天津琪安科技有限公司</v>
          </cell>
          <cell r="N19" t="str">
            <v>施岩</v>
          </cell>
          <cell r="O19">
            <v>13820171869</v>
          </cell>
          <cell r="P19" t="str">
            <v>已定价</v>
          </cell>
          <cell r="Q19">
            <v>3.9944027372392426</v>
          </cell>
        </row>
        <row r="20">
          <cell r="B20" t="str">
            <v>SHT0011658</v>
          </cell>
          <cell r="C20" t="str">
            <v>坐垫舒适性海绵左</v>
          </cell>
          <cell r="D20" t="str">
            <v>无网格布</v>
          </cell>
          <cell r="E20" t="str">
            <v>C</v>
          </cell>
          <cell r="F20" t="str">
            <v>N</v>
          </cell>
          <cell r="G20" t="str">
            <v>海绵</v>
          </cell>
          <cell r="H20" t="str">
            <v>——</v>
          </cell>
          <cell r="I20" t="str">
            <v>河北外购</v>
          </cell>
          <cell r="J20" t="str">
            <v>天津琪安</v>
          </cell>
          <cell r="K20" t="str">
            <v>河北</v>
          </cell>
          <cell r="L20" t="str">
            <v>是</v>
          </cell>
          <cell r="M20" t="str">
            <v>天津琪安科技有限公司</v>
          </cell>
          <cell r="N20" t="str">
            <v>施岩</v>
          </cell>
          <cell r="O20">
            <v>13820171869</v>
          </cell>
          <cell r="P20" t="str">
            <v>已定价</v>
          </cell>
          <cell r="Q20">
            <v>3.9944027372392426</v>
          </cell>
        </row>
        <row r="21">
          <cell r="B21" t="str">
            <v>SHT0011659</v>
          </cell>
          <cell r="C21" t="str">
            <v>坐垫舒适性海绵中</v>
          </cell>
          <cell r="D21" t="str">
            <v>无网格布</v>
          </cell>
          <cell r="E21" t="str">
            <v>C</v>
          </cell>
          <cell r="F21" t="str">
            <v>N</v>
          </cell>
          <cell r="G21" t="str">
            <v>海绵</v>
          </cell>
          <cell r="H21" t="str">
            <v>——</v>
          </cell>
          <cell r="I21" t="str">
            <v>河北外购</v>
          </cell>
          <cell r="J21" t="str">
            <v>天津琪安</v>
          </cell>
          <cell r="K21" t="str">
            <v>河北</v>
          </cell>
          <cell r="L21" t="str">
            <v>是</v>
          </cell>
          <cell r="M21" t="str">
            <v>天津琪安科技有限公司</v>
          </cell>
          <cell r="N21" t="str">
            <v>施岩</v>
          </cell>
          <cell r="O21">
            <v>13820171869</v>
          </cell>
          <cell r="P21" t="str">
            <v>已定价</v>
          </cell>
          <cell r="Q21">
            <v>22.729820053333334</v>
          </cell>
        </row>
        <row r="22">
          <cell r="B22" t="str">
            <v>SHT0011429</v>
          </cell>
          <cell r="C22" t="str">
            <v>坐垫舒适性海绵中</v>
          </cell>
          <cell r="D22" t="str">
            <v>带网格布</v>
          </cell>
          <cell r="E22" t="str">
            <v>C</v>
          </cell>
          <cell r="F22" t="str">
            <v>N</v>
          </cell>
          <cell r="G22" t="str">
            <v>海绵</v>
          </cell>
          <cell r="H22" t="str">
            <v>——</v>
          </cell>
          <cell r="I22" t="str">
            <v>河北外购</v>
          </cell>
          <cell r="J22" t="str">
            <v>天津琪安</v>
          </cell>
          <cell r="K22" t="str">
            <v>河北</v>
          </cell>
          <cell r="L22" t="str">
            <v>是</v>
          </cell>
          <cell r="M22" t="str">
            <v>天津琪安科技有限公司</v>
          </cell>
          <cell r="N22" t="str">
            <v>施岩</v>
          </cell>
          <cell r="O22">
            <v>13820171869</v>
          </cell>
          <cell r="P22" t="str">
            <v>已定价</v>
          </cell>
          <cell r="Q22">
            <v>18.543737785373537</v>
          </cell>
        </row>
        <row r="23">
          <cell r="B23" t="str">
            <v>GHRC000001</v>
          </cell>
          <cell r="C23" t="str">
            <v>C型钉</v>
          </cell>
          <cell r="E23" t="str">
            <v>C</v>
          </cell>
          <cell r="F23" t="str">
            <v>Y</v>
          </cell>
          <cell r="G23" t="str">
            <v>标准件</v>
          </cell>
          <cell r="H23" t="str">
            <v>——</v>
          </cell>
          <cell r="I23" t="str">
            <v>河北外购</v>
          </cell>
          <cell r="J23" t="str">
            <v>崇文胜源</v>
          </cell>
          <cell r="K23" t="str">
            <v>河北</v>
          </cell>
          <cell r="L23" t="str">
            <v>是</v>
          </cell>
          <cell r="M23" t="str">
            <v>沧州崇文晟源机械制造有限公司</v>
          </cell>
          <cell r="N23" t="str">
            <v>范忠发</v>
          </cell>
          <cell r="O23">
            <v>15227510668</v>
          </cell>
          <cell r="P23" t="str">
            <v>借用件</v>
          </cell>
          <cell r="Q23">
            <v>5.7999999999999996E-3</v>
          </cell>
        </row>
        <row r="24">
          <cell r="B24" t="str">
            <v>BSP0010017</v>
          </cell>
          <cell r="C24" t="str">
            <v>主驾驶靠背调节手柄卡接簧</v>
          </cell>
          <cell r="E24" t="str">
            <v>C</v>
          </cell>
          <cell r="F24" t="str">
            <v>N</v>
          </cell>
          <cell r="G24" t="str">
            <v>线材件</v>
          </cell>
          <cell r="H24" t="str">
            <v>65Mn</v>
          </cell>
          <cell r="I24" t="str">
            <v>河北外购</v>
          </cell>
          <cell r="J24" t="str">
            <v>海兴中盛</v>
          </cell>
          <cell r="K24" t="str">
            <v>河北</v>
          </cell>
          <cell r="L24" t="str">
            <v>是</v>
          </cell>
          <cell r="M24" t="str">
            <v>海兴中盛弹簧有限公司</v>
          </cell>
          <cell r="N24" t="str">
            <v>吕大庆</v>
          </cell>
          <cell r="O24">
            <v>13313276244</v>
          </cell>
          <cell r="P24" t="str">
            <v>未定价</v>
          </cell>
          <cell r="R24">
            <v>0.23699999999999999</v>
          </cell>
        </row>
        <row r="25">
          <cell r="B25" t="str">
            <v>SHT0010356</v>
          </cell>
          <cell r="C25" t="str">
            <v>靠背调节手柄销轴</v>
          </cell>
          <cell r="E25" t="str">
            <v>B</v>
          </cell>
          <cell r="F25" t="str">
            <v>N</v>
          </cell>
          <cell r="G25" t="str">
            <v>圆钢</v>
          </cell>
          <cell r="H25" t="str">
            <v>20#</v>
          </cell>
          <cell r="I25" t="str">
            <v>河北外购</v>
          </cell>
          <cell r="J25" t="str">
            <v>高唐</v>
          </cell>
          <cell r="K25" t="str">
            <v>河北</v>
          </cell>
          <cell r="L25" t="str">
            <v>是</v>
          </cell>
          <cell r="M25" t="str">
            <v>高唐强盛机械有限公司</v>
          </cell>
          <cell r="N25" t="str">
            <v>魏银山</v>
          </cell>
          <cell r="O25">
            <v>13606353770</v>
          </cell>
          <cell r="P25" t="str">
            <v>未定价</v>
          </cell>
          <cell r="R25">
            <v>0.74</v>
          </cell>
        </row>
        <row r="26">
          <cell r="B26" t="str">
            <v>BSP0010018</v>
          </cell>
          <cell r="C26" t="str">
            <v>副驾驶靠背调节手柄卡接簧</v>
          </cell>
          <cell r="E26" t="str">
            <v>C</v>
          </cell>
          <cell r="F26" t="str">
            <v>N</v>
          </cell>
          <cell r="G26" t="str">
            <v>线材件</v>
          </cell>
          <cell r="H26" t="str">
            <v>65Mn</v>
          </cell>
          <cell r="I26" t="str">
            <v>河北外购</v>
          </cell>
          <cell r="J26" t="str">
            <v>海兴中盛</v>
          </cell>
          <cell r="K26" t="str">
            <v>河北</v>
          </cell>
          <cell r="L26" t="str">
            <v>是</v>
          </cell>
          <cell r="M26" t="str">
            <v>海兴中盛弹簧有限公司</v>
          </cell>
          <cell r="N26" t="str">
            <v>吕大庆</v>
          </cell>
          <cell r="O26">
            <v>13313276244</v>
          </cell>
          <cell r="P26" t="str">
            <v>未定价</v>
          </cell>
          <cell r="R26">
            <v>0.23699999999999999</v>
          </cell>
        </row>
        <row r="27">
          <cell r="B27" t="str">
            <v>SHT0010356</v>
          </cell>
          <cell r="C27" t="str">
            <v>靠背调节手柄销轴</v>
          </cell>
          <cell r="E27" t="str">
            <v>B</v>
          </cell>
          <cell r="F27" t="str">
            <v>N</v>
          </cell>
          <cell r="G27" t="str">
            <v>圆钢</v>
          </cell>
          <cell r="H27" t="str">
            <v>20#</v>
          </cell>
          <cell r="I27" t="str">
            <v>河北外购</v>
          </cell>
          <cell r="J27" t="str">
            <v>高唐</v>
          </cell>
          <cell r="K27" t="str">
            <v>河北</v>
          </cell>
          <cell r="L27" t="str">
            <v>是</v>
          </cell>
          <cell r="M27" t="str">
            <v>高唐强盛机械有限公司</v>
          </cell>
          <cell r="N27" t="str">
            <v>魏银山</v>
          </cell>
          <cell r="O27">
            <v>13606353770</v>
          </cell>
          <cell r="P27" t="str">
            <v>未定价</v>
          </cell>
          <cell r="R27">
            <v>0.74</v>
          </cell>
        </row>
        <row r="28">
          <cell r="B28" t="str">
            <v>BFA0000285</v>
          </cell>
          <cell r="C28" t="str">
            <v>开口挡圈</v>
          </cell>
          <cell r="D28" t="str">
            <v>固定阻尼拉线和高调拉线</v>
          </cell>
          <cell r="E28" t="str">
            <v>C</v>
          </cell>
          <cell r="F28" t="str">
            <v>Y</v>
          </cell>
          <cell r="G28" t="str">
            <v>标准件</v>
          </cell>
          <cell r="H28" t="str">
            <v>65Mn</v>
          </cell>
          <cell r="I28" t="str">
            <v>河北外购</v>
          </cell>
          <cell r="J28" t="str">
            <v>北京三浦</v>
          </cell>
          <cell r="K28" t="str">
            <v>河北</v>
          </cell>
          <cell r="L28" t="str">
            <v>是</v>
          </cell>
          <cell r="M28" t="str">
            <v>北京浦东三浦标准件有限公司</v>
          </cell>
          <cell r="N28" t="str">
            <v>孙彦东</v>
          </cell>
          <cell r="O28">
            <v>15028618516</v>
          </cell>
          <cell r="P28" t="str">
            <v>借用件，有价格协议</v>
          </cell>
        </row>
        <row r="29">
          <cell r="B29" t="str">
            <v>SHT0010846</v>
          </cell>
          <cell r="C29" t="str">
            <v>支架左边板</v>
          </cell>
          <cell r="E29" t="str">
            <v>B</v>
          </cell>
          <cell r="F29" t="str">
            <v>N</v>
          </cell>
          <cell r="G29" t="str">
            <v>钣金件</v>
          </cell>
          <cell r="H29" t="str">
            <v>QStE420TM/T=1.5</v>
          </cell>
          <cell r="I29" t="str">
            <v>暂定河北自制，后期评审</v>
          </cell>
          <cell r="J29" t="str">
            <v>模具在岳众</v>
          </cell>
          <cell r="K29" t="str">
            <v>河北</v>
          </cell>
          <cell r="L29" t="str">
            <v>是</v>
          </cell>
          <cell r="M29" t="str">
            <v>滁州岳众汽车零部件有限公司</v>
          </cell>
          <cell r="N29" t="str">
            <v>张文站</v>
          </cell>
          <cell r="O29">
            <v>13623174726</v>
          </cell>
          <cell r="P29" t="str">
            <v>先从模具厂打样，后期自制</v>
          </cell>
        </row>
        <row r="30">
          <cell r="B30" t="str">
            <v>BFA0000518</v>
          </cell>
          <cell r="C30" t="str">
            <v>焊接方螺母</v>
          </cell>
          <cell r="D30" t="str">
            <v>M8</v>
          </cell>
          <cell r="F30" t="str">
            <v>Y</v>
          </cell>
          <cell r="G30" t="str">
            <v>标准件</v>
          </cell>
          <cell r="H30" t="str">
            <v>——</v>
          </cell>
          <cell r="I30" t="str">
            <v>河北外购</v>
          </cell>
          <cell r="J30" t="str">
            <v>北京三浦</v>
          </cell>
          <cell r="K30" t="str">
            <v>河北</v>
          </cell>
          <cell r="L30" t="str">
            <v>是</v>
          </cell>
          <cell r="M30" t="str">
            <v>北京浦东三浦标准件有限公司</v>
          </cell>
          <cell r="N30" t="str">
            <v>孙彦东</v>
          </cell>
          <cell r="O30">
            <v>15028618516</v>
          </cell>
          <cell r="P30" t="str">
            <v>借用件，有价格协议</v>
          </cell>
          <cell r="Q30">
            <v>4.2000000000000003E-2</v>
          </cell>
        </row>
        <row r="31">
          <cell r="B31" t="str">
            <v>SHT0010848</v>
          </cell>
          <cell r="C31" t="str">
            <v>支架右边板</v>
          </cell>
          <cell r="E31" t="str">
            <v>B</v>
          </cell>
          <cell r="F31" t="str">
            <v>N</v>
          </cell>
          <cell r="G31" t="str">
            <v>钣金件</v>
          </cell>
          <cell r="H31" t="str">
            <v>QStE420TM/T=1.5</v>
          </cell>
          <cell r="I31" t="str">
            <v>暂定河北自制，后期评审</v>
          </cell>
          <cell r="J31" t="str">
            <v>模具在岳众</v>
          </cell>
          <cell r="K31" t="str">
            <v>河北</v>
          </cell>
          <cell r="L31" t="str">
            <v>是</v>
          </cell>
          <cell r="M31" t="str">
            <v>滁州岳众汽车零部件有限公司</v>
          </cell>
          <cell r="N31" t="str">
            <v>张文站</v>
          </cell>
          <cell r="O31">
            <v>13623174726</v>
          </cell>
          <cell r="P31" t="str">
            <v>先从模具厂打样，后期自制</v>
          </cell>
        </row>
        <row r="32">
          <cell r="B32" t="str">
            <v>BFA0000518</v>
          </cell>
          <cell r="C32" t="str">
            <v>焊接方螺母</v>
          </cell>
          <cell r="D32" t="str">
            <v>M8</v>
          </cell>
          <cell r="F32" t="str">
            <v>Y</v>
          </cell>
          <cell r="G32" t="str">
            <v>标准件</v>
          </cell>
          <cell r="H32" t="str">
            <v>——</v>
          </cell>
          <cell r="I32" t="str">
            <v>河北外购</v>
          </cell>
          <cell r="J32" t="str">
            <v>北京三浦</v>
          </cell>
          <cell r="K32" t="str">
            <v>河北</v>
          </cell>
          <cell r="L32" t="str">
            <v>是</v>
          </cell>
          <cell r="M32" t="str">
            <v>北京浦东三浦标准件有限公司</v>
          </cell>
          <cell r="N32" t="str">
            <v>孙彦东</v>
          </cell>
          <cell r="O32">
            <v>15028618516</v>
          </cell>
          <cell r="P32" t="str">
            <v>借用件，有价格协议</v>
          </cell>
          <cell r="Q32">
            <v>4.2000000000000003E-2</v>
          </cell>
        </row>
        <row r="33">
          <cell r="B33" t="str">
            <v>SHT0010850</v>
          </cell>
          <cell r="C33" t="str">
            <v>支架前板</v>
          </cell>
          <cell r="E33" t="str">
            <v>B</v>
          </cell>
          <cell r="F33" t="str">
            <v>N</v>
          </cell>
          <cell r="G33" t="str">
            <v>钣金件</v>
          </cell>
          <cell r="H33" t="str">
            <v>QStE420TM/T=1.5</v>
          </cell>
          <cell r="I33" t="str">
            <v>暂定河北自制，后期评审</v>
          </cell>
          <cell r="J33" t="str">
            <v>模具在荣威</v>
          </cell>
          <cell r="K33" t="str">
            <v>河北</v>
          </cell>
          <cell r="L33" t="str">
            <v>是</v>
          </cell>
          <cell r="M33" t="str">
            <v>苏州市荣威模具有限公司</v>
          </cell>
          <cell r="N33" t="str">
            <v>彭松</v>
          </cell>
          <cell r="O33">
            <v>13771939886</v>
          </cell>
          <cell r="P33" t="str">
            <v>先从模具厂打样，后期自制</v>
          </cell>
        </row>
        <row r="34">
          <cell r="B34" t="str">
            <v>SHT0010851</v>
          </cell>
          <cell r="C34" t="str">
            <v>支架后板</v>
          </cell>
          <cell r="E34" t="str">
            <v>B</v>
          </cell>
          <cell r="F34" t="str">
            <v>N</v>
          </cell>
          <cell r="G34" t="str">
            <v>钣金件</v>
          </cell>
          <cell r="H34" t="str">
            <v>QStE420TM/T=1.5</v>
          </cell>
          <cell r="I34" t="str">
            <v>暂定河北自制，后期评审</v>
          </cell>
          <cell r="J34" t="str">
            <v>模具在岳众</v>
          </cell>
          <cell r="K34" t="str">
            <v>河北</v>
          </cell>
          <cell r="L34" t="str">
            <v>是</v>
          </cell>
          <cell r="M34" t="str">
            <v>滁州岳众汽车零部件有限公司</v>
          </cell>
          <cell r="N34" t="str">
            <v>张文站</v>
          </cell>
          <cell r="O34">
            <v>13623174726</v>
          </cell>
          <cell r="P34" t="str">
            <v>先从模具厂打样，后期自制</v>
          </cell>
        </row>
        <row r="35">
          <cell r="B35" t="str">
            <v>SHT0010852</v>
          </cell>
          <cell r="C35" t="str">
            <v>左地脚支架</v>
          </cell>
          <cell r="E35" t="str">
            <v>B</v>
          </cell>
          <cell r="F35" t="str">
            <v>N</v>
          </cell>
          <cell r="G35" t="str">
            <v>钣金件</v>
          </cell>
          <cell r="H35" t="str">
            <v>QStE420TM/T=2.0</v>
          </cell>
          <cell r="I35" t="str">
            <v>暂定河北自制，后期评审</v>
          </cell>
          <cell r="J35" t="str">
            <v>模具在荣威</v>
          </cell>
          <cell r="K35" t="str">
            <v>河北</v>
          </cell>
          <cell r="L35" t="str">
            <v>是</v>
          </cell>
          <cell r="M35" t="str">
            <v>苏州市荣威模具有限公司</v>
          </cell>
          <cell r="N35" t="str">
            <v>彭松</v>
          </cell>
          <cell r="O35">
            <v>13771939886</v>
          </cell>
          <cell r="P35" t="str">
            <v>先从模具厂打样，后期自制</v>
          </cell>
        </row>
        <row r="36">
          <cell r="B36" t="str">
            <v>SHT0010853</v>
          </cell>
          <cell r="C36" t="str">
            <v>右地脚支架</v>
          </cell>
          <cell r="E36" t="str">
            <v>B</v>
          </cell>
          <cell r="F36" t="str">
            <v>N</v>
          </cell>
          <cell r="G36" t="str">
            <v>钣金件</v>
          </cell>
          <cell r="H36" t="str">
            <v>QStE420TM/T=2.0</v>
          </cell>
          <cell r="I36" t="str">
            <v>暂定河北自制，后期评审</v>
          </cell>
          <cell r="J36" t="str">
            <v>模具在荣威</v>
          </cell>
          <cell r="K36" t="str">
            <v>河北</v>
          </cell>
          <cell r="L36" t="str">
            <v>是</v>
          </cell>
          <cell r="M36" t="str">
            <v>苏州市荣威模具有限公司</v>
          </cell>
          <cell r="N36" t="str">
            <v>彭松</v>
          </cell>
          <cell r="O36">
            <v>13771939886</v>
          </cell>
          <cell r="P36" t="str">
            <v>先从模具厂打样，后期自制</v>
          </cell>
        </row>
        <row r="37">
          <cell r="B37" t="str">
            <v>SHT0010854</v>
          </cell>
          <cell r="C37" t="str">
            <v>支撑钣金件</v>
          </cell>
          <cell r="E37" t="str">
            <v>B</v>
          </cell>
          <cell r="F37" t="str">
            <v>N</v>
          </cell>
          <cell r="G37" t="str">
            <v>钣金件</v>
          </cell>
          <cell r="H37" t="str">
            <v>QStE420TM/T=1.5</v>
          </cell>
          <cell r="I37" t="str">
            <v>暂定河北自制，后期评审</v>
          </cell>
          <cell r="J37" t="str">
            <v>模具在荣威</v>
          </cell>
          <cell r="K37" t="str">
            <v>河北</v>
          </cell>
          <cell r="L37" t="str">
            <v>是</v>
          </cell>
          <cell r="M37" t="str">
            <v>苏州市荣威模具有限公司</v>
          </cell>
          <cell r="N37" t="str">
            <v>彭松</v>
          </cell>
          <cell r="O37">
            <v>13771939886</v>
          </cell>
          <cell r="P37" t="str">
            <v>先从模具厂打样，后期自制</v>
          </cell>
        </row>
        <row r="38">
          <cell r="B38" t="str">
            <v>SHT0011022</v>
          </cell>
          <cell r="C38" t="str">
            <v>靠背泡沫预埋钢丝1</v>
          </cell>
          <cell r="D38" t="str">
            <v>线材</v>
          </cell>
          <cell r="E38" t="str">
            <v>B</v>
          </cell>
          <cell r="F38" t="str">
            <v>N</v>
          </cell>
          <cell r="G38" t="str">
            <v>线材</v>
          </cell>
          <cell r="H38" t="str">
            <v xml:space="preserve">20# ⌀2.0  </v>
          </cell>
          <cell r="I38" t="str">
            <v>河北外购</v>
          </cell>
          <cell r="J38" t="str">
            <v>海兴中盛</v>
          </cell>
          <cell r="K38" t="str">
            <v>河北</v>
          </cell>
          <cell r="L38" t="str">
            <v>是</v>
          </cell>
          <cell r="M38" t="str">
            <v>海兴中盛弹簧有限公司</v>
          </cell>
          <cell r="N38" t="str">
            <v>吕大庆</v>
          </cell>
          <cell r="O38">
            <v>13313276244</v>
          </cell>
          <cell r="P38" t="str">
            <v>未定价</v>
          </cell>
          <cell r="R38">
            <v>0.182</v>
          </cell>
        </row>
        <row r="39">
          <cell r="B39" t="str">
            <v>SHT0011693</v>
          </cell>
          <cell r="C39" t="str">
            <v>坐垫钢丝</v>
          </cell>
          <cell r="D39" t="str">
            <v>线材</v>
          </cell>
          <cell r="E39" t="str">
            <v>B</v>
          </cell>
          <cell r="F39" t="str">
            <v>N</v>
          </cell>
          <cell r="G39" t="str">
            <v>线材</v>
          </cell>
          <cell r="H39" t="str">
            <v xml:space="preserve">20# ⌀2.0  </v>
          </cell>
          <cell r="I39" t="str">
            <v>河北外购</v>
          </cell>
          <cell r="J39" t="str">
            <v>海兴中盛</v>
          </cell>
          <cell r="K39" t="str">
            <v>河北</v>
          </cell>
          <cell r="L39" t="str">
            <v>是</v>
          </cell>
          <cell r="M39" t="str">
            <v>海兴中盛弹簧有限公司</v>
          </cell>
          <cell r="N39" t="str">
            <v>吕大庆</v>
          </cell>
          <cell r="O39">
            <v>13313276244</v>
          </cell>
          <cell r="P39" t="str">
            <v>未定价</v>
          </cell>
          <cell r="R39">
            <v>9.8000000000000004E-2</v>
          </cell>
        </row>
        <row r="40">
          <cell r="B40" t="str">
            <v>SHT0010371</v>
          </cell>
          <cell r="C40" t="str">
            <v>坐垫翻折支撑钣金右</v>
          </cell>
          <cell r="E40" t="str">
            <v>B</v>
          </cell>
          <cell r="F40" t="str">
            <v>N</v>
          </cell>
          <cell r="G40" t="str">
            <v>钣金件</v>
          </cell>
          <cell r="H40" t="str">
            <v>SPFH590
t=3.0</v>
          </cell>
          <cell r="I40" t="str">
            <v>暂定河北自制，后期评审</v>
          </cell>
          <cell r="J40" t="str">
            <v>模具在岳众</v>
          </cell>
          <cell r="K40" t="str">
            <v>河北</v>
          </cell>
          <cell r="L40" t="str">
            <v>是</v>
          </cell>
          <cell r="M40" t="str">
            <v>滁州岳众汽车零部件有限公司</v>
          </cell>
          <cell r="N40" t="str">
            <v>张文站</v>
          </cell>
          <cell r="O40">
            <v>13623174726</v>
          </cell>
          <cell r="P40" t="str">
            <v>先从模具厂打样，后期自制</v>
          </cell>
        </row>
        <row r="41">
          <cell r="B41" t="str">
            <v>SHT0010408</v>
          </cell>
          <cell r="C41" t="str">
            <v>坐垫翻折支撑轴套</v>
          </cell>
          <cell r="E41" t="str">
            <v>B</v>
          </cell>
          <cell r="F41" t="str">
            <v>N</v>
          </cell>
          <cell r="G41" t="str">
            <v>冷镦</v>
          </cell>
          <cell r="H41" t="str">
            <v>SWRCH35K</v>
          </cell>
          <cell r="I41" t="str">
            <v>河北外购</v>
          </cell>
          <cell r="J41" t="str">
            <v>瑞安精艺</v>
          </cell>
          <cell r="K41" t="str">
            <v>河北</v>
          </cell>
          <cell r="L41" t="str">
            <v>是</v>
          </cell>
          <cell r="M41" t="str">
            <v>瑞安市精艺标准件有限公司</v>
          </cell>
          <cell r="N41" t="str">
            <v>叶挺贵</v>
          </cell>
          <cell r="O41">
            <v>13906870078</v>
          </cell>
          <cell r="P41" t="str">
            <v>已定价、未签协议</v>
          </cell>
          <cell r="Q41">
            <v>0.97350000000000003</v>
          </cell>
        </row>
        <row r="42">
          <cell r="B42" t="str">
            <v>SHT0010890</v>
          </cell>
          <cell r="C42" t="str">
            <v>翻转限位钣金安装轴</v>
          </cell>
          <cell r="E42" t="str">
            <v>B</v>
          </cell>
          <cell r="F42" t="str">
            <v>N</v>
          </cell>
          <cell r="G42" t="str">
            <v>冷镦</v>
          </cell>
          <cell r="H42" t="str">
            <v>SWRCH35K</v>
          </cell>
          <cell r="I42" t="str">
            <v>河北外购</v>
          </cell>
          <cell r="J42" t="str">
            <v>瑞安精艺</v>
          </cell>
          <cell r="K42" t="str">
            <v>河北</v>
          </cell>
          <cell r="L42" t="str">
            <v>是</v>
          </cell>
          <cell r="M42" t="str">
            <v>瑞安市精艺标准件有限公司</v>
          </cell>
          <cell r="N42" t="str">
            <v>叶挺贵</v>
          </cell>
          <cell r="O42">
            <v>13906870078</v>
          </cell>
          <cell r="P42" t="str">
            <v>已定价、未签协议</v>
          </cell>
          <cell r="Q42">
            <v>0.29199999999999998</v>
          </cell>
        </row>
        <row r="43">
          <cell r="B43" t="str">
            <v>SHT0010064</v>
          </cell>
          <cell r="C43" t="str">
            <v>靠背骨架侧边板</v>
          </cell>
          <cell r="E43" t="str">
            <v>B</v>
          </cell>
          <cell r="F43" t="str">
            <v>N</v>
          </cell>
          <cell r="G43" t="str">
            <v>钣金件</v>
          </cell>
          <cell r="H43" t="str">
            <v>SPFH590
t=2.0</v>
          </cell>
          <cell r="I43" t="str">
            <v>暂定河北自制，后期评审</v>
          </cell>
          <cell r="J43" t="str">
            <v>模具在荣威</v>
          </cell>
          <cell r="K43" t="str">
            <v>河北</v>
          </cell>
          <cell r="L43" t="str">
            <v>是</v>
          </cell>
          <cell r="M43" t="str">
            <v>苏州市荣威模具有限公司</v>
          </cell>
          <cell r="N43" t="str">
            <v>彭松</v>
          </cell>
          <cell r="O43">
            <v>13771939886</v>
          </cell>
          <cell r="P43" t="str">
            <v>先从模具厂打样，后期自制</v>
          </cell>
        </row>
        <row r="44">
          <cell r="B44" t="str">
            <v>SHT0010245</v>
          </cell>
          <cell r="C44" t="str">
            <v>扶手固定加强板2</v>
          </cell>
          <cell r="E44" t="str">
            <v>B</v>
          </cell>
          <cell r="F44" t="str">
            <v>N</v>
          </cell>
          <cell r="G44" t="str">
            <v>钣金件</v>
          </cell>
          <cell r="H44" t="str">
            <v>SPFH590
t=1.6</v>
          </cell>
          <cell r="I44" t="str">
            <v>暂定河北自制，后期评审</v>
          </cell>
          <cell r="J44" t="str">
            <v>模具在岳众</v>
          </cell>
          <cell r="K44" t="str">
            <v>河北</v>
          </cell>
          <cell r="L44" t="str">
            <v>是</v>
          </cell>
          <cell r="M44" t="str">
            <v>滁州岳众汽车零部件有限公司</v>
          </cell>
          <cell r="N44" t="str">
            <v>张文站</v>
          </cell>
          <cell r="O44">
            <v>13623174726</v>
          </cell>
          <cell r="P44" t="str">
            <v>先从模具厂打样，后期自制</v>
          </cell>
        </row>
        <row r="45">
          <cell r="B45" t="str">
            <v>SHT0010724</v>
          </cell>
          <cell r="C45" t="str">
            <v>司机副边调角器下连接钣A</v>
          </cell>
          <cell r="E45" t="str">
            <v>A</v>
          </cell>
          <cell r="F45" t="str">
            <v>N</v>
          </cell>
          <cell r="G45" t="str">
            <v>钣金件</v>
          </cell>
          <cell r="H45" t="str">
            <v>SPFH590
t=1.6</v>
          </cell>
          <cell r="I45" t="str">
            <v>暂定河北自制，后期评审</v>
          </cell>
          <cell r="J45" t="str">
            <v>模具在岳众</v>
          </cell>
          <cell r="K45" t="str">
            <v>河北</v>
          </cell>
          <cell r="L45" t="str">
            <v>是</v>
          </cell>
          <cell r="M45" t="str">
            <v>滁州岳众汽车零部件有限公司</v>
          </cell>
          <cell r="N45" t="str">
            <v>张文站</v>
          </cell>
          <cell r="O45">
            <v>13623174726</v>
          </cell>
          <cell r="P45" t="str">
            <v>先从模具厂打样，后期自制</v>
          </cell>
        </row>
        <row r="46">
          <cell r="B46" t="str">
            <v>SHT0010299</v>
          </cell>
          <cell r="C46" t="str">
            <v>H6靠背调节手柄安装轴</v>
          </cell>
          <cell r="E46" t="str">
            <v>B</v>
          </cell>
          <cell r="F46" t="str">
            <v>N</v>
          </cell>
          <cell r="G46" t="str">
            <v>冷镦</v>
          </cell>
          <cell r="H46" t="str">
            <v>SWRCH22A</v>
          </cell>
          <cell r="I46" t="str">
            <v>河北外购</v>
          </cell>
          <cell r="J46" t="str">
            <v>瑞安精艺</v>
          </cell>
          <cell r="K46" t="str">
            <v>河北</v>
          </cell>
          <cell r="L46" t="str">
            <v>是</v>
          </cell>
          <cell r="M46" t="str">
            <v>瑞安市精艺标准件有限公司</v>
          </cell>
          <cell r="N46" t="str">
            <v>叶挺贵</v>
          </cell>
          <cell r="O46">
            <v>13906870078</v>
          </cell>
          <cell r="P46" t="str">
            <v>已定价、未签协议</v>
          </cell>
          <cell r="Q46">
            <v>1.1504000000000001</v>
          </cell>
        </row>
        <row r="47">
          <cell r="B47" t="str">
            <v>SHT0011408</v>
          </cell>
          <cell r="C47" t="str">
            <v>法兰面焊接螺母</v>
          </cell>
          <cell r="E47" t="str">
            <v>A</v>
          </cell>
          <cell r="F47" t="str">
            <v>N</v>
          </cell>
          <cell r="I47" t="str">
            <v>河北外购</v>
          </cell>
          <cell r="J47" t="str">
            <v>北京三浦</v>
          </cell>
          <cell r="K47" t="str">
            <v>河北</v>
          </cell>
          <cell r="L47" t="str">
            <v>是</v>
          </cell>
          <cell r="M47" t="str">
            <v>北京浦东三浦标准件有限公司</v>
          </cell>
          <cell r="N47" t="str">
            <v>孙彦东</v>
          </cell>
          <cell r="O47">
            <v>15028618516</v>
          </cell>
          <cell r="P47" t="str">
            <v>7/16螺母是借用件，有价格协议</v>
          </cell>
          <cell r="Q47">
            <v>0.32</v>
          </cell>
        </row>
        <row r="48">
          <cell r="B48" t="str">
            <v>SHT0010786</v>
          </cell>
          <cell r="C48" t="str">
            <v>罩壳固定钣金片</v>
          </cell>
          <cell r="E48" t="str">
            <v>B</v>
          </cell>
          <cell r="F48" t="str">
            <v>N</v>
          </cell>
          <cell r="G48" t="str">
            <v>钣金件</v>
          </cell>
          <cell r="H48" t="str">
            <v>SAPH440 t=2.0</v>
          </cell>
          <cell r="I48" t="str">
            <v>河北外购</v>
          </cell>
          <cell r="J48" t="str">
            <v>再兴</v>
          </cell>
          <cell r="K48" t="str">
            <v>河北</v>
          </cell>
          <cell r="L48" t="str">
            <v>是</v>
          </cell>
          <cell r="M48" t="str">
            <v>黄骅市再兴汽车配件有限公司</v>
          </cell>
          <cell r="N48" t="str">
            <v>刘东建</v>
          </cell>
          <cell r="O48">
            <v>15831876564</v>
          </cell>
          <cell r="P48" t="str">
            <v>未定价</v>
          </cell>
          <cell r="R48">
            <v>0.18579999999999999</v>
          </cell>
        </row>
        <row r="49">
          <cell r="B49" t="str">
            <v>SHT0010725</v>
          </cell>
          <cell r="C49" t="str">
            <v>司机副边调角器下连接钣B</v>
          </cell>
          <cell r="E49" t="str">
            <v>B</v>
          </cell>
          <cell r="F49" t="str">
            <v>N</v>
          </cell>
          <cell r="G49" t="str">
            <v>钣金件</v>
          </cell>
          <cell r="H49" t="str">
            <v>SPFH590
t=1.6</v>
          </cell>
          <cell r="I49" t="str">
            <v>暂定河北自制，后期评审</v>
          </cell>
          <cell r="J49" t="str">
            <v>模具在岳众</v>
          </cell>
          <cell r="K49" t="str">
            <v>河北</v>
          </cell>
          <cell r="L49" t="str">
            <v>是</v>
          </cell>
          <cell r="M49" t="str">
            <v>滁州岳众汽车零部件有限公司</v>
          </cell>
          <cell r="N49" t="str">
            <v>张文站</v>
          </cell>
          <cell r="O49">
            <v>13623174726</v>
          </cell>
          <cell r="P49" t="str">
            <v>先从模具厂打样，后期自制</v>
          </cell>
        </row>
        <row r="50">
          <cell r="B50" t="str">
            <v>SHT0010910</v>
          </cell>
          <cell r="C50" t="str">
            <v>靠背调节角度限位片-主边</v>
          </cell>
          <cell r="E50" t="str">
            <v>B</v>
          </cell>
          <cell r="F50" t="str">
            <v>N</v>
          </cell>
          <cell r="G50" t="str">
            <v>钣金件</v>
          </cell>
          <cell r="H50" t="str">
            <v>SAPH440 t=3.0</v>
          </cell>
          <cell r="I50" t="str">
            <v>河北外购</v>
          </cell>
          <cell r="J50" t="str">
            <v>正大</v>
          </cell>
          <cell r="K50" t="str">
            <v>河北</v>
          </cell>
          <cell r="L50" t="str">
            <v>是</v>
          </cell>
          <cell r="M50" t="str">
            <v>黄骅市正大纺织机械配件厂</v>
          </cell>
          <cell r="N50" t="str">
            <v>郑鹏</v>
          </cell>
          <cell r="O50">
            <v>13021446161</v>
          </cell>
          <cell r="P50" t="str">
            <v>未定价</v>
          </cell>
          <cell r="R50">
            <v>0.41</v>
          </cell>
        </row>
        <row r="51">
          <cell r="B51" t="str">
            <v>SHT0010370</v>
          </cell>
          <cell r="C51" t="str">
            <v>坐垫翻折支撑钣金左</v>
          </cell>
          <cell r="E51" t="str">
            <v>B</v>
          </cell>
          <cell r="F51" t="str">
            <v>N</v>
          </cell>
          <cell r="G51" t="str">
            <v>钣金件</v>
          </cell>
          <cell r="H51" t="str">
            <v>SPFH590
t=3.0</v>
          </cell>
          <cell r="I51" t="str">
            <v>暂定河北自制，后期评审</v>
          </cell>
          <cell r="J51" t="str">
            <v>模具在岳众</v>
          </cell>
          <cell r="K51" t="str">
            <v>河北</v>
          </cell>
          <cell r="L51" t="str">
            <v>是</v>
          </cell>
          <cell r="M51" t="str">
            <v>滁州岳众汽车零部件有限公司</v>
          </cell>
          <cell r="N51" t="str">
            <v>张文站</v>
          </cell>
          <cell r="O51">
            <v>13623174726</v>
          </cell>
          <cell r="P51" t="str">
            <v>先从模具厂打样，后期自制</v>
          </cell>
        </row>
        <row r="52">
          <cell r="B52" t="str">
            <v>SHT0010408</v>
          </cell>
          <cell r="C52" t="str">
            <v>坐垫翻折支撑轴套</v>
          </cell>
          <cell r="E52" t="str">
            <v>B</v>
          </cell>
          <cell r="F52" t="str">
            <v>N</v>
          </cell>
          <cell r="G52" t="str">
            <v>冷镦</v>
          </cell>
          <cell r="H52" t="str">
            <v>SWRCH35K</v>
          </cell>
          <cell r="I52" t="str">
            <v>河北外购</v>
          </cell>
          <cell r="J52" t="str">
            <v>瑞安精艺</v>
          </cell>
          <cell r="K52" t="str">
            <v>河北</v>
          </cell>
          <cell r="L52" t="str">
            <v>是</v>
          </cell>
          <cell r="M52" t="str">
            <v>瑞安市精艺标准件有限公司</v>
          </cell>
          <cell r="N52" t="str">
            <v>叶挺贵</v>
          </cell>
          <cell r="O52">
            <v>13906870078</v>
          </cell>
          <cell r="P52" t="str">
            <v>已定价、未签协议</v>
          </cell>
          <cell r="Q52">
            <v>0.97350000000000003</v>
          </cell>
        </row>
        <row r="53">
          <cell r="B53" t="str">
            <v>SHT0010064</v>
          </cell>
          <cell r="C53" t="str">
            <v>靠背骨架侧边板</v>
          </cell>
          <cell r="E53" t="str">
            <v>A</v>
          </cell>
          <cell r="F53" t="str">
            <v>N</v>
          </cell>
          <cell r="G53" t="str">
            <v>钣金件</v>
          </cell>
          <cell r="H53" t="str">
            <v>SPFH590
t=2.0</v>
          </cell>
          <cell r="I53" t="str">
            <v>暂定河北自制，后期评审</v>
          </cell>
          <cell r="J53" t="str">
            <v>模具在荣威</v>
          </cell>
          <cell r="K53" t="str">
            <v>河北</v>
          </cell>
          <cell r="L53" t="str">
            <v>是</v>
          </cell>
          <cell r="M53" t="str">
            <v>苏州市荣威模具有限公司</v>
          </cell>
          <cell r="N53" t="str">
            <v>彭松</v>
          </cell>
          <cell r="O53">
            <v>13771939886</v>
          </cell>
          <cell r="P53" t="str">
            <v>先从模具厂打样，后期自制</v>
          </cell>
        </row>
        <row r="54">
          <cell r="B54" t="str">
            <v>SHT0010070</v>
          </cell>
          <cell r="C54" t="str">
            <v>扶手固定加强板1</v>
          </cell>
          <cell r="E54" t="str">
            <v>A</v>
          </cell>
          <cell r="F54" t="str">
            <v>N</v>
          </cell>
          <cell r="G54" t="str">
            <v>钣金件</v>
          </cell>
          <cell r="H54" t="str">
            <v>SPFH590
t=1.6</v>
          </cell>
          <cell r="I54" t="str">
            <v>暂定河北自制，后期评审</v>
          </cell>
          <cell r="J54" t="str">
            <v>模具在岳众</v>
          </cell>
          <cell r="K54" t="str">
            <v>河北</v>
          </cell>
          <cell r="L54" t="str">
            <v>是</v>
          </cell>
          <cell r="M54" t="str">
            <v>滁州岳众汽车零部件有限公司</v>
          </cell>
          <cell r="N54" t="str">
            <v>张文站</v>
          </cell>
          <cell r="O54">
            <v>13623174726</v>
          </cell>
          <cell r="P54" t="str">
            <v>先从模具厂打样，后期自制</v>
          </cell>
        </row>
        <row r="55">
          <cell r="B55" t="str">
            <v>SHT0010384</v>
          </cell>
          <cell r="C55" t="str">
            <v>副驾蜗簧固定钣金片1</v>
          </cell>
          <cell r="E55" t="str">
            <v>B</v>
          </cell>
          <cell r="F55" t="str">
            <v>N</v>
          </cell>
          <cell r="G55" t="str">
            <v>钣金件</v>
          </cell>
          <cell r="H55" t="str">
            <v>SPFH590
t=3.0</v>
          </cell>
          <cell r="I55" t="str">
            <v>暂定河北自制，后期评审</v>
          </cell>
          <cell r="J55" t="str">
            <v>模具在岳众</v>
          </cell>
          <cell r="K55" t="str">
            <v>河北</v>
          </cell>
          <cell r="L55" t="str">
            <v>是</v>
          </cell>
          <cell r="M55" t="str">
            <v>滁州岳众汽车零部件有限公司</v>
          </cell>
          <cell r="N55" t="str">
            <v>张文站</v>
          </cell>
          <cell r="O55">
            <v>13623174726</v>
          </cell>
          <cell r="P55" t="str">
            <v>先从模具厂打样，后期自制</v>
          </cell>
        </row>
        <row r="56">
          <cell r="B56" t="str">
            <v>SHT0002461</v>
          </cell>
          <cell r="C56" t="str">
            <v>仰角连杆2</v>
          </cell>
          <cell r="E56" t="str">
            <v>A</v>
          </cell>
          <cell r="F56" t="str">
            <v>N</v>
          </cell>
          <cell r="G56" t="str">
            <v>钣金件</v>
          </cell>
          <cell r="H56" t="str">
            <v>SPFH590 /T=5.0</v>
          </cell>
          <cell r="I56" t="str">
            <v>河北外购</v>
          </cell>
          <cell r="J56" t="str">
            <v>成卓</v>
          </cell>
          <cell r="K56" t="str">
            <v>河北</v>
          </cell>
          <cell r="L56" t="str">
            <v>是</v>
          </cell>
          <cell r="M56" t="str">
            <v>黄骅市成卓汽车部件厂</v>
          </cell>
          <cell r="N56" t="str">
            <v>吴如峰</v>
          </cell>
          <cell r="O56">
            <v>15127737555</v>
          </cell>
          <cell r="P56" t="str">
            <v>未定价</v>
          </cell>
          <cell r="R56">
            <v>0.94</v>
          </cell>
        </row>
        <row r="57">
          <cell r="B57" t="str">
            <v>SHT0010722</v>
          </cell>
          <cell r="C57" t="str">
            <v>司机主边调角器下连接钣A</v>
          </cell>
          <cell r="E57" t="str">
            <v>A</v>
          </cell>
          <cell r="F57" t="str">
            <v>N</v>
          </cell>
          <cell r="G57" t="str">
            <v>钣金件</v>
          </cell>
          <cell r="H57" t="str">
            <v>SPFH590
t=1.6</v>
          </cell>
          <cell r="I57" t="str">
            <v>暂定河北自制，后期评审</v>
          </cell>
          <cell r="J57" t="str">
            <v>模具在岳众</v>
          </cell>
          <cell r="K57" t="str">
            <v>河北</v>
          </cell>
          <cell r="L57" t="str">
            <v>是</v>
          </cell>
          <cell r="M57" t="str">
            <v>滁州岳众汽车零部件有限公司</v>
          </cell>
          <cell r="N57" t="str">
            <v>张文站</v>
          </cell>
          <cell r="O57">
            <v>13623174726</v>
          </cell>
          <cell r="P57" t="str">
            <v>先从模具厂打样，后期自制</v>
          </cell>
        </row>
        <row r="58">
          <cell r="B58" t="str">
            <v>SHT0011408</v>
          </cell>
          <cell r="C58" t="str">
            <v>法兰面焊接螺母</v>
          </cell>
          <cell r="E58" t="str">
            <v>A</v>
          </cell>
          <cell r="F58" t="str">
            <v>N</v>
          </cell>
          <cell r="I58" t="str">
            <v>河北外购</v>
          </cell>
          <cell r="J58" t="str">
            <v>北京三浦</v>
          </cell>
          <cell r="K58" t="str">
            <v>河北</v>
          </cell>
          <cell r="L58" t="str">
            <v>是</v>
          </cell>
          <cell r="M58" t="str">
            <v>北京浦东三浦标准件有限公司</v>
          </cell>
          <cell r="N58" t="str">
            <v>孙彦东</v>
          </cell>
          <cell r="O58">
            <v>15028618516</v>
          </cell>
          <cell r="P58" t="str">
            <v>7/16螺母是借用件，有价格协议</v>
          </cell>
          <cell r="Q58">
            <v>0.32</v>
          </cell>
        </row>
        <row r="59">
          <cell r="B59" t="str">
            <v>SHT0002468</v>
          </cell>
          <cell r="C59" t="str">
            <v>安全带卷收器固定钣金焊接总成</v>
          </cell>
          <cell r="F59" t="str">
            <v>N</v>
          </cell>
          <cell r="G59" t="str">
            <v>焊接总成件</v>
          </cell>
          <cell r="H59" t="str">
            <v>ASSY</v>
          </cell>
          <cell r="I59" t="str">
            <v>河北外购</v>
          </cell>
          <cell r="J59" t="str">
            <v>成卓</v>
          </cell>
          <cell r="K59" t="str">
            <v>河北</v>
          </cell>
          <cell r="L59" t="str">
            <v>是</v>
          </cell>
          <cell r="M59" t="str">
            <v>黄骅市成卓汽车部件厂</v>
          </cell>
          <cell r="N59" t="str">
            <v>吴如峰</v>
          </cell>
          <cell r="O59">
            <v>15127737555</v>
          </cell>
          <cell r="P59" t="str">
            <v>未定价</v>
          </cell>
          <cell r="R59">
            <v>2.13</v>
          </cell>
        </row>
        <row r="60">
          <cell r="B60" t="str">
            <v>SHT0010786</v>
          </cell>
          <cell r="C60" t="str">
            <v>罩壳固定钣金片</v>
          </cell>
          <cell r="E60" t="str">
            <v>B</v>
          </cell>
          <cell r="F60" t="str">
            <v>N</v>
          </cell>
          <cell r="G60" t="str">
            <v>钣金件</v>
          </cell>
          <cell r="H60" t="str">
            <v>SAPH440 T=2.0</v>
          </cell>
          <cell r="I60" t="str">
            <v>河北外购</v>
          </cell>
          <cell r="J60" t="str">
            <v>再兴</v>
          </cell>
          <cell r="K60" t="str">
            <v>河北</v>
          </cell>
          <cell r="L60" t="str">
            <v>是</v>
          </cell>
          <cell r="M60" t="str">
            <v>黄骅市再兴汽车配件有限公司</v>
          </cell>
          <cell r="N60" t="str">
            <v>刘东建</v>
          </cell>
          <cell r="O60">
            <v>15831876564</v>
          </cell>
          <cell r="P60" t="str">
            <v>未定价</v>
          </cell>
          <cell r="R60">
            <v>0.18579999999999999</v>
          </cell>
        </row>
        <row r="61">
          <cell r="B61" t="str">
            <v>SHT0010723</v>
          </cell>
          <cell r="C61" t="str">
            <v>司机主边调角器下连接钣B</v>
          </cell>
          <cell r="E61" t="str">
            <v>B</v>
          </cell>
          <cell r="F61" t="str">
            <v>N</v>
          </cell>
          <cell r="G61" t="str">
            <v>钣金件</v>
          </cell>
          <cell r="H61" t="str">
            <v>SPFH590
t=1.6</v>
          </cell>
          <cell r="I61" t="str">
            <v>暂定河北自制，后期评审</v>
          </cell>
          <cell r="J61" t="str">
            <v>模具在岳众</v>
          </cell>
          <cell r="K61" t="str">
            <v>河北</v>
          </cell>
          <cell r="L61" t="str">
            <v>是</v>
          </cell>
          <cell r="M61" t="str">
            <v>滁州岳众汽车零部件有限公司</v>
          </cell>
          <cell r="N61" t="str">
            <v>张文站</v>
          </cell>
          <cell r="O61">
            <v>13623174726</v>
          </cell>
          <cell r="P61" t="str">
            <v>先从模具厂打样，后期自制</v>
          </cell>
        </row>
        <row r="62">
          <cell r="B62" t="str">
            <v>SHT0010909</v>
          </cell>
          <cell r="C62" t="str">
            <v>靠背调节角度限位片-副边</v>
          </cell>
          <cell r="E62" t="str">
            <v>B</v>
          </cell>
          <cell r="F62" t="str">
            <v>N</v>
          </cell>
          <cell r="G62" t="str">
            <v>钣金件</v>
          </cell>
          <cell r="H62" t="str">
            <v>SAPH440 T=3.0</v>
          </cell>
          <cell r="I62" t="str">
            <v>河北外购</v>
          </cell>
          <cell r="J62" t="str">
            <v>正大</v>
          </cell>
          <cell r="K62" t="str">
            <v>河北</v>
          </cell>
          <cell r="L62" t="str">
            <v>是</v>
          </cell>
          <cell r="M62" t="str">
            <v>黄骅市正大纺织机械配件厂</v>
          </cell>
          <cell r="N62" t="str">
            <v>郑鹏</v>
          </cell>
          <cell r="O62">
            <v>13021446161</v>
          </cell>
          <cell r="P62" t="str">
            <v>未定价</v>
          </cell>
          <cell r="R62">
            <v>0.41</v>
          </cell>
        </row>
        <row r="63">
          <cell r="B63" t="str">
            <v>SHT0010763</v>
          </cell>
          <cell r="C63" t="str">
            <v>H6肩部支撑钢丝</v>
          </cell>
          <cell r="F63" t="str">
            <v>N</v>
          </cell>
          <cell r="G63" t="str">
            <v>线材</v>
          </cell>
          <cell r="H63" t="str">
            <v>Q235 Φ8</v>
          </cell>
          <cell r="I63" t="str">
            <v>河北外购</v>
          </cell>
          <cell r="J63" t="str">
            <v>海兴中盛</v>
          </cell>
          <cell r="K63" t="str">
            <v>河北</v>
          </cell>
          <cell r="L63" t="str">
            <v>是</v>
          </cell>
          <cell r="M63" t="str">
            <v>海兴中盛弹簧有限公司</v>
          </cell>
          <cell r="N63" t="str">
            <v>吕大庆</v>
          </cell>
          <cell r="O63">
            <v>13313276244</v>
          </cell>
          <cell r="P63" t="str">
            <v>未定价</v>
          </cell>
          <cell r="R63">
            <v>2.028</v>
          </cell>
        </row>
        <row r="64">
          <cell r="B64" t="str">
            <v>SHT0010081</v>
          </cell>
          <cell r="C64" t="str">
            <v>靠背板支撑钢丝1</v>
          </cell>
          <cell r="E64" t="str">
            <v>B</v>
          </cell>
          <cell r="F64" t="str">
            <v>N</v>
          </cell>
          <cell r="G64" t="str">
            <v>线材</v>
          </cell>
          <cell r="H64" t="str">
            <v>Q235 Φ5</v>
          </cell>
          <cell r="I64" t="str">
            <v>河北外购</v>
          </cell>
          <cell r="J64" t="str">
            <v>海兴中盛</v>
          </cell>
          <cell r="K64" t="str">
            <v>河北</v>
          </cell>
          <cell r="L64" t="str">
            <v>是</v>
          </cell>
          <cell r="M64" t="str">
            <v>海兴中盛弹簧有限公司</v>
          </cell>
          <cell r="N64" t="str">
            <v>吕大庆</v>
          </cell>
          <cell r="O64">
            <v>13313276244</v>
          </cell>
          <cell r="P64" t="str">
            <v>未定价</v>
          </cell>
          <cell r="R64">
            <v>0.76800000000000002</v>
          </cell>
        </row>
        <row r="65">
          <cell r="B65" t="str">
            <v>SHT0010418</v>
          </cell>
          <cell r="C65" t="str">
            <v>安全带上支撑钢丝</v>
          </cell>
          <cell r="E65" t="str">
            <v>B</v>
          </cell>
          <cell r="F65" t="str">
            <v>N</v>
          </cell>
          <cell r="G65" t="str">
            <v>线材</v>
          </cell>
          <cell r="H65" t="str">
            <v>Q235 Φ5</v>
          </cell>
          <cell r="I65" t="str">
            <v>河北外购</v>
          </cell>
          <cell r="J65" t="str">
            <v>海兴中盛</v>
          </cell>
          <cell r="K65" t="str">
            <v>河北</v>
          </cell>
          <cell r="L65" t="str">
            <v>是</v>
          </cell>
          <cell r="M65" t="str">
            <v>海兴中盛弹簧有限公司</v>
          </cell>
          <cell r="N65" t="str">
            <v>吕大庆</v>
          </cell>
          <cell r="O65">
            <v>13313276244</v>
          </cell>
          <cell r="P65" t="str">
            <v>未定价</v>
          </cell>
          <cell r="R65">
            <v>0.55200000000000005</v>
          </cell>
        </row>
        <row r="66">
          <cell r="B66" t="str">
            <v>SHT0010780</v>
          </cell>
          <cell r="C66" t="str">
            <v>气袋腰托下固定点焊接总成</v>
          </cell>
          <cell r="E66" t="str">
            <v>B</v>
          </cell>
          <cell r="F66" t="str">
            <v>N</v>
          </cell>
          <cell r="G66" t="str">
            <v>焊接总成</v>
          </cell>
          <cell r="H66" t="str">
            <v>ASSY</v>
          </cell>
          <cell r="I66" t="str">
            <v>河北外购</v>
          </cell>
          <cell r="J66" t="str">
            <v>海兴中盛</v>
          </cell>
          <cell r="K66" t="str">
            <v>河北</v>
          </cell>
          <cell r="L66" t="str">
            <v>是</v>
          </cell>
          <cell r="M66" t="str">
            <v>海兴中盛弹簧有限公司</v>
          </cell>
          <cell r="N66" t="str">
            <v>吕大庆</v>
          </cell>
          <cell r="O66">
            <v>13313276244</v>
          </cell>
          <cell r="P66" t="str">
            <v>未定价</v>
          </cell>
          <cell r="R66">
            <v>2.0249999999999999</v>
          </cell>
        </row>
        <row r="67">
          <cell r="B67" t="str">
            <v>SHT0010368</v>
          </cell>
          <cell r="C67" t="str">
            <v>副司机安全带上固定钣金</v>
          </cell>
          <cell r="E67" t="str">
            <v>B</v>
          </cell>
          <cell r="F67" t="str">
            <v>N</v>
          </cell>
          <cell r="G67" t="str">
            <v>钣金件</v>
          </cell>
          <cell r="H67" t="str">
            <v>SPFH590
t=2.0</v>
          </cell>
          <cell r="I67" t="str">
            <v>暂定河北自制，后期评审</v>
          </cell>
          <cell r="J67" t="str">
            <v>模具在岳众</v>
          </cell>
          <cell r="K67" t="str">
            <v>河北</v>
          </cell>
          <cell r="L67" t="str">
            <v>是</v>
          </cell>
          <cell r="M67" t="str">
            <v>滁州岳众汽车零部件有限公司</v>
          </cell>
          <cell r="N67" t="str">
            <v>张文站</v>
          </cell>
          <cell r="O67">
            <v>13623174726</v>
          </cell>
          <cell r="P67" t="str">
            <v>先从模具厂打样，后期自制</v>
          </cell>
        </row>
        <row r="68">
          <cell r="B68" t="str">
            <v>BFA0000400</v>
          </cell>
          <cell r="C68" t="str">
            <v>汽车安全带用焊接螺母</v>
          </cell>
          <cell r="E68" t="str">
            <v>B</v>
          </cell>
          <cell r="F68" t="str">
            <v>Y</v>
          </cell>
          <cell r="G68" t="str">
            <v>标准件</v>
          </cell>
          <cell r="I68" t="str">
            <v>河北外购</v>
          </cell>
          <cell r="J68" t="str">
            <v>北京三浦</v>
          </cell>
          <cell r="K68" t="str">
            <v>河北</v>
          </cell>
          <cell r="L68" t="str">
            <v>是</v>
          </cell>
          <cell r="M68" t="str">
            <v>北京浦东三浦标准件有限公司</v>
          </cell>
          <cell r="N68" t="str">
            <v>孙彦东</v>
          </cell>
          <cell r="O68">
            <v>15028618516</v>
          </cell>
          <cell r="P68" t="str">
            <v>借用件，有价格协议</v>
          </cell>
          <cell r="Q68">
            <v>0.2</v>
          </cell>
        </row>
        <row r="69">
          <cell r="B69" t="str">
            <v>SHT0010369</v>
          </cell>
          <cell r="C69" t="str">
            <v>副司机安全带上固定加强钣金</v>
          </cell>
          <cell r="E69" t="str">
            <v>B</v>
          </cell>
          <cell r="F69" t="str">
            <v>N</v>
          </cell>
          <cell r="G69" t="str">
            <v>钣金件</v>
          </cell>
          <cell r="H69" t="str">
            <v>SPFH590
t=2.0</v>
          </cell>
          <cell r="I69" t="str">
            <v>暂定河北自制，后期评审</v>
          </cell>
          <cell r="J69" t="str">
            <v>模具在岳众</v>
          </cell>
          <cell r="K69" t="str">
            <v>河北</v>
          </cell>
          <cell r="L69" t="str">
            <v>是</v>
          </cell>
          <cell r="M69" t="str">
            <v>滁州岳众汽车零部件有限公司</v>
          </cell>
          <cell r="N69" t="str">
            <v>张文站</v>
          </cell>
          <cell r="O69">
            <v>13623174726</v>
          </cell>
          <cell r="P69" t="str">
            <v>先从模具厂打样，后期自制</v>
          </cell>
        </row>
        <row r="70">
          <cell r="B70" t="str">
            <v>SCS0005505</v>
          </cell>
          <cell r="C70" t="str">
            <v>主驾塑料耦合器（黑色）</v>
          </cell>
          <cell r="D70" t="str">
            <v>司机主驾副边星盘使用</v>
          </cell>
          <cell r="E70" t="str">
            <v>C</v>
          </cell>
          <cell r="F70" t="str">
            <v>N</v>
          </cell>
          <cell r="G70" t="str">
            <v>塑料件</v>
          </cell>
          <cell r="H70" t="str">
            <v>Minlon 11C40</v>
          </cell>
          <cell r="I70" t="str">
            <v>河北外购</v>
          </cell>
          <cell r="J70" t="str">
            <v>佛吉亚</v>
          </cell>
          <cell r="K70" t="str">
            <v>河北</v>
          </cell>
          <cell r="L70" t="str">
            <v>是</v>
          </cell>
          <cell r="M70" t="str">
            <v>佛吉亚（无锡）座椅部件有限公司</v>
          </cell>
          <cell r="N70" t="str">
            <v>刘广奕</v>
          </cell>
          <cell r="O70">
            <v>19921079907</v>
          </cell>
          <cell r="P70" t="str">
            <v>借用件，有价格协议</v>
          </cell>
          <cell r="Q70">
            <v>1</v>
          </cell>
        </row>
        <row r="71">
          <cell r="B71" t="str">
            <v>SHT0010385</v>
          </cell>
          <cell r="C71" t="str">
            <v>坐垫翻折连接钣金左</v>
          </cell>
          <cell r="E71" t="str">
            <v>B</v>
          </cell>
          <cell r="F71" t="str">
            <v>N</v>
          </cell>
          <cell r="G71" t="str">
            <v>钣金件</v>
          </cell>
          <cell r="H71" t="str">
            <v>SAPH440 t=5.0</v>
          </cell>
          <cell r="I71" t="str">
            <v>暂定河北自制，后期评审</v>
          </cell>
          <cell r="J71" t="str">
            <v>模具在岳众</v>
          </cell>
          <cell r="K71" t="str">
            <v>河北</v>
          </cell>
          <cell r="L71" t="str">
            <v>是</v>
          </cell>
          <cell r="M71" t="str">
            <v>滁州岳众汽车零部件有限公司</v>
          </cell>
          <cell r="N71" t="str">
            <v>张文站</v>
          </cell>
          <cell r="O71">
            <v>13623174726</v>
          </cell>
          <cell r="P71" t="str">
            <v>先从模具厂打样，后期自制</v>
          </cell>
        </row>
        <row r="72">
          <cell r="B72" t="str">
            <v>SHT0010386</v>
          </cell>
          <cell r="C72" t="str">
            <v>坐垫翻折连接钣金右</v>
          </cell>
          <cell r="E72" t="str">
            <v>B</v>
          </cell>
          <cell r="F72" t="str">
            <v>N</v>
          </cell>
          <cell r="G72" t="str">
            <v>钣金件</v>
          </cell>
          <cell r="H72" t="str">
            <v>SAPH440 t=5.0</v>
          </cell>
          <cell r="I72" t="str">
            <v>暂定河北自制，后期评审</v>
          </cell>
          <cell r="J72" t="str">
            <v>模具在岳众</v>
          </cell>
          <cell r="K72" t="str">
            <v>河北</v>
          </cell>
          <cell r="L72" t="str">
            <v>是</v>
          </cell>
          <cell r="M72" t="str">
            <v>滁州岳众汽车零部件有限公司</v>
          </cell>
          <cell r="N72" t="str">
            <v>张文站</v>
          </cell>
          <cell r="O72">
            <v>13623174726</v>
          </cell>
          <cell r="P72" t="str">
            <v>先从模具厂打样，后期自制</v>
          </cell>
        </row>
        <row r="73">
          <cell r="B73" t="str">
            <v>SHT0010372</v>
          </cell>
          <cell r="C73" t="str">
            <v>坐垫翻折限位钣金</v>
          </cell>
          <cell r="E73" t="str">
            <v>B</v>
          </cell>
          <cell r="F73" t="str">
            <v>N</v>
          </cell>
          <cell r="G73" t="str">
            <v>钣金件</v>
          </cell>
          <cell r="H73" t="str">
            <v>SAPH440 t=6.0</v>
          </cell>
          <cell r="I73" t="str">
            <v>暂定河北自制，后期评审</v>
          </cell>
          <cell r="J73" t="str">
            <v>模具在岳众</v>
          </cell>
          <cell r="K73" t="str">
            <v>河北</v>
          </cell>
          <cell r="L73" t="str">
            <v>是</v>
          </cell>
          <cell r="M73" t="str">
            <v>滁州岳众汽车零部件有限公司</v>
          </cell>
          <cell r="N73" t="str">
            <v>张文站</v>
          </cell>
          <cell r="O73">
            <v>13623174726</v>
          </cell>
          <cell r="P73" t="str">
            <v>先从模具厂打样，后期自制</v>
          </cell>
        </row>
        <row r="74">
          <cell r="B74" t="str">
            <v>SHT0011028</v>
          </cell>
          <cell r="C74" t="str">
            <v>座垫泡沫预埋钢丝1</v>
          </cell>
          <cell r="E74" t="str">
            <v>C</v>
          </cell>
          <cell r="F74" t="str">
            <v>N</v>
          </cell>
          <cell r="G74" t="str">
            <v>线材</v>
          </cell>
          <cell r="H74" t="str">
            <v xml:space="preserve">20# ⌀2.0  </v>
          </cell>
          <cell r="I74" t="str">
            <v>河北外购</v>
          </cell>
          <cell r="J74" t="str">
            <v>海兴中盛</v>
          </cell>
          <cell r="K74" t="str">
            <v>河北</v>
          </cell>
          <cell r="L74" t="str">
            <v>是</v>
          </cell>
          <cell r="M74" t="str">
            <v>海兴中盛弹簧有限公司</v>
          </cell>
          <cell r="N74" t="str">
            <v>吕大庆</v>
          </cell>
          <cell r="O74">
            <v>13313276244</v>
          </cell>
          <cell r="P74" t="str">
            <v>未定价</v>
          </cell>
          <cell r="R74">
            <v>0.14000000000000001</v>
          </cell>
        </row>
        <row r="75">
          <cell r="B75" t="str">
            <v>SHT0011693</v>
          </cell>
          <cell r="C75" t="str">
            <v>坐垫钢丝</v>
          </cell>
          <cell r="E75" t="str">
            <v>C</v>
          </cell>
          <cell r="F75" t="str">
            <v>N</v>
          </cell>
          <cell r="G75" t="str">
            <v>线材</v>
          </cell>
          <cell r="H75" t="str">
            <v xml:space="preserve">20# ⌀2.0  </v>
          </cell>
          <cell r="I75" t="str">
            <v>河北外购</v>
          </cell>
          <cell r="J75" t="str">
            <v>海兴中盛</v>
          </cell>
          <cell r="K75" t="str">
            <v>河北</v>
          </cell>
          <cell r="L75" t="str">
            <v>是</v>
          </cell>
          <cell r="M75" t="str">
            <v>海兴中盛弹簧有限公司</v>
          </cell>
          <cell r="N75" t="str">
            <v>吕大庆</v>
          </cell>
          <cell r="O75">
            <v>13313276244</v>
          </cell>
          <cell r="P75" t="str">
            <v>未定价</v>
          </cell>
          <cell r="R75">
            <v>9.8000000000000004E-2</v>
          </cell>
        </row>
        <row r="76">
          <cell r="B76" t="str">
            <v>SHT0011029</v>
          </cell>
          <cell r="C76" t="str">
            <v>无纺布</v>
          </cell>
          <cell r="E76" t="str">
            <v>C</v>
          </cell>
          <cell r="F76" t="str">
            <v>N</v>
          </cell>
          <cell r="G76" t="str">
            <v>无纺布</v>
          </cell>
          <cell r="H76" t="str">
            <v>——</v>
          </cell>
          <cell r="I76" t="str">
            <v>河北外购</v>
          </cell>
          <cell r="J76" t="str">
            <v>辽宁</v>
          </cell>
          <cell r="K76" t="str">
            <v>河北</v>
          </cell>
          <cell r="L76" t="str">
            <v>是</v>
          </cell>
          <cell r="M76" t="str">
            <v>辽宁德威纤维制品有限公司</v>
          </cell>
          <cell r="P76" t="str">
            <v>借用件，已定价</v>
          </cell>
          <cell r="Q76">
            <v>0.61</v>
          </cell>
        </row>
        <row r="77">
          <cell r="B77" t="str">
            <v>SHT0011014</v>
          </cell>
          <cell r="C77" t="str">
            <v>钢丝焊接总成</v>
          </cell>
          <cell r="E77" t="str">
            <v>B</v>
          </cell>
          <cell r="F77" t="str">
            <v>N</v>
          </cell>
          <cell r="G77" t="str">
            <v>焊接总成</v>
          </cell>
          <cell r="H77" t="str">
            <v>ASSY</v>
          </cell>
          <cell r="I77" t="str">
            <v>河北外购</v>
          </cell>
          <cell r="J77" t="str">
            <v>海兴中盛</v>
          </cell>
          <cell r="K77" t="str">
            <v>河北</v>
          </cell>
          <cell r="L77" t="str">
            <v>是</v>
          </cell>
          <cell r="M77" t="str">
            <v>海兴中盛弹簧有限公司</v>
          </cell>
          <cell r="N77" t="str">
            <v>吕大庆</v>
          </cell>
          <cell r="O77">
            <v>13313276244</v>
          </cell>
          <cell r="P77" t="str">
            <v>未定价</v>
          </cell>
          <cell r="R77">
            <v>5.4119999999999999</v>
          </cell>
        </row>
        <row r="78">
          <cell r="B78" t="str">
            <v>SHT0010696</v>
          </cell>
          <cell r="C78" t="str">
            <v>左旁侧板</v>
          </cell>
          <cell r="E78" t="str">
            <v>B</v>
          </cell>
          <cell r="F78" t="str">
            <v>N</v>
          </cell>
          <cell r="G78" t="str">
            <v>钣金件</v>
          </cell>
          <cell r="H78" t="str">
            <v>SAPH440 t=3.0</v>
          </cell>
          <cell r="I78" t="str">
            <v>暂定河北自制，后期评审</v>
          </cell>
          <cell r="J78" t="str">
            <v>模具在岳众</v>
          </cell>
          <cell r="K78" t="str">
            <v>河北</v>
          </cell>
          <cell r="L78" t="str">
            <v>是</v>
          </cell>
          <cell r="M78" t="str">
            <v>滁州岳众汽车零部件有限公司</v>
          </cell>
          <cell r="N78" t="str">
            <v>张文站</v>
          </cell>
          <cell r="O78">
            <v>13623174726</v>
          </cell>
          <cell r="P78" t="str">
            <v>先从模具厂打样，后期自制</v>
          </cell>
        </row>
        <row r="79">
          <cell r="B79" t="str">
            <v>BFA0000518</v>
          </cell>
          <cell r="C79" t="str">
            <v>焊接方螺母</v>
          </cell>
          <cell r="E79" t="str">
            <v>B</v>
          </cell>
          <cell r="F79" t="str">
            <v>Y</v>
          </cell>
          <cell r="G79" t="str">
            <v>标准件</v>
          </cell>
          <cell r="H79" t="str">
            <v>M8</v>
          </cell>
          <cell r="I79" t="str">
            <v>河北外购</v>
          </cell>
          <cell r="J79" t="str">
            <v>北京三浦</v>
          </cell>
          <cell r="K79" t="str">
            <v>河北</v>
          </cell>
          <cell r="L79" t="str">
            <v>是</v>
          </cell>
          <cell r="M79" t="str">
            <v>北京浦东三浦标准件有限公司</v>
          </cell>
          <cell r="N79" t="str">
            <v>孙彦东</v>
          </cell>
          <cell r="O79">
            <v>15028618516</v>
          </cell>
          <cell r="P79" t="str">
            <v>借用件，有价格协议</v>
          </cell>
          <cell r="Q79">
            <v>4.2000000000000003E-2</v>
          </cell>
        </row>
        <row r="80">
          <cell r="B80" t="str">
            <v>SHT0010698</v>
          </cell>
          <cell r="C80" t="str">
            <v>右旁侧板</v>
          </cell>
          <cell r="E80" t="str">
            <v>B</v>
          </cell>
          <cell r="F80" t="str">
            <v>N</v>
          </cell>
          <cell r="G80" t="str">
            <v>钣金件</v>
          </cell>
          <cell r="H80" t="str">
            <v>SAPH440 t=3.0</v>
          </cell>
          <cell r="I80" t="str">
            <v>暂定河北自制，后期评审</v>
          </cell>
          <cell r="J80" t="str">
            <v>模具在岳众</v>
          </cell>
          <cell r="K80" t="str">
            <v>河北</v>
          </cell>
          <cell r="L80" t="str">
            <v>是</v>
          </cell>
          <cell r="M80" t="str">
            <v>滁州岳众汽车零部件有限公司</v>
          </cell>
          <cell r="N80" t="str">
            <v>张文站</v>
          </cell>
          <cell r="O80">
            <v>13623174726</v>
          </cell>
          <cell r="P80" t="str">
            <v>先从模具厂打样，后期自制</v>
          </cell>
        </row>
        <row r="81">
          <cell r="B81" t="str">
            <v>BFA0000518</v>
          </cell>
          <cell r="C81" t="str">
            <v>焊接方螺母</v>
          </cell>
          <cell r="E81" t="str">
            <v>B</v>
          </cell>
          <cell r="F81" t="str">
            <v>Y</v>
          </cell>
          <cell r="G81" t="str">
            <v>标准件</v>
          </cell>
          <cell r="H81" t="str">
            <v>M8</v>
          </cell>
          <cell r="I81" t="str">
            <v>河北外购</v>
          </cell>
          <cell r="J81" t="str">
            <v>北京三浦</v>
          </cell>
          <cell r="K81" t="str">
            <v>河北</v>
          </cell>
          <cell r="L81" t="str">
            <v>是</v>
          </cell>
          <cell r="M81" t="str">
            <v>北京浦东三浦标准件有限公司</v>
          </cell>
          <cell r="N81" t="str">
            <v>孙彦东</v>
          </cell>
          <cell r="O81">
            <v>15028618516</v>
          </cell>
          <cell r="P81" t="str">
            <v>借用件，有价格协议</v>
          </cell>
          <cell r="Q81">
            <v>4.2000000000000003E-2</v>
          </cell>
        </row>
        <row r="82">
          <cell r="B82" t="str">
            <v>SHT0010699</v>
          </cell>
          <cell r="C82" t="str">
            <v>橡胶垫安装支架</v>
          </cell>
          <cell r="E82" t="str">
            <v>C</v>
          </cell>
          <cell r="F82" t="str">
            <v>N</v>
          </cell>
          <cell r="G82" t="str">
            <v>钣金件</v>
          </cell>
          <cell r="H82" t="str">
            <v>SAPH440 t=3.0</v>
          </cell>
          <cell r="I82" t="str">
            <v>河北外购</v>
          </cell>
          <cell r="J82" t="str">
            <v>再兴</v>
          </cell>
          <cell r="K82" t="str">
            <v>河北</v>
          </cell>
          <cell r="L82" t="str">
            <v>是</v>
          </cell>
          <cell r="M82" t="str">
            <v>黄骅市再兴汽车配件有限公司</v>
          </cell>
          <cell r="N82" t="str">
            <v>刘东建</v>
          </cell>
          <cell r="O82">
            <v>15831876564</v>
          </cell>
          <cell r="P82" t="str">
            <v>未定价</v>
          </cell>
          <cell r="R82">
            <v>0.42480000000000001</v>
          </cell>
        </row>
        <row r="83">
          <cell r="B83" t="str">
            <v>SHT0000534</v>
          </cell>
          <cell r="C83" t="str">
            <v>橡胶垫</v>
          </cell>
          <cell r="E83" t="str">
            <v>C</v>
          </cell>
          <cell r="F83" t="str">
            <v>N</v>
          </cell>
          <cell r="G83" t="str">
            <v>注塑件</v>
          </cell>
          <cell r="H83" t="str">
            <v>橡胶</v>
          </cell>
          <cell r="I83" t="str">
            <v>河北外购</v>
          </cell>
          <cell r="J83" t="str">
            <v>深州市安广顺</v>
          </cell>
          <cell r="K83" t="str">
            <v>河北</v>
          </cell>
          <cell r="L83" t="str">
            <v>是</v>
          </cell>
          <cell r="M83" t="str">
            <v>深州市安广顺机械配件有限公司</v>
          </cell>
          <cell r="N83" t="str">
            <v>刘玉梅</v>
          </cell>
          <cell r="O83">
            <v>13831832269</v>
          </cell>
          <cell r="P83" t="str">
            <v>已定价</v>
          </cell>
          <cell r="Q83">
            <v>7.0000000000000007E-2</v>
          </cell>
        </row>
        <row r="84">
          <cell r="B84" t="str">
            <v>BFA0000292</v>
          </cell>
          <cell r="C84" t="str">
            <v>十字槽沉头自攻钉-C型</v>
          </cell>
          <cell r="E84" t="str">
            <v>C</v>
          </cell>
          <cell r="F84" t="str">
            <v>Y</v>
          </cell>
          <cell r="G84" t="str">
            <v>标准件</v>
          </cell>
          <cell r="I84" t="str">
            <v>河北外购</v>
          </cell>
          <cell r="J84" t="str">
            <v>北京三浦</v>
          </cell>
          <cell r="K84" t="str">
            <v>河北</v>
          </cell>
          <cell r="L84" t="str">
            <v>是</v>
          </cell>
          <cell r="M84" t="str">
            <v>北京浦东三浦标准件有限公司</v>
          </cell>
          <cell r="N84" t="str">
            <v>孙彦东</v>
          </cell>
          <cell r="O84">
            <v>15028618516</v>
          </cell>
          <cell r="P84" t="str">
            <v>借用件，有价格协议</v>
          </cell>
          <cell r="Q84">
            <v>4.1500000000000002E-2</v>
          </cell>
        </row>
        <row r="85">
          <cell r="B85" t="str">
            <v>BFA0000087</v>
          </cell>
          <cell r="C85" t="str">
            <v>焊接方螺母</v>
          </cell>
          <cell r="E85" t="str">
            <v>B</v>
          </cell>
          <cell r="F85" t="str">
            <v>Y</v>
          </cell>
          <cell r="G85" t="str">
            <v>标准件</v>
          </cell>
          <cell r="H85" t="str">
            <v>M10</v>
          </cell>
          <cell r="I85" t="str">
            <v>河北外购</v>
          </cell>
          <cell r="J85" t="str">
            <v>北京三浦</v>
          </cell>
          <cell r="K85" t="str">
            <v>河北</v>
          </cell>
          <cell r="L85" t="str">
            <v>是</v>
          </cell>
          <cell r="M85" t="str">
            <v>北京浦东三浦标准件有限公司</v>
          </cell>
          <cell r="N85" t="str">
            <v>孙彦东</v>
          </cell>
          <cell r="O85">
            <v>15028618516</v>
          </cell>
          <cell r="P85" t="str">
            <v>借用件，有价格协议</v>
          </cell>
          <cell r="Q85">
            <v>0.1137</v>
          </cell>
        </row>
        <row r="86">
          <cell r="B86" t="str">
            <v>SHT0010391</v>
          </cell>
          <cell r="C86" t="str">
            <v>H6右侧立板</v>
          </cell>
          <cell r="E86" t="str">
            <v>B</v>
          </cell>
          <cell r="F86" t="str">
            <v>N</v>
          </cell>
          <cell r="G86" t="str">
            <v>钣金件</v>
          </cell>
          <cell r="H86" t="str">
            <v>SAPH440 t=2.0</v>
          </cell>
          <cell r="I86" t="str">
            <v>暂定河北自制，后期评审</v>
          </cell>
          <cell r="J86" t="str">
            <v>模具在荣威</v>
          </cell>
          <cell r="K86" t="str">
            <v>河北</v>
          </cell>
          <cell r="L86" t="str">
            <v>是</v>
          </cell>
          <cell r="M86" t="str">
            <v>苏州市荣威模具有限公司</v>
          </cell>
          <cell r="N86" t="str">
            <v>彭松</v>
          </cell>
          <cell r="O86">
            <v>13771939886</v>
          </cell>
          <cell r="P86" t="str">
            <v>先从模具厂打样，后期自制</v>
          </cell>
        </row>
        <row r="87">
          <cell r="B87" t="str">
            <v>BFA0000087</v>
          </cell>
          <cell r="C87" t="str">
            <v>焊接方螺母</v>
          </cell>
          <cell r="E87" t="str">
            <v>B</v>
          </cell>
          <cell r="F87" t="str">
            <v>Y</v>
          </cell>
          <cell r="G87" t="str">
            <v>标准件</v>
          </cell>
          <cell r="H87" t="str">
            <v>M10</v>
          </cell>
          <cell r="I87" t="str">
            <v>河北外购</v>
          </cell>
          <cell r="J87" t="str">
            <v>北京三浦</v>
          </cell>
          <cell r="K87" t="str">
            <v>河北</v>
          </cell>
          <cell r="L87" t="str">
            <v>是</v>
          </cell>
          <cell r="M87" t="str">
            <v>北京浦东三浦标准件有限公司</v>
          </cell>
          <cell r="N87" t="str">
            <v>孙彦东</v>
          </cell>
          <cell r="O87">
            <v>15028618516</v>
          </cell>
          <cell r="P87" t="str">
            <v>借用件，有价格协议</v>
          </cell>
          <cell r="Q87">
            <v>0.1137</v>
          </cell>
        </row>
        <row r="88">
          <cell r="B88" t="str">
            <v>SHT0010392</v>
          </cell>
          <cell r="C88" t="str">
            <v>H6左侧立板</v>
          </cell>
          <cell r="E88" t="str">
            <v>B</v>
          </cell>
          <cell r="F88" t="str">
            <v>N</v>
          </cell>
          <cell r="G88" t="str">
            <v>钣金件</v>
          </cell>
          <cell r="H88" t="str">
            <v>SAPH440 t=2.0</v>
          </cell>
          <cell r="I88" t="str">
            <v>暂定河北自制，后期评审</v>
          </cell>
          <cell r="J88" t="str">
            <v>模具在荣威</v>
          </cell>
          <cell r="K88" t="str">
            <v>河北</v>
          </cell>
          <cell r="L88" t="str">
            <v>是</v>
          </cell>
          <cell r="M88" t="str">
            <v>苏州市荣威模具有限公司</v>
          </cell>
          <cell r="N88" t="str">
            <v>彭松</v>
          </cell>
          <cell r="O88">
            <v>13771939886</v>
          </cell>
          <cell r="P88" t="str">
            <v>先从模具厂打样，后期自制</v>
          </cell>
        </row>
        <row r="89">
          <cell r="B89" t="str">
            <v>SHT0010393</v>
          </cell>
          <cell r="C89" t="str">
            <v>H6前下支撑板</v>
          </cell>
          <cell r="E89" t="str">
            <v>B</v>
          </cell>
          <cell r="F89" t="str">
            <v>N</v>
          </cell>
          <cell r="G89" t="str">
            <v>钣金件</v>
          </cell>
          <cell r="H89" t="str">
            <v>SAPH440 t=2.5</v>
          </cell>
          <cell r="I89" t="str">
            <v>暂定河北自制，后期评审</v>
          </cell>
          <cell r="J89" t="str">
            <v>模具在荣威</v>
          </cell>
          <cell r="K89" t="str">
            <v>河北</v>
          </cell>
          <cell r="L89" t="str">
            <v>是</v>
          </cell>
          <cell r="M89" t="str">
            <v>苏州市荣威模具有限公司</v>
          </cell>
          <cell r="N89" t="str">
            <v>彭松</v>
          </cell>
          <cell r="O89">
            <v>13771939886</v>
          </cell>
          <cell r="P89" t="str">
            <v>先从模具厂打样，后期自制</v>
          </cell>
        </row>
        <row r="90">
          <cell r="B90" t="str">
            <v>SHT0010394</v>
          </cell>
          <cell r="C90" t="str">
            <v>H6后下支撑板</v>
          </cell>
          <cell r="E90" t="str">
            <v>B</v>
          </cell>
          <cell r="F90" t="str">
            <v>N</v>
          </cell>
          <cell r="G90" t="str">
            <v>钣金件</v>
          </cell>
          <cell r="H90" t="str">
            <v>SAPH440 t=2.5</v>
          </cell>
          <cell r="I90" t="str">
            <v>暂定河北自制，后期评审</v>
          </cell>
          <cell r="J90" t="str">
            <v>模具在荣威</v>
          </cell>
          <cell r="K90" t="str">
            <v>河北</v>
          </cell>
          <cell r="L90" t="str">
            <v>是</v>
          </cell>
          <cell r="M90" t="str">
            <v>苏州市荣威模具有限公司</v>
          </cell>
          <cell r="N90" t="str">
            <v>彭松</v>
          </cell>
          <cell r="O90">
            <v>13771939886</v>
          </cell>
          <cell r="P90" t="str">
            <v>先从模具厂打样，后期自制</v>
          </cell>
        </row>
        <row r="91">
          <cell r="B91" t="str">
            <v>SHT0010395</v>
          </cell>
          <cell r="C91" t="str">
            <v>H6副驾安全带固定钣金</v>
          </cell>
          <cell r="E91" t="str">
            <v>A</v>
          </cell>
          <cell r="F91" t="str">
            <v>N</v>
          </cell>
          <cell r="G91" t="str">
            <v>钣金件</v>
          </cell>
          <cell r="H91" t="str">
            <v>SAPH440 t=3.0</v>
          </cell>
          <cell r="I91" t="str">
            <v>暂定河北自制，后期评审</v>
          </cell>
          <cell r="J91" t="str">
            <v>模具在岳众</v>
          </cell>
          <cell r="K91" t="str">
            <v>河北</v>
          </cell>
          <cell r="L91" t="str">
            <v>是</v>
          </cell>
          <cell r="M91" t="str">
            <v>滁州岳众汽车零部件有限公司</v>
          </cell>
          <cell r="N91" t="str">
            <v>张文站</v>
          </cell>
          <cell r="O91">
            <v>13623174726</v>
          </cell>
          <cell r="P91" t="str">
            <v>先从模具厂打样，后期自制</v>
          </cell>
        </row>
        <row r="92">
          <cell r="B92" t="str">
            <v>BFA0000400</v>
          </cell>
          <cell r="C92" t="str">
            <v>汽车安全带用焊接螺母</v>
          </cell>
          <cell r="E92" t="str">
            <v>A</v>
          </cell>
          <cell r="F92" t="str">
            <v>Y</v>
          </cell>
          <cell r="G92" t="str">
            <v>标准件</v>
          </cell>
          <cell r="I92" t="str">
            <v>河北外购</v>
          </cell>
          <cell r="J92" t="str">
            <v>北京三浦</v>
          </cell>
          <cell r="K92" t="str">
            <v>河北</v>
          </cell>
          <cell r="L92" t="str">
            <v>是</v>
          </cell>
          <cell r="M92" t="str">
            <v>北京浦东三浦标准件有限公司</v>
          </cell>
          <cell r="N92" t="str">
            <v>孙彦东</v>
          </cell>
          <cell r="O92">
            <v>15028618516</v>
          </cell>
          <cell r="P92" t="str">
            <v>借用件，有价格协议</v>
          </cell>
          <cell r="Q92">
            <v>0.32</v>
          </cell>
        </row>
        <row r="93">
          <cell r="B93" t="str">
            <v>SHT0010356</v>
          </cell>
          <cell r="C93" t="str">
            <v>靠背调节手柄销轴</v>
          </cell>
          <cell r="E93" t="str">
            <v>B</v>
          </cell>
          <cell r="F93" t="str">
            <v>N</v>
          </cell>
          <cell r="G93" t="str">
            <v>冷镦</v>
          </cell>
          <cell r="H93" t="str">
            <v>SWRCH35K</v>
          </cell>
          <cell r="I93" t="str">
            <v>河北外购</v>
          </cell>
          <cell r="J93" t="str">
            <v>高唐</v>
          </cell>
          <cell r="K93" t="str">
            <v>河北</v>
          </cell>
          <cell r="L93" t="str">
            <v>是</v>
          </cell>
          <cell r="M93" t="str">
            <v>高唐强盛机械有限公司</v>
          </cell>
          <cell r="N93" t="str">
            <v>魏银山</v>
          </cell>
          <cell r="O93">
            <v>13606353770</v>
          </cell>
          <cell r="P93" t="str">
            <v>未定价</v>
          </cell>
          <cell r="R93">
            <v>0.74</v>
          </cell>
        </row>
        <row r="94">
          <cell r="B94" t="str">
            <v>BFA0000001</v>
          </cell>
          <cell r="C94" t="str">
            <v>C型钉</v>
          </cell>
          <cell r="F94" t="str">
            <v>N</v>
          </cell>
          <cell r="G94" t="str">
            <v>标准件</v>
          </cell>
          <cell r="I94" t="str">
            <v>河北外购</v>
          </cell>
          <cell r="J94" t="str">
            <v>崇文胜源</v>
          </cell>
          <cell r="K94" t="str">
            <v>河北</v>
          </cell>
          <cell r="L94" t="str">
            <v>是</v>
          </cell>
          <cell r="M94" t="str">
            <v>沧州崇文晟源机械制造有限公司</v>
          </cell>
          <cell r="N94" t="str">
            <v>范忠发</v>
          </cell>
          <cell r="O94">
            <v>15227510668</v>
          </cell>
          <cell r="P94" t="str">
            <v>借用件</v>
          </cell>
          <cell r="Q94">
            <v>5.7999999999999996E-3</v>
          </cell>
        </row>
        <row r="95">
          <cell r="B95" t="str">
            <v>BFA0000518</v>
          </cell>
          <cell r="C95" t="str">
            <v>焊接方螺母</v>
          </cell>
          <cell r="E95" t="str">
            <v>B</v>
          </cell>
          <cell r="F95" t="str">
            <v>Y</v>
          </cell>
          <cell r="G95" t="str">
            <v>标准件</v>
          </cell>
          <cell r="H95" t="str">
            <v>M8</v>
          </cell>
          <cell r="I95" t="str">
            <v>河北外购</v>
          </cell>
          <cell r="J95" t="str">
            <v>北京三浦</v>
          </cell>
          <cell r="K95" t="str">
            <v>河北</v>
          </cell>
          <cell r="L95" t="str">
            <v>是</v>
          </cell>
          <cell r="M95" t="str">
            <v>北京浦东三浦标准件有限公司</v>
          </cell>
          <cell r="N95" t="str">
            <v>孙彦东</v>
          </cell>
          <cell r="O95">
            <v>15028618516</v>
          </cell>
          <cell r="P95" t="str">
            <v>借用件，有价格协议</v>
          </cell>
          <cell r="Q95">
            <v>4.2000000000000003E-2</v>
          </cell>
        </row>
        <row r="96">
          <cell r="B96" t="str">
            <v>SHT0011031</v>
          </cell>
          <cell r="C96" t="str">
            <v>H6副司机座椅底支架上板</v>
          </cell>
          <cell r="D96" t="str">
            <v>钣金件</v>
          </cell>
          <cell r="E96" t="str">
            <v>B</v>
          </cell>
          <cell r="F96" t="str">
            <v>N</v>
          </cell>
          <cell r="G96" t="str">
            <v>钣金件</v>
          </cell>
          <cell r="H96" t="str">
            <v>QSTE420TM t=2.5</v>
          </cell>
          <cell r="I96" t="str">
            <v>暂定河北自制，后期评审</v>
          </cell>
          <cell r="J96" t="str">
            <v>模具在岳众</v>
          </cell>
          <cell r="K96" t="str">
            <v>河北</v>
          </cell>
          <cell r="L96" t="str">
            <v>是</v>
          </cell>
          <cell r="M96" t="str">
            <v>滁州岳众汽车零部件有限公司</v>
          </cell>
          <cell r="N96" t="str">
            <v>张文站</v>
          </cell>
          <cell r="O96">
            <v>13623174726</v>
          </cell>
          <cell r="P96" t="str">
            <v>先从模具厂打样，后期自制</v>
          </cell>
        </row>
        <row r="97">
          <cell r="B97" t="str">
            <v>SHT0011032</v>
          </cell>
          <cell r="C97" t="str">
            <v>H6副司机座椅底支架左下板</v>
          </cell>
          <cell r="D97" t="str">
            <v>钣金件</v>
          </cell>
          <cell r="E97" t="str">
            <v>B</v>
          </cell>
          <cell r="F97" t="str">
            <v>N</v>
          </cell>
          <cell r="G97" t="str">
            <v>钣金件</v>
          </cell>
          <cell r="H97" t="str">
            <v>QSTE420TM t=2.0</v>
          </cell>
          <cell r="I97" t="str">
            <v>暂定河北自制，后期评审</v>
          </cell>
          <cell r="J97" t="str">
            <v>模具在岳众</v>
          </cell>
          <cell r="K97" t="str">
            <v>河北</v>
          </cell>
          <cell r="L97" t="str">
            <v>是</v>
          </cell>
          <cell r="M97" t="str">
            <v>滁州岳众汽车零部件有限公司</v>
          </cell>
          <cell r="N97" t="str">
            <v>张文站</v>
          </cell>
          <cell r="O97">
            <v>13623174726</v>
          </cell>
          <cell r="P97" t="str">
            <v>先从模具厂打样，后期自制</v>
          </cell>
        </row>
        <row r="98">
          <cell r="B98" t="str">
            <v>SHT0011033</v>
          </cell>
          <cell r="C98" t="str">
            <v>H6副司机座椅底支架右下板</v>
          </cell>
          <cell r="D98" t="str">
            <v>钣金件</v>
          </cell>
          <cell r="E98" t="str">
            <v>B</v>
          </cell>
          <cell r="F98" t="str">
            <v>N</v>
          </cell>
          <cell r="G98" t="str">
            <v>钣金件</v>
          </cell>
          <cell r="H98" t="str">
            <v>QSTE420TM t=2.0</v>
          </cell>
          <cell r="I98" t="str">
            <v>暂定河北自制，后期评审</v>
          </cell>
          <cell r="J98" t="str">
            <v>模具在岳众</v>
          </cell>
          <cell r="K98" t="str">
            <v>河北</v>
          </cell>
          <cell r="L98" t="str">
            <v>是</v>
          </cell>
          <cell r="M98" t="str">
            <v>滁州岳众汽车零部件有限公司</v>
          </cell>
          <cell r="N98" t="str">
            <v>张文站</v>
          </cell>
          <cell r="O98">
            <v>13623174726</v>
          </cell>
          <cell r="P98" t="str">
            <v>先从模具厂打样，后期自制</v>
          </cell>
        </row>
        <row r="99">
          <cell r="B99" t="str">
            <v>SHT0011034</v>
          </cell>
          <cell r="C99" t="str">
            <v>H6副司机座椅底支架导管</v>
          </cell>
          <cell r="D99" t="str">
            <v>管材</v>
          </cell>
          <cell r="E99" t="str">
            <v>B</v>
          </cell>
          <cell r="F99" t="str">
            <v>N</v>
          </cell>
          <cell r="G99" t="str">
            <v>管材</v>
          </cell>
          <cell r="H99" t="str">
            <v>QSTE340TM   
Φ22*4.0</v>
          </cell>
          <cell r="I99" t="str">
            <v>河北外购</v>
          </cell>
          <cell r="J99" t="str">
            <v>高唐</v>
          </cell>
          <cell r="K99" t="str">
            <v>河北</v>
          </cell>
          <cell r="L99" t="str">
            <v>是</v>
          </cell>
          <cell r="M99" t="str">
            <v>高唐强盛机械有限公司</v>
          </cell>
          <cell r="N99" t="str">
            <v>魏银山</v>
          </cell>
          <cell r="O99">
            <v>13606353770</v>
          </cell>
          <cell r="P99" t="str">
            <v>未定价</v>
          </cell>
          <cell r="R99">
            <v>1.69</v>
          </cell>
        </row>
        <row r="100">
          <cell r="B100" t="str">
            <v>SHT0010763</v>
          </cell>
          <cell r="C100" t="str">
            <v>H6肩部支撑钢丝</v>
          </cell>
          <cell r="E100" t="str">
            <v>A</v>
          </cell>
          <cell r="F100" t="str">
            <v>N</v>
          </cell>
          <cell r="G100" t="str">
            <v>线材件</v>
          </cell>
          <cell r="H100" t="str">
            <v>Q235  Φ8</v>
          </cell>
          <cell r="I100" t="str">
            <v>河北外购</v>
          </cell>
          <cell r="J100" t="str">
            <v>海兴中盛</v>
          </cell>
          <cell r="K100" t="str">
            <v>河北</v>
          </cell>
          <cell r="L100" t="str">
            <v>是</v>
          </cell>
          <cell r="M100" t="str">
            <v>海兴中盛弹簧有限公司</v>
          </cell>
          <cell r="N100" t="str">
            <v>吕大庆</v>
          </cell>
          <cell r="O100">
            <v>13313276244</v>
          </cell>
          <cell r="P100" t="str">
            <v>未定价</v>
          </cell>
          <cell r="R100">
            <v>2.028</v>
          </cell>
        </row>
        <row r="101">
          <cell r="B101" t="str">
            <v>SHT0010073</v>
          </cell>
          <cell r="C101" t="str">
            <v>安全带上固定钣金</v>
          </cell>
          <cell r="E101" t="str">
            <v>A</v>
          </cell>
          <cell r="F101" t="str">
            <v>N</v>
          </cell>
          <cell r="G101" t="str">
            <v>钣金件</v>
          </cell>
          <cell r="H101" t="str">
            <v>SPFH590 /T=2.0</v>
          </cell>
          <cell r="I101" t="str">
            <v>暂定河北自制，后期评审</v>
          </cell>
          <cell r="J101" t="str">
            <v>模具在岳众</v>
          </cell>
          <cell r="K101" t="str">
            <v>河北</v>
          </cell>
          <cell r="L101" t="str">
            <v>是</v>
          </cell>
          <cell r="M101" t="str">
            <v>滁州岳众汽车零部件有限公司</v>
          </cell>
          <cell r="N101" t="str">
            <v>张文站</v>
          </cell>
          <cell r="O101">
            <v>13623174726</v>
          </cell>
          <cell r="P101" t="str">
            <v>先从模具厂打样，后期自制</v>
          </cell>
        </row>
        <row r="102">
          <cell r="B102" t="str">
            <v>BFA0000400</v>
          </cell>
          <cell r="C102" t="str">
            <v>汽车安全带用焊接螺母</v>
          </cell>
          <cell r="D102" t="str">
            <v>公差7/16-20UNF-2B</v>
          </cell>
          <cell r="F102" t="str">
            <v>Y</v>
          </cell>
          <cell r="G102" t="str">
            <v>标准件</v>
          </cell>
          <cell r="H102" t="str">
            <v>——</v>
          </cell>
          <cell r="I102" t="str">
            <v>河北外购</v>
          </cell>
          <cell r="J102" t="str">
            <v>北京三浦</v>
          </cell>
          <cell r="K102" t="str">
            <v>河北</v>
          </cell>
          <cell r="L102" t="str">
            <v>是</v>
          </cell>
          <cell r="M102" t="str">
            <v>北京浦东三浦标准件有限公司</v>
          </cell>
          <cell r="N102" t="str">
            <v>孙彦东</v>
          </cell>
          <cell r="O102">
            <v>15028618516</v>
          </cell>
          <cell r="P102" t="str">
            <v>借用件，有价格协议</v>
          </cell>
          <cell r="Q102">
            <v>0.32</v>
          </cell>
        </row>
        <row r="103">
          <cell r="B103" t="str">
            <v>SHT0010249</v>
          </cell>
          <cell r="C103" t="str">
            <v>安全带上固定加强钣金</v>
          </cell>
          <cell r="E103" t="str">
            <v>A</v>
          </cell>
          <cell r="F103" t="str">
            <v>N</v>
          </cell>
          <cell r="G103" t="str">
            <v>钣金件</v>
          </cell>
          <cell r="H103" t="str">
            <v>SPFH590 /T=2.0</v>
          </cell>
          <cell r="I103" t="str">
            <v>暂定河北自制，后期评审</v>
          </cell>
          <cell r="J103" t="str">
            <v>模具在岳众</v>
          </cell>
          <cell r="K103" t="str">
            <v>河北</v>
          </cell>
          <cell r="L103" t="str">
            <v>是</v>
          </cell>
          <cell r="M103" t="str">
            <v>滁州岳众汽车零部件有限公司</v>
          </cell>
          <cell r="N103" t="str">
            <v>张文站</v>
          </cell>
          <cell r="O103">
            <v>13623174726</v>
          </cell>
          <cell r="P103" t="str">
            <v>先从模具厂打样，后期自制</v>
          </cell>
        </row>
        <row r="104">
          <cell r="B104" t="str">
            <v>SHT0010775</v>
          </cell>
          <cell r="C104" t="str">
            <v>安全带高调机构固定板1</v>
          </cell>
          <cell r="D104" t="str">
            <v>与SHT0010774共图</v>
          </cell>
          <cell r="E104" t="str">
            <v>A</v>
          </cell>
          <cell r="F104" t="str">
            <v>N</v>
          </cell>
          <cell r="G104" t="str">
            <v>钣金件</v>
          </cell>
          <cell r="H104" t="str">
            <v>【C】SPFH590 /T=1.6</v>
          </cell>
          <cell r="I104" t="str">
            <v>暂定河北自制，后期评审</v>
          </cell>
          <cell r="J104" t="str">
            <v>模具在岳众</v>
          </cell>
          <cell r="K104" t="str">
            <v>河北</v>
          </cell>
          <cell r="L104" t="str">
            <v>是</v>
          </cell>
          <cell r="M104" t="str">
            <v>滁州岳众汽车零部件有限公司</v>
          </cell>
          <cell r="N104" t="str">
            <v>张文站</v>
          </cell>
          <cell r="O104">
            <v>13623174726</v>
          </cell>
          <cell r="P104" t="str">
            <v>先从模具厂打样，后期自制</v>
          </cell>
        </row>
        <row r="105">
          <cell r="B105" t="str">
            <v>BFA0000518</v>
          </cell>
          <cell r="C105" t="str">
            <v>焊接方螺母</v>
          </cell>
          <cell r="D105" t="str">
            <v>M8</v>
          </cell>
          <cell r="E105" t="str">
            <v>C</v>
          </cell>
          <cell r="F105" t="str">
            <v>Y</v>
          </cell>
          <cell r="G105" t="str">
            <v>标准件</v>
          </cell>
          <cell r="H105" t="str">
            <v>——</v>
          </cell>
          <cell r="I105" t="str">
            <v>河北外购</v>
          </cell>
          <cell r="J105" t="str">
            <v>北京三浦</v>
          </cell>
          <cell r="K105" t="str">
            <v>河北</v>
          </cell>
          <cell r="L105" t="str">
            <v>是</v>
          </cell>
          <cell r="M105" t="str">
            <v>北京浦东三浦标准件有限公司</v>
          </cell>
          <cell r="N105" t="str">
            <v>孙彦东</v>
          </cell>
          <cell r="O105">
            <v>15028618516</v>
          </cell>
          <cell r="P105" t="str">
            <v>借用件，有价格协议</v>
          </cell>
          <cell r="Q105">
            <v>4.2000000000000003E-2</v>
          </cell>
        </row>
        <row r="106">
          <cell r="B106" t="str">
            <v>SHT0010776</v>
          </cell>
          <cell r="C106" t="str">
            <v>安全带高调机构固定板2</v>
          </cell>
          <cell r="E106" t="str">
            <v>A</v>
          </cell>
          <cell r="F106" t="str">
            <v>N</v>
          </cell>
          <cell r="G106" t="str">
            <v>钣金件</v>
          </cell>
          <cell r="H106" t="str">
            <v>【C】SPFH590 /T=1.6</v>
          </cell>
          <cell r="I106" t="str">
            <v>暂定河北自制，后期评审</v>
          </cell>
          <cell r="J106" t="str">
            <v>模具在岳众</v>
          </cell>
          <cell r="K106" t="str">
            <v>河北</v>
          </cell>
          <cell r="L106" t="str">
            <v>是</v>
          </cell>
          <cell r="M106" t="str">
            <v>滁州岳众汽车零部件有限公司</v>
          </cell>
          <cell r="N106" t="str">
            <v>张文站</v>
          </cell>
          <cell r="O106">
            <v>13623174726</v>
          </cell>
          <cell r="P106" t="str">
            <v>先从模具厂打样，后期自制</v>
          </cell>
        </row>
        <row r="107">
          <cell r="B107" t="str">
            <v>SHT0010368</v>
          </cell>
          <cell r="C107" t="str">
            <v>副司机安全带上固定钣金</v>
          </cell>
          <cell r="D107" t="str">
            <v>与副驾低配共用</v>
          </cell>
          <cell r="E107" t="str">
            <v>A</v>
          </cell>
          <cell r="F107" t="str">
            <v>N</v>
          </cell>
          <cell r="G107" t="str">
            <v>钣金件</v>
          </cell>
          <cell r="H107" t="str">
            <v>SPFH590 /T=2.0</v>
          </cell>
          <cell r="I107" t="str">
            <v>暂定河北自制，后期评审</v>
          </cell>
          <cell r="J107" t="str">
            <v>模具在岳众</v>
          </cell>
          <cell r="K107" t="str">
            <v>河北</v>
          </cell>
          <cell r="L107" t="str">
            <v>是</v>
          </cell>
          <cell r="M107" t="str">
            <v>滁州岳众汽车零部件有限公司</v>
          </cell>
          <cell r="N107" t="str">
            <v>张文站</v>
          </cell>
          <cell r="O107">
            <v>13623174726</v>
          </cell>
          <cell r="P107" t="str">
            <v>先从模具厂打样，后期自制</v>
          </cell>
        </row>
        <row r="108">
          <cell r="B108" t="str">
            <v>BFA0000400</v>
          </cell>
          <cell r="C108" t="str">
            <v>汽车安全带用焊接螺母</v>
          </cell>
          <cell r="D108" t="str">
            <v>公差7/16-20UNF-2B</v>
          </cell>
          <cell r="E108" t="str">
            <v>A</v>
          </cell>
          <cell r="F108" t="str">
            <v>Y</v>
          </cell>
          <cell r="G108" t="str">
            <v>标准件</v>
          </cell>
          <cell r="H108" t="str">
            <v>——</v>
          </cell>
          <cell r="I108" t="str">
            <v>河北外购</v>
          </cell>
          <cell r="J108" t="str">
            <v>北京三浦</v>
          </cell>
          <cell r="K108" t="str">
            <v>河北</v>
          </cell>
          <cell r="L108" t="str">
            <v>是</v>
          </cell>
          <cell r="M108" t="str">
            <v>北京浦东三浦标准件有限公司</v>
          </cell>
          <cell r="N108" t="str">
            <v>孙彦东</v>
          </cell>
          <cell r="O108">
            <v>15028618516</v>
          </cell>
          <cell r="P108" t="str">
            <v>借用件，有价格协议</v>
          </cell>
          <cell r="Q108">
            <v>0.32</v>
          </cell>
        </row>
        <row r="109">
          <cell r="B109" t="str">
            <v>SHT0010369</v>
          </cell>
          <cell r="C109" t="str">
            <v>副司机安全带上固定加强钣金</v>
          </cell>
          <cell r="D109" t="str">
            <v>与副驾低配共用</v>
          </cell>
          <cell r="E109" t="str">
            <v>A</v>
          </cell>
          <cell r="F109" t="str">
            <v>N</v>
          </cell>
          <cell r="G109" t="str">
            <v>钣金件</v>
          </cell>
          <cell r="H109" t="str">
            <v>SPFH590 /T=2.0</v>
          </cell>
          <cell r="I109" t="str">
            <v>暂定河北自制，后期评审</v>
          </cell>
          <cell r="J109" t="str">
            <v>模具在岳众</v>
          </cell>
          <cell r="K109" t="str">
            <v>河北</v>
          </cell>
          <cell r="L109" t="str">
            <v>是</v>
          </cell>
          <cell r="M109" t="str">
            <v>滁州岳众汽车零部件有限公司</v>
          </cell>
          <cell r="N109" t="str">
            <v>张文站</v>
          </cell>
          <cell r="O109">
            <v>13623174726</v>
          </cell>
          <cell r="P109" t="str">
            <v>先从模具厂打样，后期自制</v>
          </cell>
        </row>
        <row r="110">
          <cell r="B110" t="str">
            <v>SHT0010779</v>
          </cell>
          <cell r="C110" t="str">
            <v>气袋腰托侧翼支撑钢丝</v>
          </cell>
          <cell r="E110" t="str">
            <v>B</v>
          </cell>
          <cell r="F110" t="str">
            <v>N</v>
          </cell>
          <cell r="G110" t="str">
            <v>线材件</v>
          </cell>
          <cell r="H110" t="str">
            <v>Q235 Φ5</v>
          </cell>
          <cell r="I110" t="str">
            <v>河北外购</v>
          </cell>
          <cell r="J110" t="str">
            <v>海兴中盛</v>
          </cell>
          <cell r="K110" t="str">
            <v>河北</v>
          </cell>
          <cell r="L110" t="str">
            <v>是</v>
          </cell>
          <cell r="M110" t="str">
            <v>海兴中盛弹簧有限公司</v>
          </cell>
          <cell r="N110" t="str">
            <v>吕大庆</v>
          </cell>
          <cell r="O110">
            <v>13313276244</v>
          </cell>
          <cell r="P110" t="str">
            <v>未定价</v>
          </cell>
          <cell r="R110">
            <v>0.432</v>
          </cell>
        </row>
        <row r="111">
          <cell r="B111" t="str">
            <v>SHT0010780</v>
          </cell>
          <cell r="C111" t="str">
            <v>气袋腰托下固定点焊接总成</v>
          </cell>
          <cell r="D111" t="str">
            <v>与SHT0010293共图</v>
          </cell>
          <cell r="E111" t="str">
            <v>B</v>
          </cell>
          <cell r="F111" t="str">
            <v>N</v>
          </cell>
          <cell r="G111" t="str">
            <v>焊接总成件</v>
          </cell>
          <cell r="H111" t="str">
            <v>ASSY</v>
          </cell>
          <cell r="I111" t="str">
            <v>河北外购</v>
          </cell>
          <cell r="J111" t="str">
            <v>海兴中盛</v>
          </cell>
          <cell r="K111" t="str">
            <v>河北</v>
          </cell>
          <cell r="L111" t="str">
            <v>是</v>
          </cell>
          <cell r="M111" t="str">
            <v>海兴中盛弹簧有限公司</v>
          </cell>
          <cell r="N111" t="str">
            <v>吕大庆</v>
          </cell>
          <cell r="O111">
            <v>13313276244</v>
          </cell>
          <cell r="P111" t="str">
            <v>未定价</v>
          </cell>
          <cell r="R111">
            <v>2.0249999999999999</v>
          </cell>
        </row>
        <row r="112">
          <cell r="B112" t="str">
            <v>SHT0010081</v>
          </cell>
          <cell r="C112" t="str">
            <v>靠背板支撑钢丝1</v>
          </cell>
          <cell r="E112" t="str">
            <v>B</v>
          </cell>
          <cell r="F112" t="str">
            <v>N</v>
          </cell>
          <cell r="G112" t="str">
            <v>线材件</v>
          </cell>
          <cell r="H112" t="str">
            <v>Q235 Φ5</v>
          </cell>
          <cell r="I112" t="str">
            <v>河北外购</v>
          </cell>
          <cell r="J112" t="str">
            <v>海兴中盛</v>
          </cell>
          <cell r="K112" t="str">
            <v>河北</v>
          </cell>
          <cell r="L112" t="str">
            <v>是</v>
          </cell>
          <cell r="M112" t="str">
            <v>海兴中盛弹簧有限公司</v>
          </cell>
          <cell r="N112" t="str">
            <v>吕大庆</v>
          </cell>
          <cell r="O112">
            <v>13313276244</v>
          </cell>
          <cell r="P112" t="str">
            <v>未定价</v>
          </cell>
          <cell r="R112">
            <v>0.76800000000000002</v>
          </cell>
        </row>
        <row r="113">
          <cell r="B113" t="str">
            <v>SHT0010060</v>
          </cell>
          <cell r="C113" t="str">
            <v>安全带上支撑钢丝</v>
          </cell>
          <cell r="F113" t="str">
            <v>N</v>
          </cell>
          <cell r="G113" t="str">
            <v>线材件</v>
          </cell>
          <cell r="H113" t="str">
            <v>Q235 Φ5</v>
          </cell>
          <cell r="I113" t="str">
            <v>河北外购</v>
          </cell>
          <cell r="J113" t="str">
            <v>海兴中盛</v>
          </cell>
          <cell r="K113" t="str">
            <v>河北</v>
          </cell>
          <cell r="L113" t="str">
            <v>是</v>
          </cell>
          <cell r="M113" t="str">
            <v>海兴中盛弹簧有限公司</v>
          </cell>
          <cell r="N113" t="str">
            <v>吕大庆</v>
          </cell>
          <cell r="O113">
            <v>13313276244</v>
          </cell>
          <cell r="P113" t="str">
            <v>未定价</v>
          </cell>
          <cell r="R113">
            <v>0.55200000000000005</v>
          </cell>
        </row>
        <row r="114">
          <cell r="B114" t="str">
            <v>SHT0010418</v>
          </cell>
          <cell r="C114" t="str">
            <v>安全带上支撑钢丝(副司机)</v>
          </cell>
          <cell r="D114" t="str">
            <v>与副驾低配共用</v>
          </cell>
          <cell r="F114" t="str">
            <v>N</v>
          </cell>
          <cell r="G114" t="str">
            <v>线材件</v>
          </cell>
          <cell r="H114" t="str">
            <v>Q235 Φ5</v>
          </cell>
          <cell r="I114" t="str">
            <v>河北外购</v>
          </cell>
          <cell r="J114" t="str">
            <v>海兴中盛</v>
          </cell>
          <cell r="K114" t="str">
            <v>河北</v>
          </cell>
          <cell r="L114" t="str">
            <v>是</v>
          </cell>
          <cell r="M114" t="str">
            <v>海兴中盛弹簧有限公司</v>
          </cell>
          <cell r="N114" t="str">
            <v>吕大庆</v>
          </cell>
          <cell r="O114">
            <v>13313276244</v>
          </cell>
          <cell r="P114" t="str">
            <v>未定价</v>
          </cell>
          <cell r="R114">
            <v>0.55200000000000005</v>
          </cell>
        </row>
        <row r="115">
          <cell r="B115" t="str">
            <v>SHT0011260</v>
          </cell>
          <cell r="C115" t="str">
            <v>面套钩挂钢丝</v>
          </cell>
          <cell r="E115" t="str">
            <v>B</v>
          </cell>
          <cell r="F115" t="str">
            <v>N</v>
          </cell>
          <cell r="G115" t="str">
            <v>线材件</v>
          </cell>
          <cell r="H115" t="str">
            <v>Q235 Φ5</v>
          </cell>
          <cell r="I115" t="str">
            <v>河北外购</v>
          </cell>
          <cell r="J115" t="str">
            <v>海兴中盛</v>
          </cell>
          <cell r="K115" t="str">
            <v>河北</v>
          </cell>
          <cell r="L115" t="str">
            <v>是</v>
          </cell>
          <cell r="M115" t="str">
            <v>海兴中盛弹簧有限公司</v>
          </cell>
          <cell r="N115" t="str">
            <v>吕大庆</v>
          </cell>
          <cell r="O115">
            <v>13313276244</v>
          </cell>
          <cell r="P115" t="str">
            <v>未定价</v>
          </cell>
          <cell r="R115">
            <v>0.88800000000000001</v>
          </cell>
        </row>
        <row r="116">
          <cell r="B116" t="str">
            <v>SHT0010299</v>
          </cell>
          <cell r="C116" t="str">
            <v>H6靠背调节手柄安装轴</v>
          </cell>
          <cell r="D116" t="str">
            <v>系统原零件名称为：调角器仰角解锁柱。现改为：H6靠背调节手柄安装轴</v>
          </cell>
          <cell r="F116" t="str">
            <v>N</v>
          </cell>
          <cell r="G116" t="str">
            <v>冷镦</v>
          </cell>
          <cell r="H116" t="str">
            <v>SWRCH22A</v>
          </cell>
          <cell r="I116" t="str">
            <v>河北外购</v>
          </cell>
          <cell r="J116" t="str">
            <v>瑞安精艺</v>
          </cell>
          <cell r="K116" t="str">
            <v>河北</v>
          </cell>
          <cell r="L116" t="str">
            <v>是</v>
          </cell>
          <cell r="M116" t="str">
            <v>瑞安市精艺标准件有限公司</v>
          </cell>
          <cell r="N116" t="str">
            <v>叶挺贵</v>
          </cell>
          <cell r="O116">
            <v>13906870078</v>
          </cell>
          <cell r="P116" t="str">
            <v>已定价、未签协议</v>
          </cell>
          <cell r="Q116">
            <v>1.1504424778761064</v>
          </cell>
        </row>
        <row r="117">
          <cell r="B117" t="str">
            <v>SHT0010788</v>
          </cell>
          <cell r="C117" t="str">
            <v>仰角调节限位柱</v>
          </cell>
          <cell r="F117" t="str">
            <v>N</v>
          </cell>
          <cell r="G117" t="str">
            <v>冷镦</v>
          </cell>
          <cell r="H117" t="str">
            <v>SWRCH22A</v>
          </cell>
          <cell r="I117" t="str">
            <v>河北外购</v>
          </cell>
          <cell r="J117" t="str">
            <v>瑞安精艺</v>
          </cell>
          <cell r="K117" t="str">
            <v>河北</v>
          </cell>
          <cell r="L117" t="str">
            <v>是</v>
          </cell>
          <cell r="M117" t="str">
            <v>瑞安市精艺标准件有限公司</v>
          </cell>
          <cell r="N117" t="str">
            <v>叶挺贵</v>
          </cell>
          <cell r="O117">
            <v>13906870078</v>
          </cell>
          <cell r="P117" t="str">
            <v>已定价、未签协议</v>
          </cell>
          <cell r="Q117">
            <v>0.13274336283185842</v>
          </cell>
        </row>
        <row r="118">
          <cell r="B118" t="str">
            <v>SHT0011408</v>
          </cell>
          <cell r="C118" t="str">
            <v>法兰面焊接螺母</v>
          </cell>
          <cell r="E118" t="str">
            <v>A</v>
          </cell>
          <cell r="F118" t="str">
            <v>N</v>
          </cell>
          <cell r="G118" t="str">
            <v>焊接总成件</v>
          </cell>
          <cell r="H118" t="str">
            <v>ASSY</v>
          </cell>
          <cell r="I118" t="str">
            <v>河北外购</v>
          </cell>
          <cell r="J118" t="str">
            <v>北京三浦</v>
          </cell>
          <cell r="K118" t="str">
            <v>河北</v>
          </cell>
          <cell r="L118" t="str">
            <v>是</v>
          </cell>
          <cell r="M118" t="str">
            <v>北京浦东三浦标准件有限公司</v>
          </cell>
          <cell r="N118" t="str">
            <v>孙彦东</v>
          </cell>
          <cell r="O118">
            <v>15028618516</v>
          </cell>
          <cell r="P118" t="str">
            <v>7/16螺母是借用件，有价格协议</v>
          </cell>
          <cell r="Q118">
            <v>0.32</v>
          </cell>
        </row>
        <row r="119">
          <cell r="B119" t="str">
            <v>SHT0010722</v>
          </cell>
          <cell r="C119" t="str">
            <v>司机主边调角器下连接板A</v>
          </cell>
          <cell r="D119" t="str">
            <v>左右对称件</v>
          </cell>
          <cell r="E119" t="str">
            <v>A</v>
          </cell>
          <cell r="F119" t="str">
            <v>N</v>
          </cell>
          <cell r="G119" t="str">
            <v>钣金件</v>
          </cell>
          <cell r="H119" t="str">
            <v>【C】SPFH590 /T=1.6</v>
          </cell>
          <cell r="I119" t="str">
            <v>暂定河北自制，后期评审</v>
          </cell>
          <cell r="J119" t="str">
            <v>模具在岳众</v>
          </cell>
          <cell r="K119" t="str">
            <v>河北</v>
          </cell>
          <cell r="L119" t="str">
            <v>是</v>
          </cell>
          <cell r="M119" t="str">
            <v>滁州岳众汽车零部件有限公司</v>
          </cell>
          <cell r="N119" t="str">
            <v>张文站</v>
          </cell>
          <cell r="O119">
            <v>13623174726</v>
          </cell>
          <cell r="P119" t="str">
            <v>先从模具厂打样，后期自制</v>
          </cell>
        </row>
        <row r="120">
          <cell r="B120" t="str">
            <v>SHT0010786</v>
          </cell>
          <cell r="C120" t="str">
            <v>罩壳固定钣金片</v>
          </cell>
          <cell r="E120" t="str">
            <v>B</v>
          </cell>
          <cell r="F120" t="str">
            <v>N</v>
          </cell>
          <cell r="G120" t="str">
            <v>钣金件</v>
          </cell>
          <cell r="H120" t="str">
            <v>SAPH440 T=2.0</v>
          </cell>
          <cell r="I120" t="str">
            <v>河北外购</v>
          </cell>
          <cell r="J120" t="str">
            <v>再兴</v>
          </cell>
          <cell r="K120" t="str">
            <v>河北</v>
          </cell>
          <cell r="L120" t="str">
            <v>是</v>
          </cell>
          <cell r="M120" t="str">
            <v>黄骅市再兴汽车配件有限公司</v>
          </cell>
          <cell r="N120" t="str">
            <v>刘东建</v>
          </cell>
          <cell r="O120">
            <v>15831876564</v>
          </cell>
          <cell r="P120" t="str">
            <v>未定价</v>
          </cell>
          <cell r="R120">
            <v>0.18579999999999999</v>
          </cell>
        </row>
        <row r="121">
          <cell r="B121" t="str">
            <v>SHT0010259</v>
          </cell>
          <cell r="C121" t="str">
            <v>仰角拉线靠背固定钣金</v>
          </cell>
          <cell r="E121" t="str">
            <v>B</v>
          </cell>
          <cell r="F121" t="str">
            <v>N</v>
          </cell>
          <cell r="G121" t="str">
            <v>钣金件</v>
          </cell>
          <cell r="H121" t="str">
            <v>SAPH440 T=2.0</v>
          </cell>
          <cell r="I121" t="str">
            <v>河北外购</v>
          </cell>
          <cell r="J121" t="str">
            <v>正大</v>
          </cell>
          <cell r="K121" t="str">
            <v>河北</v>
          </cell>
          <cell r="L121" t="str">
            <v>是</v>
          </cell>
          <cell r="M121" t="str">
            <v>黄骅市正大纺织机械配件厂</v>
          </cell>
          <cell r="N121" t="str">
            <v>郑鹏</v>
          </cell>
          <cell r="O121">
            <v>13021446161</v>
          </cell>
          <cell r="P121" t="str">
            <v>未定价</v>
          </cell>
          <cell r="R121">
            <v>0.31</v>
          </cell>
        </row>
        <row r="122">
          <cell r="B122" t="str">
            <v>SHT0010059</v>
          </cell>
          <cell r="C122" t="str">
            <v>靠背调节角度限位片</v>
          </cell>
          <cell r="E122" t="str">
            <v>B</v>
          </cell>
          <cell r="F122" t="str">
            <v>N</v>
          </cell>
          <cell r="G122" t="str">
            <v>钣金件</v>
          </cell>
          <cell r="H122" t="str">
            <v>SAPH440 T=3.0</v>
          </cell>
          <cell r="I122" t="str">
            <v>河北外购</v>
          </cell>
          <cell r="J122" t="str">
            <v>正大</v>
          </cell>
          <cell r="K122" t="str">
            <v>河北</v>
          </cell>
          <cell r="L122" t="str">
            <v>是</v>
          </cell>
          <cell r="M122" t="str">
            <v>黄骅市正大纺织机械配件厂</v>
          </cell>
          <cell r="N122" t="str">
            <v>郑鹏</v>
          </cell>
          <cell r="O122">
            <v>13021446161</v>
          </cell>
          <cell r="P122" t="str">
            <v>未定价</v>
          </cell>
          <cell r="R122">
            <v>0.35399999999999998</v>
          </cell>
        </row>
        <row r="123">
          <cell r="B123" t="str">
            <v>SHT0010723</v>
          </cell>
          <cell r="C123" t="str">
            <v>司机主边调角器下连接板B</v>
          </cell>
          <cell r="D123" t="str">
            <v>左右对称件</v>
          </cell>
          <cell r="E123" t="str">
            <v>A</v>
          </cell>
          <cell r="F123" t="str">
            <v>N</v>
          </cell>
          <cell r="G123" t="str">
            <v>钣金件</v>
          </cell>
          <cell r="H123" t="str">
            <v>【C】SPFH590 /T=1.6</v>
          </cell>
          <cell r="I123" t="str">
            <v>暂定河北自制，后期评审</v>
          </cell>
          <cell r="J123" t="str">
            <v>模具在岳众</v>
          </cell>
          <cell r="K123" t="str">
            <v>河北</v>
          </cell>
          <cell r="L123" t="str">
            <v>是</v>
          </cell>
          <cell r="M123" t="str">
            <v>滁州岳众汽车零部件有限公司</v>
          </cell>
          <cell r="N123" t="str">
            <v>张文站</v>
          </cell>
          <cell r="O123">
            <v>13623174726</v>
          </cell>
          <cell r="P123" t="str">
            <v>先从模具厂打样，后期自制</v>
          </cell>
        </row>
        <row r="124">
          <cell r="B124" t="str">
            <v>SHT0010064</v>
          </cell>
          <cell r="C124" t="str">
            <v>靠背骨架侧边板</v>
          </cell>
          <cell r="E124" t="str">
            <v>A</v>
          </cell>
          <cell r="F124" t="str">
            <v>N</v>
          </cell>
          <cell r="G124" t="str">
            <v>钣金件</v>
          </cell>
          <cell r="H124" t="str">
            <v>SPFH590 /T=2.0</v>
          </cell>
          <cell r="I124" t="str">
            <v>暂定河北自制，后期评审</v>
          </cell>
          <cell r="J124" t="str">
            <v>模具在荣威</v>
          </cell>
          <cell r="K124" t="str">
            <v>河北</v>
          </cell>
          <cell r="L124" t="str">
            <v>是</v>
          </cell>
          <cell r="M124" t="str">
            <v>苏州市荣威模具有限公司</v>
          </cell>
          <cell r="N124" t="str">
            <v>彭松</v>
          </cell>
          <cell r="O124">
            <v>13771939886</v>
          </cell>
          <cell r="P124" t="str">
            <v>先从模具厂打样，后期自制</v>
          </cell>
        </row>
        <row r="125">
          <cell r="B125" t="str">
            <v>SHT0010070</v>
          </cell>
          <cell r="C125" t="str">
            <v>扶手固定加强板1</v>
          </cell>
          <cell r="E125" t="str">
            <v>A</v>
          </cell>
          <cell r="F125" t="str">
            <v>N</v>
          </cell>
          <cell r="G125" t="str">
            <v>钣金件</v>
          </cell>
          <cell r="H125" t="str">
            <v>【C】SPFH590 /T=1.6</v>
          </cell>
          <cell r="I125" t="str">
            <v>暂定河北自制，后期评审</v>
          </cell>
          <cell r="J125" t="str">
            <v>模具在岳众</v>
          </cell>
          <cell r="K125" t="str">
            <v>河北</v>
          </cell>
          <cell r="L125" t="str">
            <v>是</v>
          </cell>
          <cell r="M125" t="str">
            <v>滁州岳众汽车零部件有限公司</v>
          </cell>
          <cell r="N125" t="str">
            <v>张文站</v>
          </cell>
          <cell r="O125">
            <v>13623174726</v>
          </cell>
          <cell r="P125" t="str">
            <v>先从模具厂打样，后期自制</v>
          </cell>
        </row>
        <row r="126">
          <cell r="B126" t="str">
            <v>BFA0000518</v>
          </cell>
          <cell r="C126" t="str">
            <v>焊接方螺母</v>
          </cell>
          <cell r="D126" t="str">
            <v>M8</v>
          </cell>
          <cell r="F126" t="str">
            <v>Y</v>
          </cell>
          <cell r="G126" t="str">
            <v>标准件</v>
          </cell>
          <cell r="H126" t="str">
            <v>——</v>
          </cell>
          <cell r="I126" t="str">
            <v>河北外购</v>
          </cell>
          <cell r="J126" t="str">
            <v>北京三浦</v>
          </cell>
          <cell r="K126" t="str">
            <v>河北</v>
          </cell>
          <cell r="L126" t="str">
            <v>是</v>
          </cell>
          <cell r="M126" t="str">
            <v>北京浦东三浦标准件有限公司</v>
          </cell>
          <cell r="N126" t="str">
            <v>孙彦东</v>
          </cell>
          <cell r="O126">
            <v>15028618516</v>
          </cell>
          <cell r="P126" t="str">
            <v>借用件，有价格协议</v>
          </cell>
          <cell r="Q126">
            <v>4.2000000000000003E-2</v>
          </cell>
        </row>
        <row r="127">
          <cell r="B127" t="str">
            <v>SHT0010074</v>
          </cell>
          <cell r="C127" t="str">
            <v>靠背侧翼支撑钢丝</v>
          </cell>
          <cell r="E127" t="str">
            <v>B</v>
          </cell>
          <cell r="F127" t="str">
            <v>N</v>
          </cell>
          <cell r="G127" t="str">
            <v>线材件</v>
          </cell>
          <cell r="H127" t="str">
            <v>Q235 Φ7</v>
          </cell>
          <cell r="I127" t="str">
            <v>河北外购</v>
          </cell>
          <cell r="J127" t="str">
            <v>海兴中盛</v>
          </cell>
          <cell r="K127" t="str">
            <v>河北</v>
          </cell>
          <cell r="L127" t="str">
            <v>是</v>
          </cell>
          <cell r="M127" t="str">
            <v>海兴中盛弹簧有限公司</v>
          </cell>
          <cell r="N127" t="str">
            <v>吕大庆</v>
          </cell>
          <cell r="O127">
            <v>13313276244</v>
          </cell>
          <cell r="P127" t="str">
            <v>未定价</v>
          </cell>
          <cell r="R127">
            <v>1.3440000000000001</v>
          </cell>
        </row>
        <row r="128">
          <cell r="B128" t="str">
            <v>SHT0010191</v>
          </cell>
          <cell r="C128" t="str">
            <v>蜗簧固定钣金片1</v>
          </cell>
          <cell r="E128" t="str">
            <v>B</v>
          </cell>
          <cell r="F128" t="str">
            <v>N</v>
          </cell>
          <cell r="G128" t="str">
            <v>钣金件</v>
          </cell>
          <cell r="H128" t="str">
            <v>SPFH590 /T=3.0</v>
          </cell>
          <cell r="I128" t="str">
            <v>暂定河北自制，后期评审</v>
          </cell>
          <cell r="J128" t="str">
            <v>模具在岳众</v>
          </cell>
          <cell r="K128" t="str">
            <v>河北</v>
          </cell>
          <cell r="L128" t="str">
            <v>是</v>
          </cell>
          <cell r="M128" t="str">
            <v>滁州岳众汽车零部件有限公司</v>
          </cell>
          <cell r="N128" t="str">
            <v>张文站</v>
          </cell>
          <cell r="O128">
            <v>13623174726</v>
          </cell>
          <cell r="P128" t="str">
            <v>先从模具厂打样，后期自制</v>
          </cell>
        </row>
        <row r="129">
          <cell r="B129" t="str">
            <v>SHT0002477</v>
          </cell>
          <cell r="C129" t="str">
            <v>副司机安全带卷收器固定钣金焊接总成</v>
          </cell>
          <cell r="F129" t="str">
            <v>N</v>
          </cell>
          <cell r="G129" t="str">
            <v>焊接总成件</v>
          </cell>
          <cell r="H129" t="str">
            <v>ASSY</v>
          </cell>
          <cell r="I129" t="str">
            <v>河北外购</v>
          </cell>
          <cell r="J129" t="str">
            <v>成卓</v>
          </cell>
          <cell r="K129" t="str">
            <v>河北</v>
          </cell>
          <cell r="L129" t="str">
            <v>是</v>
          </cell>
          <cell r="M129" t="str">
            <v>黄骅市成卓汽车部件厂</v>
          </cell>
          <cell r="N129" t="str">
            <v>吴如峰</v>
          </cell>
          <cell r="O129">
            <v>15127737555</v>
          </cell>
          <cell r="P129" t="str">
            <v>未定价</v>
          </cell>
          <cell r="R129">
            <v>2.13</v>
          </cell>
        </row>
        <row r="130">
          <cell r="B130" t="str">
            <v>SHT0011408</v>
          </cell>
          <cell r="C130" t="str">
            <v>法兰面焊接螺母</v>
          </cell>
          <cell r="E130" t="str">
            <v>A</v>
          </cell>
          <cell r="F130" t="str">
            <v>N</v>
          </cell>
          <cell r="G130" t="str">
            <v>焊接总成件</v>
          </cell>
          <cell r="H130" t="str">
            <v>ASSY</v>
          </cell>
          <cell r="I130" t="str">
            <v>河北外购</v>
          </cell>
          <cell r="J130" t="str">
            <v>北京三浦</v>
          </cell>
          <cell r="K130" t="str">
            <v>河北</v>
          </cell>
          <cell r="L130" t="str">
            <v>是</v>
          </cell>
          <cell r="M130" t="str">
            <v>北京浦东三浦标准件有限公司</v>
          </cell>
          <cell r="N130" t="str">
            <v>孙彦东</v>
          </cell>
          <cell r="O130">
            <v>15028618516</v>
          </cell>
          <cell r="P130" t="str">
            <v>7/16螺母是借用件，有价格协议</v>
          </cell>
          <cell r="Q130">
            <v>0.32</v>
          </cell>
        </row>
        <row r="131">
          <cell r="B131" t="str">
            <v>SHT0010052</v>
          </cell>
          <cell r="C131" t="str">
            <v>阻尼器上固定钣金</v>
          </cell>
          <cell r="E131" t="str">
            <v>B</v>
          </cell>
          <cell r="F131" t="str">
            <v>N</v>
          </cell>
          <cell r="G131" t="str">
            <v>钣金件</v>
          </cell>
          <cell r="H131" t="str">
            <v>SPFH590 /T=4.0</v>
          </cell>
          <cell r="I131" t="str">
            <v>河北外购</v>
          </cell>
          <cell r="J131" t="str">
            <v>成卓</v>
          </cell>
          <cell r="K131" t="str">
            <v>河北</v>
          </cell>
          <cell r="L131" t="str">
            <v>是</v>
          </cell>
          <cell r="M131" t="str">
            <v>黄骅市成卓汽车部件厂</v>
          </cell>
          <cell r="N131" t="str">
            <v>吴如峰</v>
          </cell>
          <cell r="O131">
            <v>15127737555</v>
          </cell>
          <cell r="P131" t="str">
            <v>未定价</v>
          </cell>
          <cell r="R131">
            <v>1.85</v>
          </cell>
        </row>
        <row r="132">
          <cell r="B132" t="str">
            <v>SHT0010724</v>
          </cell>
          <cell r="C132" t="str">
            <v>司机副边调角器下连接板A</v>
          </cell>
          <cell r="D132" t="str">
            <v>左右对称件</v>
          </cell>
          <cell r="E132" t="str">
            <v>A</v>
          </cell>
          <cell r="F132" t="str">
            <v>N</v>
          </cell>
          <cell r="G132" t="str">
            <v>钣金件</v>
          </cell>
          <cell r="H132" t="str">
            <v>【C】SPFH590 /T=1.6</v>
          </cell>
          <cell r="I132" t="str">
            <v>暂定河北自制，后期评审</v>
          </cell>
          <cell r="J132" t="str">
            <v>模具在岳众</v>
          </cell>
          <cell r="K132" t="str">
            <v>河北</v>
          </cell>
          <cell r="L132" t="str">
            <v>是</v>
          </cell>
          <cell r="M132" t="str">
            <v>滁州岳众汽车零部件有限公司</v>
          </cell>
          <cell r="N132" t="str">
            <v>张文站</v>
          </cell>
          <cell r="O132">
            <v>13623174726</v>
          </cell>
          <cell r="P132" t="str">
            <v>先从模具厂打样，后期自制</v>
          </cell>
        </row>
        <row r="133">
          <cell r="B133" t="str">
            <v>SHT0010786</v>
          </cell>
          <cell r="C133" t="str">
            <v>罩壳固定钣金片</v>
          </cell>
          <cell r="E133" t="str">
            <v>B</v>
          </cell>
          <cell r="F133" t="str">
            <v>N</v>
          </cell>
          <cell r="G133" t="str">
            <v>钣金件</v>
          </cell>
          <cell r="H133" t="str">
            <v>SAPH440 T=2.0</v>
          </cell>
          <cell r="I133" t="str">
            <v>河北外购</v>
          </cell>
          <cell r="J133" t="str">
            <v>再兴</v>
          </cell>
          <cell r="K133" t="str">
            <v>河北</v>
          </cell>
          <cell r="L133" t="str">
            <v>是</v>
          </cell>
          <cell r="M133" t="str">
            <v>黄骅市再兴汽车配件有限公司</v>
          </cell>
          <cell r="N133" t="str">
            <v>刘东建</v>
          </cell>
          <cell r="O133">
            <v>15831876564</v>
          </cell>
          <cell r="P133" t="str">
            <v>未定价</v>
          </cell>
          <cell r="R133">
            <v>0.18579999999999999</v>
          </cell>
        </row>
        <row r="134">
          <cell r="B134" t="str">
            <v>SHT0010725</v>
          </cell>
          <cell r="C134" t="str">
            <v>司机副边调角器下连接板B</v>
          </cell>
          <cell r="D134" t="str">
            <v>左右对称件</v>
          </cell>
          <cell r="E134" t="str">
            <v>A</v>
          </cell>
          <cell r="F134" t="str">
            <v>N</v>
          </cell>
          <cell r="G134" t="str">
            <v>钣金件</v>
          </cell>
          <cell r="H134" t="str">
            <v>【C】SPFH590 /T=1.6</v>
          </cell>
          <cell r="I134" t="str">
            <v>暂定河北自制，后期评审</v>
          </cell>
          <cell r="J134" t="str">
            <v>模具在岳众</v>
          </cell>
          <cell r="K134" t="str">
            <v>河北</v>
          </cell>
          <cell r="L134" t="str">
            <v>是</v>
          </cell>
          <cell r="M134" t="str">
            <v>滁州岳众汽车零部件有限公司</v>
          </cell>
          <cell r="N134" t="str">
            <v>张文站</v>
          </cell>
          <cell r="O134">
            <v>13623174726</v>
          </cell>
          <cell r="P134" t="str">
            <v>先从模具厂打样，后期自制</v>
          </cell>
        </row>
        <row r="135">
          <cell r="B135" t="str">
            <v>SHT0010059</v>
          </cell>
          <cell r="C135" t="str">
            <v>靠背调节角度限位片</v>
          </cell>
          <cell r="E135" t="str">
            <v>B</v>
          </cell>
          <cell r="F135" t="str">
            <v>N</v>
          </cell>
          <cell r="G135" t="str">
            <v>钣金件</v>
          </cell>
          <cell r="H135" t="str">
            <v>SAPH440 T=4.0</v>
          </cell>
          <cell r="I135" t="str">
            <v>河北外购</v>
          </cell>
          <cell r="J135" t="str">
            <v>正大</v>
          </cell>
          <cell r="K135" t="str">
            <v>河北</v>
          </cell>
          <cell r="L135" t="str">
            <v>是</v>
          </cell>
          <cell r="M135" t="str">
            <v>黄骅市正大纺织机械配件厂</v>
          </cell>
          <cell r="N135" t="str">
            <v>郑鹏</v>
          </cell>
          <cell r="O135">
            <v>13021446161</v>
          </cell>
          <cell r="P135" t="str">
            <v>未定价</v>
          </cell>
          <cell r="R135">
            <v>0.35399999999999998</v>
          </cell>
        </row>
        <row r="136">
          <cell r="B136" t="str">
            <v>SHT0010064</v>
          </cell>
          <cell r="C136" t="str">
            <v>靠背骨架侧边板</v>
          </cell>
          <cell r="E136" t="str">
            <v>A</v>
          </cell>
          <cell r="F136" t="str">
            <v>N</v>
          </cell>
          <cell r="G136" t="str">
            <v>钣金件</v>
          </cell>
          <cell r="H136" t="str">
            <v>SPFH590 /T=2.0</v>
          </cell>
          <cell r="I136" t="str">
            <v>暂定河北自制，后期评审</v>
          </cell>
          <cell r="J136" t="str">
            <v>模具在荣威</v>
          </cell>
          <cell r="K136" t="str">
            <v>河北</v>
          </cell>
          <cell r="L136" t="str">
            <v>是</v>
          </cell>
          <cell r="M136" t="str">
            <v>苏州市荣威模具有限公司</v>
          </cell>
          <cell r="N136" t="str">
            <v>彭松</v>
          </cell>
          <cell r="O136">
            <v>13771939886</v>
          </cell>
          <cell r="P136" t="str">
            <v>先从模具厂打样，后期自制</v>
          </cell>
        </row>
        <row r="137">
          <cell r="B137" t="str">
            <v>SHT0010245</v>
          </cell>
          <cell r="C137" t="str">
            <v>扶手固定加强板2</v>
          </cell>
          <cell r="E137" t="str">
            <v>A</v>
          </cell>
          <cell r="F137" t="str">
            <v>N</v>
          </cell>
          <cell r="G137" t="str">
            <v>钣金件</v>
          </cell>
          <cell r="H137" t="str">
            <v>【C】SPFH590 /T=1.6</v>
          </cell>
          <cell r="I137" t="str">
            <v>暂定河北自制，后期评审</v>
          </cell>
          <cell r="J137" t="str">
            <v>模具在岳众</v>
          </cell>
          <cell r="K137" t="str">
            <v>河北</v>
          </cell>
          <cell r="L137" t="str">
            <v>是</v>
          </cell>
          <cell r="M137" t="str">
            <v>滁州岳众汽车零部件有限公司</v>
          </cell>
          <cell r="N137" t="str">
            <v>张文站</v>
          </cell>
          <cell r="O137">
            <v>13623174726</v>
          </cell>
          <cell r="P137" t="str">
            <v>先从模具厂打样，后期自制</v>
          </cell>
        </row>
        <row r="138">
          <cell r="B138" t="str">
            <v>BFA0000518</v>
          </cell>
          <cell r="C138" t="str">
            <v>焊接方螺母</v>
          </cell>
          <cell r="D138" t="str">
            <v>M8</v>
          </cell>
          <cell r="F138" t="str">
            <v>Y</v>
          </cell>
          <cell r="G138" t="str">
            <v>标准件</v>
          </cell>
          <cell r="H138" t="str">
            <v>——</v>
          </cell>
          <cell r="I138" t="str">
            <v>河北外购</v>
          </cell>
          <cell r="J138" t="str">
            <v>北京三浦</v>
          </cell>
          <cell r="K138" t="str">
            <v>河北</v>
          </cell>
          <cell r="L138" t="str">
            <v>是</v>
          </cell>
          <cell r="M138" t="str">
            <v>北京浦东三浦标准件有限公司</v>
          </cell>
          <cell r="N138" t="str">
            <v>孙彦东</v>
          </cell>
          <cell r="O138">
            <v>15028618516</v>
          </cell>
          <cell r="P138" t="str">
            <v>借用件，有价格协议</v>
          </cell>
          <cell r="Q138">
            <v>4.2000000000000003E-2</v>
          </cell>
        </row>
        <row r="139">
          <cell r="B139" t="str">
            <v>SHT0010074</v>
          </cell>
          <cell r="C139" t="str">
            <v>靠背侧翼支撑钢丝</v>
          </cell>
          <cell r="F139" t="str">
            <v>N</v>
          </cell>
          <cell r="G139" t="str">
            <v>线材件</v>
          </cell>
          <cell r="H139" t="str">
            <v>Q235 Φ7</v>
          </cell>
          <cell r="I139" t="str">
            <v>河北外购</v>
          </cell>
          <cell r="J139" t="str">
            <v>海兴中盛</v>
          </cell>
          <cell r="K139" t="str">
            <v>河北</v>
          </cell>
          <cell r="L139" t="str">
            <v>是</v>
          </cell>
          <cell r="M139" t="str">
            <v>海兴中盛弹簧有限公司</v>
          </cell>
          <cell r="N139" t="str">
            <v>吕大庆</v>
          </cell>
          <cell r="O139">
            <v>13313276244</v>
          </cell>
          <cell r="P139" t="str">
            <v>未定价</v>
          </cell>
          <cell r="R139">
            <v>1.3440000000000001</v>
          </cell>
        </row>
        <row r="140">
          <cell r="B140" t="str">
            <v>SHT0010299</v>
          </cell>
          <cell r="C140" t="str">
            <v>H6靠背调节手柄安装轴</v>
          </cell>
          <cell r="D140" t="str">
            <v>系统原零件名称为：调角器仰角解锁柱。现改为：H6靠背调节手柄安装轴</v>
          </cell>
          <cell r="F140" t="str">
            <v>N</v>
          </cell>
          <cell r="G140" t="str">
            <v>冷镦</v>
          </cell>
          <cell r="H140" t="str">
            <v>SWRCH22A</v>
          </cell>
          <cell r="I140" t="str">
            <v>河北外购</v>
          </cell>
          <cell r="J140" t="str">
            <v>瑞安精艺</v>
          </cell>
          <cell r="K140" t="str">
            <v>河北</v>
          </cell>
          <cell r="L140" t="str">
            <v>是</v>
          </cell>
          <cell r="M140" t="str">
            <v>瑞安市精艺标准件有限公司</v>
          </cell>
          <cell r="N140" t="str">
            <v>叶挺贵</v>
          </cell>
          <cell r="O140">
            <v>13906870078</v>
          </cell>
          <cell r="P140" t="str">
            <v>已定价、未签协议</v>
          </cell>
          <cell r="Q140">
            <v>1.1504424778761064</v>
          </cell>
        </row>
        <row r="141">
          <cell r="B141" t="str">
            <v>SHT0010788</v>
          </cell>
          <cell r="C141" t="str">
            <v>仰角调节限位柱</v>
          </cell>
          <cell r="F141" t="str">
            <v>N</v>
          </cell>
          <cell r="G141" t="str">
            <v>冷镦</v>
          </cell>
          <cell r="H141" t="str">
            <v>SWRCH22A</v>
          </cell>
          <cell r="I141" t="str">
            <v>河北外购</v>
          </cell>
          <cell r="J141" t="str">
            <v>瑞安精艺</v>
          </cell>
          <cell r="K141" t="str">
            <v>河北</v>
          </cell>
          <cell r="L141" t="str">
            <v>是</v>
          </cell>
          <cell r="M141" t="str">
            <v>瑞安市精艺标准件有限公司</v>
          </cell>
          <cell r="N141" t="str">
            <v>叶挺贵</v>
          </cell>
          <cell r="O141">
            <v>13906870078</v>
          </cell>
          <cell r="P141" t="str">
            <v>已定价、未签协议</v>
          </cell>
          <cell r="Q141">
            <v>0.13274336283185842</v>
          </cell>
        </row>
        <row r="142">
          <cell r="B142" t="str">
            <v>SHT0011408</v>
          </cell>
          <cell r="C142" t="str">
            <v>法兰面焊接螺母</v>
          </cell>
          <cell r="E142" t="str">
            <v>A</v>
          </cell>
          <cell r="F142" t="str">
            <v>N</v>
          </cell>
          <cell r="G142" t="str">
            <v>焊接总成件</v>
          </cell>
          <cell r="H142" t="str">
            <v>ASSY</v>
          </cell>
          <cell r="I142" t="str">
            <v>河北外购</v>
          </cell>
          <cell r="J142" t="str">
            <v>北京三浦</v>
          </cell>
          <cell r="K142" t="str">
            <v>河北</v>
          </cell>
          <cell r="L142" t="str">
            <v>是</v>
          </cell>
          <cell r="M142" t="str">
            <v>北京浦东三浦标准件有限公司</v>
          </cell>
          <cell r="N142" t="str">
            <v>孙彦东</v>
          </cell>
          <cell r="O142">
            <v>15028618516</v>
          </cell>
          <cell r="P142" t="str">
            <v>7/16螺母是借用件，有价格协议</v>
          </cell>
          <cell r="Q142">
            <v>0.32</v>
          </cell>
        </row>
        <row r="143">
          <cell r="B143" t="str">
            <v>SHT0010724</v>
          </cell>
          <cell r="C143" t="str">
            <v>司机副边调角器下连接板A</v>
          </cell>
          <cell r="D143" t="str">
            <v>左右对称件</v>
          </cell>
          <cell r="E143" t="str">
            <v>A</v>
          </cell>
          <cell r="F143" t="str">
            <v>N</v>
          </cell>
          <cell r="G143" t="str">
            <v>钣金件</v>
          </cell>
          <cell r="H143" t="str">
            <v>【C】SPFH590 /T=1.6</v>
          </cell>
          <cell r="I143" t="str">
            <v>暂定河北自制，后期评审</v>
          </cell>
          <cell r="J143" t="str">
            <v>模具在岳众</v>
          </cell>
          <cell r="K143" t="str">
            <v>河北</v>
          </cell>
          <cell r="L143" t="str">
            <v>是</v>
          </cell>
          <cell r="M143" t="str">
            <v>滁州岳众汽车零部件有限公司</v>
          </cell>
          <cell r="N143" t="str">
            <v>张文站</v>
          </cell>
          <cell r="O143">
            <v>13623174726</v>
          </cell>
          <cell r="P143" t="str">
            <v>先从模具厂打样，后期自制</v>
          </cell>
        </row>
        <row r="144">
          <cell r="B144" t="str">
            <v>SHT0010259</v>
          </cell>
          <cell r="C144" t="str">
            <v>仰角拉线靠背固定钣金</v>
          </cell>
          <cell r="E144" t="str">
            <v>B</v>
          </cell>
          <cell r="F144" t="str">
            <v>N</v>
          </cell>
          <cell r="G144" t="str">
            <v>钣金件</v>
          </cell>
          <cell r="H144" t="str">
            <v>SAPH440 T=2.0</v>
          </cell>
          <cell r="I144" t="str">
            <v>河北外购</v>
          </cell>
          <cell r="J144" t="str">
            <v>正大</v>
          </cell>
          <cell r="K144" t="str">
            <v>河北</v>
          </cell>
          <cell r="L144" t="str">
            <v>是</v>
          </cell>
          <cell r="M144" t="str">
            <v>黄骅市正大纺织机械配件厂</v>
          </cell>
          <cell r="N144" t="str">
            <v>郑鹏</v>
          </cell>
          <cell r="O144">
            <v>13021446161</v>
          </cell>
          <cell r="P144" t="str">
            <v>未定价</v>
          </cell>
          <cell r="R144">
            <v>0.31</v>
          </cell>
        </row>
        <row r="145">
          <cell r="B145" t="str">
            <v>SHT0010786</v>
          </cell>
          <cell r="C145" t="str">
            <v>罩壳固定钣金片</v>
          </cell>
          <cell r="E145" t="str">
            <v>B</v>
          </cell>
          <cell r="F145" t="str">
            <v>N</v>
          </cell>
          <cell r="G145" t="str">
            <v>钣金件</v>
          </cell>
          <cell r="H145" t="str">
            <v>SAPH440 T=2.0</v>
          </cell>
          <cell r="I145" t="str">
            <v>河北外购</v>
          </cell>
          <cell r="J145" t="str">
            <v>再兴</v>
          </cell>
          <cell r="K145" t="str">
            <v>河北</v>
          </cell>
          <cell r="L145" t="str">
            <v>是</v>
          </cell>
          <cell r="M145" t="str">
            <v>黄骅市再兴汽车配件有限公司</v>
          </cell>
          <cell r="N145" t="str">
            <v>刘东建</v>
          </cell>
          <cell r="O145">
            <v>15831876564</v>
          </cell>
          <cell r="P145" t="str">
            <v>未定价</v>
          </cell>
          <cell r="R145">
            <v>0.18579999999999999</v>
          </cell>
        </row>
        <row r="146">
          <cell r="B146" t="str">
            <v>SHT0010725</v>
          </cell>
          <cell r="C146" t="str">
            <v>司机副边调角器下连接板B</v>
          </cell>
          <cell r="D146" t="str">
            <v>左右对称件</v>
          </cell>
          <cell r="E146" t="str">
            <v>A</v>
          </cell>
          <cell r="F146" t="str">
            <v>N</v>
          </cell>
          <cell r="G146" t="str">
            <v>钣金件</v>
          </cell>
          <cell r="H146" t="str">
            <v>【C】SPFH590 /T=1.6</v>
          </cell>
          <cell r="I146" t="str">
            <v>暂定河北自制，后期评审</v>
          </cell>
          <cell r="J146" t="str">
            <v>模具在岳众</v>
          </cell>
          <cell r="K146" t="str">
            <v>河北</v>
          </cell>
          <cell r="L146" t="str">
            <v>是</v>
          </cell>
          <cell r="M146" t="str">
            <v>滁州岳众汽车零部件有限公司</v>
          </cell>
          <cell r="N146" t="str">
            <v>张文站</v>
          </cell>
          <cell r="O146">
            <v>13623174726</v>
          </cell>
          <cell r="P146" t="str">
            <v>先从模具厂打样，后期自制</v>
          </cell>
        </row>
        <row r="147">
          <cell r="B147" t="str">
            <v>SHT0010059</v>
          </cell>
          <cell r="C147" t="str">
            <v>靠背调节角度限位片</v>
          </cell>
          <cell r="E147" t="str">
            <v>B</v>
          </cell>
          <cell r="F147" t="str">
            <v>N</v>
          </cell>
          <cell r="G147" t="str">
            <v>钣金件</v>
          </cell>
          <cell r="H147" t="str">
            <v>SAPH440 T=4.0</v>
          </cell>
          <cell r="I147" t="str">
            <v>河北外购</v>
          </cell>
          <cell r="J147" t="str">
            <v>正大</v>
          </cell>
          <cell r="K147" t="str">
            <v>河北</v>
          </cell>
          <cell r="L147" t="str">
            <v>是</v>
          </cell>
          <cell r="M147" t="str">
            <v>黄骅市正大纺织机械配件厂</v>
          </cell>
          <cell r="N147" t="str">
            <v>郑鹏</v>
          </cell>
          <cell r="O147">
            <v>13021446161</v>
          </cell>
          <cell r="P147" t="str">
            <v>未定价</v>
          </cell>
          <cell r="R147">
            <v>0.35399999999999998</v>
          </cell>
        </row>
        <row r="148">
          <cell r="B148" t="str">
            <v>SHT0010064</v>
          </cell>
          <cell r="C148" t="str">
            <v>靠背骨架侧边板</v>
          </cell>
          <cell r="E148" t="str">
            <v>A</v>
          </cell>
          <cell r="F148" t="str">
            <v>N</v>
          </cell>
          <cell r="G148" t="str">
            <v>钣金件</v>
          </cell>
          <cell r="H148" t="str">
            <v>SPFH590 /T=2.0</v>
          </cell>
          <cell r="I148" t="str">
            <v>暂定河北自制，后期评审</v>
          </cell>
          <cell r="J148" t="str">
            <v>模具在荣威</v>
          </cell>
          <cell r="K148" t="str">
            <v>河北</v>
          </cell>
          <cell r="L148" t="str">
            <v>是</v>
          </cell>
          <cell r="M148" t="str">
            <v>苏州市荣威模具有限公司</v>
          </cell>
          <cell r="N148" t="str">
            <v>彭松</v>
          </cell>
          <cell r="O148">
            <v>13771939886</v>
          </cell>
          <cell r="P148" t="str">
            <v>先从模具厂打样，后期自制</v>
          </cell>
        </row>
        <row r="149">
          <cell r="B149" t="str">
            <v>SHT0010245</v>
          </cell>
          <cell r="C149" t="str">
            <v>扶手固定加强板2</v>
          </cell>
          <cell r="E149" t="str">
            <v>A</v>
          </cell>
          <cell r="F149" t="str">
            <v>N</v>
          </cell>
          <cell r="G149" t="str">
            <v>钣金件</v>
          </cell>
          <cell r="H149" t="str">
            <v>【C】SPFH590 /T=1.6</v>
          </cell>
          <cell r="I149" t="str">
            <v>暂定河北自制，后期评审</v>
          </cell>
          <cell r="J149" t="str">
            <v>模具在岳众</v>
          </cell>
          <cell r="K149" t="str">
            <v>河北</v>
          </cell>
          <cell r="L149" t="str">
            <v>是</v>
          </cell>
          <cell r="M149" t="str">
            <v>滁州岳众汽车零部件有限公司</v>
          </cell>
          <cell r="N149" t="str">
            <v>张文站</v>
          </cell>
          <cell r="O149">
            <v>13623174726</v>
          </cell>
          <cell r="P149" t="str">
            <v>先从模具厂打样，后期自制</v>
          </cell>
        </row>
        <row r="150">
          <cell r="B150" t="str">
            <v>BFA0000518</v>
          </cell>
          <cell r="C150" t="str">
            <v>焊接方螺母</v>
          </cell>
          <cell r="D150" t="str">
            <v>M8</v>
          </cell>
          <cell r="F150" t="str">
            <v>Y</v>
          </cell>
          <cell r="G150" t="str">
            <v>标准件</v>
          </cell>
          <cell r="H150" t="str">
            <v>——</v>
          </cell>
          <cell r="I150" t="str">
            <v>河北外购</v>
          </cell>
          <cell r="J150" t="str">
            <v>北京三浦</v>
          </cell>
          <cell r="K150" t="str">
            <v>河北</v>
          </cell>
          <cell r="L150" t="str">
            <v>是</v>
          </cell>
          <cell r="M150" t="str">
            <v>北京浦东三浦标准件有限公司</v>
          </cell>
          <cell r="N150" t="str">
            <v>孙彦东</v>
          </cell>
          <cell r="O150">
            <v>15028618516</v>
          </cell>
          <cell r="P150" t="str">
            <v>借用件，有价格协议</v>
          </cell>
          <cell r="Q150">
            <v>4.2000000000000003E-2</v>
          </cell>
        </row>
        <row r="151">
          <cell r="B151" t="str">
            <v>SHT0010074</v>
          </cell>
          <cell r="C151" t="str">
            <v>靠背侧翼支撑钢丝</v>
          </cell>
          <cell r="F151" t="str">
            <v>N</v>
          </cell>
          <cell r="G151" t="str">
            <v>线材件</v>
          </cell>
          <cell r="H151" t="str">
            <v>Q235 Φ7</v>
          </cell>
          <cell r="I151" t="str">
            <v>河北外购</v>
          </cell>
          <cell r="J151" t="str">
            <v>海兴中盛</v>
          </cell>
          <cell r="K151" t="str">
            <v>河北</v>
          </cell>
          <cell r="L151" t="str">
            <v>是</v>
          </cell>
          <cell r="M151" t="str">
            <v>海兴中盛弹簧有限公司</v>
          </cell>
          <cell r="N151" t="str">
            <v>吕大庆</v>
          </cell>
          <cell r="O151">
            <v>13313276244</v>
          </cell>
          <cell r="P151" t="str">
            <v>未定价</v>
          </cell>
          <cell r="R151">
            <v>1.3440000000000001</v>
          </cell>
        </row>
        <row r="152">
          <cell r="B152" t="str">
            <v>SHT0010384</v>
          </cell>
          <cell r="C152" t="str">
            <v>副驾蜗簧固定钣金片1</v>
          </cell>
          <cell r="E152" t="str">
            <v>B</v>
          </cell>
          <cell r="F152" t="str">
            <v>N</v>
          </cell>
          <cell r="G152" t="str">
            <v>钣金件</v>
          </cell>
          <cell r="H152" t="str">
            <v>SPFH590 /T=3.0</v>
          </cell>
          <cell r="I152" t="str">
            <v>暂定河北自制，后期评审</v>
          </cell>
          <cell r="J152" t="str">
            <v>模具在岳众</v>
          </cell>
          <cell r="K152" t="str">
            <v>河北</v>
          </cell>
          <cell r="L152" t="str">
            <v>是</v>
          </cell>
          <cell r="M152" t="str">
            <v>滁州岳众汽车零部件有限公司</v>
          </cell>
          <cell r="N152" t="str">
            <v>张文站</v>
          </cell>
          <cell r="O152">
            <v>13623174726</v>
          </cell>
          <cell r="P152" t="str">
            <v>先从模具厂打样，后期自制</v>
          </cell>
        </row>
        <row r="153">
          <cell r="B153" t="str">
            <v>SHT0010052</v>
          </cell>
          <cell r="C153" t="str">
            <v>阻尼器上固定钣金</v>
          </cell>
          <cell r="E153" t="str">
            <v>B</v>
          </cell>
          <cell r="F153" t="str">
            <v>N</v>
          </cell>
          <cell r="G153" t="str">
            <v>钣金件</v>
          </cell>
          <cell r="H153" t="str">
            <v>SPFH590 /T=4.0</v>
          </cell>
          <cell r="I153" t="str">
            <v>河北外购</v>
          </cell>
          <cell r="J153" t="str">
            <v>成卓</v>
          </cell>
          <cell r="K153" t="str">
            <v>河北</v>
          </cell>
          <cell r="L153" t="str">
            <v>是</v>
          </cell>
          <cell r="M153" t="str">
            <v>黄骅市成卓汽车部件厂</v>
          </cell>
          <cell r="N153" t="str">
            <v>吴如峰</v>
          </cell>
          <cell r="O153">
            <v>15127737555</v>
          </cell>
          <cell r="P153" t="str">
            <v>未定价</v>
          </cell>
          <cell r="R153">
            <v>1.85</v>
          </cell>
        </row>
        <row r="154">
          <cell r="B154" t="str">
            <v>SHT0011408</v>
          </cell>
          <cell r="C154" t="str">
            <v>法兰面焊接螺母</v>
          </cell>
          <cell r="E154" t="str">
            <v>A</v>
          </cell>
          <cell r="F154" t="str">
            <v>N</v>
          </cell>
          <cell r="G154" t="str">
            <v>焊接总成件</v>
          </cell>
          <cell r="H154" t="str">
            <v>ASSY</v>
          </cell>
          <cell r="I154" t="str">
            <v>河北外购</v>
          </cell>
          <cell r="J154" t="str">
            <v>北京三浦</v>
          </cell>
          <cell r="K154" t="str">
            <v>河北</v>
          </cell>
          <cell r="L154" t="str">
            <v>是</v>
          </cell>
          <cell r="M154" t="str">
            <v>北京浦东三浦标准件有限公司</v>
          </cell>
          <cell r="N154" t="str">
            <v>孙彦东</v>
          </cell>
          <cell r="O154">
            <v>15028618516</v>
          </cell>
          <cell r="P154" t="str">
            <v>7/16螺母是借用件，有价格协议</v>
          </cell>
          <cell r="Q154">
            <v>0.32</v>
          </cell>
        </row>
        <row r="155">
          <cell r="B155" t="str">
            <v>SHT0010069</v>
          </cell>
          <cell r="C155" t="str">
            <v>蜗簧下固定钣金</v>
          </cell>
          <cell r="E155" t="str">
            <v>B</v>
          </cell>
          <cell r="F155" t="str">
            <v>N</v>
          </cell>
          <cell r="G155" t="str">
            <v>钣金件</v>
          </cell>
          <cell r="H155" t="str">
            <v>SPFH590
t=3.0</v>
          </cell>
          <cell r="I155" t="str">
            <v>河北外购</v>
          </cell>
          <cell r="J155" t="str">
            <v>成卓</v>
          </cell>
          <cell r="K155" t="str">
            <v>河北</v>
          </cell>
          <cell r="L155" t="str">
            <v>是</v>
          </cell>
          <cell r="M155" t="str">
            <v>黄骅市成卓汽车部件厂</v>
          </cell>
          <cell r="N155" t="str">
            <v>吴如峰</v>
          </cell>
          <cell r="O155">
            <v>15127737555</v>
          </cell>
          <cell r="P155" t="str">
            <v>未定价</v>
          </cell>
          <cell r="R155">
            <v>0.77</v>
          </cell>
        </row>
        <row r="156">
          <cell r="B156" t="str">
            <v>SHT0010722</v>
          </cell>
          <cell r="C156" t="str">
            <v>司机主边调角器下连接板A</v>
          </cell>
          <cell r="D156" t="str">
            <v>左右对称件</v>
          </cell>
          <cell r="E156" t="str">
            <v>A</v>
          </cell>
          <cell r="F156" t="str">
            <v>N</v>
          </cell>
          <cell r="G156" t="str">
            <v>钣金件</v>
          </cell>
          <cell r="H156" t="str">
            <v>【C】SPFH590 /T=1.6</v>
          </cell>
          <cell r="I156" t="str">
            <v>暂定河北自制，后期评审</v>
          </cell>
          <cell r="J156" t="str">
            <v>模具在岳众</v>
          </cell>
          <cell r="K156" t="str">
            <v>河北</v>
          </cell>
          <cell r="L156" t="str">
            <v>是</v>
          </cell>
          <cell r="M156" t="str">
            <v>滁州岳众汽车零部件有限公司</v>
          </cell>
          <cell r="N156" t="str">
            <v>张文站</v>
          </cell>
          <cell r="O156">
            <v>13623174726</v>
          </cell>
          <cell r="P156" t="str">
            <v>先从模具厂打样，后期自制</v>
          </cell>
        </row>
        <row r="157">
          <cell r="B157" t="str">
            <v>SHT0010786</v>
          </cell>
          <cell r="C157" t="str">
            <v>罩壳固定钣金片</v>
          </cell>
          <cell r="E157" t="str">
            <v>B</v>
          </cell>
          <cell r="F157" t="str">
            <v>N</v>
          </cell>
          <cell r="G157" t="str">
            <v>钣金件</v>
          </cell>
          <cell r="H157" t="str">
            <v>SAPH440 T=2.0</v>
          </cell>
          <cell r="I157" t="str">
            <v>河北外购</v>
          </cell>
          <cell r="J157" t="str">
            <v>再兴</v>
          </cell>
          <cell r="K157" t="str">
            <v>河北</v>
          </cell>
          <cell r="L157" t="str">
            <v>是</v>
          </cell>
          <cell r="M157" t="str">
            <v>黄骅市再兴汽车配件有限公司</v>
          </cell>
          <cell r="N157" t="str">
            <v>刘东建</v>
          </cell>
          <cell r="O157">
            <v>15831876564</v>
          </cell>
          <cell r="P157" t="str">
            <v>未定价</v>
          </cell>
          <cell r="R157">
            <v>0.18579999999999999</v>
          </cell>
        </row>
        <row r="158">
          <cell r="B158" t="str">
            <v>SHT0010059</v>
          </cell>
          <cell r="C158" t="str">
            <v>靠背调节角度限位片</v>
          </cell>
          <cell r="E158" t="str">
            <v>B</v>
          </cell>
          <cell r="F158" t="str">
            <v>N</v>
          </cell>
          <cell r="G158" t="str">
            <v>钣金件</v>
          </cell>
          <cell r="H158" t="str">
            <v>SAPH440 T=3.0</v>
          </cell>
          <cell r="I158" t="str">
            <v>河北外购</v>
          </cell>
          <cell r="J158" t="str">
            <v>正大</v>
          </cell>
          <cell r="K158" t="str">
            <v>河北</v>
          </cell>
          <cell r="L158" t="str">
            <v>是</v>
          </cell>
          <cell r="M158" t="str">
            <v>黄骅市正大纺织机械配件厂</v>
          </cell>
          <cell r="N158" t="str">
            <v>郑鹏</v>
          </cell>
          <cell r="O158">
            <v>13021446161</v>
          </cell>
          <cell r="P158" t="str">
            <v>未定价</v>
          </cell>
          <cell r="R158">
            <v>0.35399999999999998</v>
          </cell>
        </row>
        <row r="159">
          <cell r="B159" t="str">
            <v>SHT0010723</v>
          </cell>
          <cell r="C159" t="str">
            <v>司机主边调角器下连接板B</v>
          </cell>
          <cell r="D159" t="str">
            <v>左右对称件</v>
          </cell>
          <cell r="E159" t="str">
            <v>A</v>
          </cell>
          <cell r="F159" t="str">
            <v>N</v>
          </cell>
          <cell r="G159" t="str">
            <v>钣金件</v>
          </cell>
          <cell r="H159" t="str">
            <v>【C】SPFH590 /T=1.6</v>
          </cell>
          <cell r="I159" t="str">
            <v>暂定河北自制，后期评审</v>
          </cell>
          <cell r="J159" t="str">
            <v>模具在岳众</v>
          </cell>
          <cell r="K159" t="str">
            <v>河北</v>
          </cell>
          <cell r="L159" t="str">
            <v>是</v>
          </cell>
          <cell r="M159" t="str">
            <v>滁州岳众汽车零部件有限公司</v>
          </cell>
          <cell r="N159" t="str">
            <v>张文站</v>
          </cell>
          <cell r="O159">
            <v>13623174726</v>
          </cell>
          <cell r="P159" t="str">
            <v>先从模具厂打样，后期自制</v>
          </cell>
        </row>
        <row r="160">
          <cell r="B160" t="str">
            <v>SHT0010064</v>
          </cell>
          <cell r="C160" t="str">
            <v>靠背骨架侧边板</v>
          </cell>
          <cell r="E160" t="str">
            <v>A</v>
          </cell>
          <cell r="F160" t="str">
            <v>N</v>
          </cell>
          <cell r="G160" t="str">
            <v>钣金件</v>
          </cell>
          <cell r="H160" t="str">
            <v>SPFH590 /T=2.0</v>
          </cell>
          <cell r="I160" t="str">
            <v>暂定河北自制，后期评审</v>
          </cell>
          <cell r="J160" t="str">
            <v>模具在荣威</v>
          </cell>
          <cell r="K160" t="str">
            <v>河北</v>
          </cell>
          <cell r="L160" t="str">
            <v>是</v>
          </cell>
          <cell r="M160" t="str">
            <v>苏州市荣威模具有限公司</v>
          </cell>
          <cell r="N160" t="str">
            <v>彭松</v>
          </cell>
          <cell r="O160">
            <v>13771939886</v>
          </cell>
          <cell r="P160" t="str">
            <v>先从模具厂打样，后期自制</v>
          </cell>
        </row>
        <row r="161">
          <cell r="B161" t="str">
            <v>SHT0010070</v>
          </cell>
          <cell r="C161" t="str">
            <v>扶手固定加强板1</v>
          </cell>
          <cell r="E161" t="str">
            <v>A</v>
          </cell>
          <cell r="F161" t="str">
            <v>N</v>
          </cell>
          <cell r="G161" t="str">
            <v>钣金件</v>
          </cell>
          <cell r="H161" t="str">
            <v>【C】SPFH590 /T=1.6</v>
          </cell>
          <cell r="I161" t="str">
            <v>暂定河北自制，后期评审</v>
          </cell>
          <cell r="J161" t="str">
            <v>模具在岳众</v>
          </cell>
          <cell r="K161" t="str">
            <v>河北</v>
          </cell>
          <cell r="L161" t="str">
            <v>是</v>
          </cell>
          <cell r="M161" t="str">
            <v>滁州岳众汽车零部件有限公司</v>
          </cell>
          <cell r="N161" t="str">
            <v>张文站</v>
          </cell>
          <cell r="O161">
            <v>13623174726</v>
          </cell>
          <cell r="P161" t="str">
            <v>先从模具厂打样，后期自制</v>
          </cell>
        </row>
        <row r="162">
          <cell r="B162" t="str">
            <v>BFA0000518</v>
          </cell>
          <cell r="C162" t="str">
            <v>焊接方螺母</v>
          </cell>
          <cell r="D162" t="str">
            <v>M8</v>
          </cell>
          <cell r="F162" t="str">
            <v>Y</v>
          </cell>
          <cell r="G162" t="str">
            <v>标准件</v>
          </cell>
          <cell r="H162" t="str">
            <v>——</v>
          </cell>
          <cell r="I162" t="str">
            <v>河北外购</v>
          </cell>
          <cell r="J162" t="str">
            <v>北京三浦</v>
          </cell>
          <cell r="K162" t="str">
            <v>河北</v>
          </cell>
          <cell r="L162" t="str">
            <v>是</v>
          </cell>
          <cell r="M162" t="str">
            <v>北京浦东三浦标准件有限公司</v>
          </cell>
          <cell r="N162" t="str">
            <v>孙彦东</v>
          </cell>
          <cell r="O162">
            <v>15028618516</v>
          </cell>
          <cell r="P162" t="str">
            <v>借用件，有价格协议</v>
          </cell>
          <cell r="Q162">
            <v>4.2000000000000003E-2</v>
          </cell>
        </row>
        <row r="163">
          <cell r="B163" t="str">
            <v>SHT0010074</v>
          </cell>
          <cell r="C163" t="str">
            <v>靠背侧翼支撑钢丝</v>
          </cell>
          <cell r="F163" t="str">
            <v>N</v>
          </cell>
          <cell r="G163" t="str">
            <v>线材件</v>
          </cell>
          <cell r="H163" t="str">
            <v>Q235 Φ7</v>
          </cell>
          <cell r="I163" t="str">
            <v>河北外购</v>
          </cell>
          <cell r="J163" t="str">
            <v>海兴中盛</v>
          </cell>
          <cell r="K163" t="str">
            <v>河北</v>
          </cell>
          <cell r="L163" t="str">
            <v>是</v>
          </cell>
          <cell r="M163" t="str">
            <v>海兴中盛弹簧有限公司</v>
          </cell>
          <cell r="N163" t="str">
            <v>吕大庆</v>
          </cell>
          <cell r="O163">
            <v>13313276244</v>
          </cell>
          <cell r="P163" t="str">
            <v>未定价</v>
          </cell>
          <cell r="R163">
            <v>1.3440000000000001</v>
          </cell>
        </row>
        <row r="164">
          <cell r="B164" t="str">
            <v>SHT0011362</v>
          </cell>
          <cell r="C164" t="str">
            <v>扶手支架</v>
          </cell>
          <cell r="E164" t="str">
            <v>B</v>
          </cell>
          <cell r="F164" t="str">
            <v>N</v>
          </cell>
          <cell r="G164" t="str">
            <v>钣金件</v>
          </cell>
          <cell r="H164" t="str">
            <v>SPFH590 /T=3.0</v>
          </cell>
          <cell r="I164" t="str">
            <v>暂定河北自制，后期评审</v>
          </cell>
          <cell r="J164" t="str">
            <v>模具在荣威</v>
          </cell>
          <cell r="K164" t="str">
            <v>河北</v>
          </cell>
          <cell r="L164" t="str">
            <v>是</v>
          </cell>
          <cell r="M164" t="str">
            <v>苏州市荣威模具有限公司</v>
          </cell>
          <cell r="N164" t="str">
            <v>彭松</v>
          </cell>
          <cell r="O164">
            <v>13771939886</v>
          </cell>
          <cell r="P164" t="str">
            <v>未定价</v>
          </cell>
        </row>
        <row r="165">
          <cell r="B165" t="str">
            <v>SHT0011363</v>
          </cell>
          <cell r="C165" t="str">
            <v>焊接轴套</v>
          </cell>
          <cell r="E165" t="str">
            <v>B</v>
          </cell>
          <cell r="F165" t="str">
            <v>N</v>
          </cell>
          <cell r="G165" t="str">
            <v>冷镦</v>
          </cell>
          <cell r="H165" t="str">
            <v>20</v>
          </cell>
          <cell r="I165" t="str">
            <v>河北外购</v>
          </cell>
          <cell r="J165" t="str">
            <v>瑞安精艺</v>
          </cell>
          <cell r="K165" t="str">
            <v>河北</v>
          </cell>
          <cell r="L165" t="str">
            <v>是</v>
          </cell>
          <cell r="M165" t="str">
            <v>瑞安市精艺标准件有限公司</v>
          </cell>
          <cell r="N165" t="str">
            <v>叶挺贵</v>
          </cell>
          <cell r="O165">
            <v>13906870078</v>
          </cell>
          <cell r="P165" t="str">
            <v>已定价、未签协议</v>
          </cell>
          <cell r="Q165">
            <v>0.48672566371681425</v>
          </cell>
        </row>
        <row r="166">
          <cell r="B166" t="str">
            <v>SHT0011364</v>
          </cell>
          <cell r="C166" t="str">
            <v>扶手转轴</v>
          </cell>
          <cell r="E166" t="str">
            <v>B</v>
          </cell>
          <cell r="F166" t="str">
            <v>N</v>
          </cell>
          <cell r="G166" t="str">
            <v>机加工件</v>
          </cell>
          <cell r="H166" t="str">
            <v>35</v>
          </cell>
          <cell r="I166" t="str">
            <v>河北外购</v>
          </cell>
          <cell r="J166" t="str">
            <v>瑞安精艺</v>
          </cell>
          <cell r="K166" t="str">
            <v>河北</v>
          </cell>
          <cell r="L166" t="str">
            <v>是</v>
          </cell>
          <cell r="M166" t="str">
            <v>瑞安市精艺标准件有限公司</v>
          </cell>
          <cell r="N166" t="str">
            <v>叶挺贵</v>
          </cell>
          <cell r="O166">
            <v>13906870078</v>
          </cell>
          <cell r="P166" t="str">
            <v>已定价、未签协议</v>
          </cell>
          <cell r="Q166">
            <v>5.1327433628318584</v>
          </cell>
        </row>
        <row r="167">
          <cell r="B167" t="str">
            <v>SHT0002451</v>
          </cell>
          <cell r="C167" t="str">
            <v>坐盆钣金</v>
          </cell>
          <cell r="E167" t="str">
            <v>A</v>
          </cell>
          <cell r="F167" t="str">
            <v>N</v>
          </cell>
          <cell r="G167" t="str">
            <v>钣金件</v>
          </cell>
          <cell r="H167" t="str">
            <v>ST14/T=1.0</v>
          </cell>
          <cell r="I167" t="str">
            <v>暂定河北自制，后期评审</v>
          </cell>
          <cell r="J167" t="str">
            <v>模具在荣威</v>
          </cell>
          <cell r="K167" t="str">
            <v>河北</v>
          </cell>
          <cell r="L167" t="str">
            <v>是</v>
          </cell>
          <cell r="M167" t="str">
            <v>苏州市荣威模具有限公司</v>
          </cell>
          <cell r="N167" t="str">
            <v>彭松</v>
          </cell>
          <cell r="O167">
            <v>13771939886</v>
          </cell>
          <cell r="P167" t="str">
            <v>先从模具厂打样，后期自制</v>
          </cell>
        </row>
        <row r="168">
          <cell r="B168" t="str">
            <v>SHT0010039</v>
          </cell>
          <cell r="C168" t="str">
            <v>延伸锁止钣金</v>
          </cell>
          <cell r="E168" t="str">
            <v>A</v>
          </cell>
          <cell r="F168" t="str">
            <v>N</v>
          </cell>
          <cell r="G168" t="str">
            <v>钣金件</v>
          </cell>
          <cell r="H168" t="str">
            <v>65Mn t=2.0</v>
          </cell>
          <cell r="I168" t="str">
            <v>河北外购</v>
          </cell>
          <cell r="J168" t="str">
            <v>海兴中盛</v>
          </cell>
          <cell r="K168" t="str">
            <v>河北</v>
          </cell>
          <cell r="L168" t="str">
            <v>是</v>
          </cell>
          <cell r="M168" t="str">
            <v>海兴中盛弹簧有限公司</v>
          </cell>
          <cell r="N168" t="str">
            <v>吕大庆</v>
          </cell>
          <cell r="O168">
            <v>13313276244</v>
          </cell>
          <cell r="P168" t="str">
            <v>未定价</v>
          </cell>
          <cell r="R168">
            <v>5.08</v>
          </cell>
        </row>
        <row r="169">
          <cell r="B169" t="str">
            <v>SHT0011392</v>
          </cell>
          <cell r="C169" t="str">
            <v>导向销</v>
          </cell>
          <cell r="E169" t="str">
            <v>B</v>
          </cell>
          <cell r="F169" t="str">
            <v>N</v>
          </cell>
          <cell r="G169" t="str">
            <v>冷镦</v>
          </cell>
          <cell r="H169" t="str">
            <v>SWRCH22A</v>
          </cell>
          <cell r="I169" t="str">
            <v>河北外购</v>
          </cell>
          <cell r="J169" t="str">
            <v>高唐</v>
          </cell>
          <cell r="K169" t="str">
            <v>河北</v>
          </cell>
          <cell r="L169" t="str">
            <v>是</v>
          </cell>
          <cell r="M169" t="str">
            <v>高唐强盛机械有限公司</v>
          </cell>
          <cell r="N169" t="str">
            <v>魏银山</v>
          </cell>
          <cell r="O169">
            <v>13606353770</v>
          </cell>
          <cell r="P169" t="str">
            <v>未定价</v>
          </cell>
          <cell r="R169">
            <v>0.48</v>
          </cell>
        </row>
        <row r="170">
          <cell r="B170" t="str">
            <v>SHT0010286</v>
          </cell>
          <cell r="C170" t="str">
            <v>H6司机滑轨解锁手柄</v>
          </cell>
          <cell r="E170" t="str">
            <v>B</v>
          </cell>
          <cell r="F170" t="str">
            <v>N</v>
          </cell>
          <cell r="G170" t="str">
            <v>管材件</v>
          </cell>
          <cell r="H170" t="str">
            <v>HC340/590DP T=1.5</v>
          </cell>
          <cell r="I170" t="str">
            <v>河北外购</v>
          </cell>
          <cell r="J170" t="str">
            <v>新强力</v>
          </cell>
          <cell r="K170" t="str">
            <v>河北</v>
          </cell>
          <cell r="L170" t="str">
            <v>是</v>
          </cell>
          <cell r="M170" t="str">
            <v>河北新强力机械制造有限公司</v>
          </cell>
          <cell r="N170" t="str">
            <v>张广彬</v>
          </cell>
          <cell r="O170">
            <v>13503173691</v>
          </cell>
          <cell r="P170" t="str">
            <v>未定价</v>
          </cell>
          <cell r="R170">
            <v>3.25</v>
          </cell>
        </row>
        <row r="171">
          <cell r="B171" t="str">
            <v>SHT0011394</v>
          </cell>
          <cell r="C171" t="str">
            <v>左侧滑轨解锁手柄支撑板</v>
          </cell>
          <cell r="E171" t="str">
            <v>B</v>
          </cell>
          <cell r="F171" t="str">
            <v>N</v>
          </cell>
          <cell r="G171" t="str">
            <v>钣金件</v>
          </cell>
          <cell r="H171" t="str">
            <v>SPFH590 /T=2.5</v>
          </cell>
          <cell r="I171" t="str">
            <v>暂定河北自制，后期评审</v>
          </cell>
          <cell r="J171" t="str">
            <v>模具在荣威</v>
          </cell>
          <cell r="K171" t="str">
            <v>河北</v>
          </cell>
          <cell r="L171" t="str">
            <v>是</v>
          </cell>
          <cell r="M171" t="str">
            <v>苏州市荣威模具有限公司</v>
          </cell>
          <cell r="N171" t="str">
            <v>彭松</v>
          </cell>
          <cell r="O171">
            <v>13771939886</v>
          </cell>
          <cell r="P171" t="str">
            <v>未定价</v>
          </cell>
        </row>
        <row r="172">
          <cell r="B172" t="str">
            <v>SHT0011395</v>
          </cell>
          <cell r="C172" t="str">
            <v>滑轨手柄销套</v>
          </cell>
          <cell r="E172" t="str">
            <v>B</v>
          </cell>
          <cell r="F172" t="str">
            <v>N</v>
          </cell>
          <cell r="G172" t="str">
            <v>冷镦</v>
          </cell>
          <cell r="H172" t="str">
            <v>SWRCH35K</v>
          </cell>
          <cell r="I172" t="str">
            <v>河北外购</v>
          </cell>
          <cell r="J172" t="str">
            <v>瑞安精艺</v>
          </cell>
          <cell r="K172" t="str">
            <v>河北</v>
          </cell>
          <cell r="L172" t="str">
            <v>是</v>
          </cell>
          <cell r="M172" t="str">
            <v>瑞安市精艺标准件有限公司</v>
          </cell>
          <cell r="N172" t="str">
            <v>叶挺贵</v>
          </cell>
          <cell r="O172">
            <v>13906870078</v>
          </cell>
          <cell r="P172" t="str">
            <v>已定价、未签协议</v>
          </cell>
          <cell r="Q172">
            <v>0.2035398230088496</v>
          </cell>
        </row>
        <row r="173">
          <cell r="B173" t="str">
            <v>SHT0011593</v>
          </cell>
          <cell r="C173" t="str">
            <v>右侧滑轨解锁手柄支撑板</v>
          </cell>
          <cell r="E173" t="str">
            <v>B</v>
          </cell>
          <cell r="F173" t="str">
            <v>N</v>
          </cell>
          <cell r="G173" t="str">
            <v>钣金件</v>
          </cell>
          <cell r="H173" t="str">
            <v>SPFH590 /T=2.5</v>
          </cell>
          <cell r="I173" t="str">
            <v>暂定河北自制，后期评审</v>
          </cell>
          <cell r="J173" t="str">
            <v>模具在荣威</v>
          </cell>
          <cell r="K173" t="str">
            <v>河北</v>
          </cell>
          <cell r="L173" t="str">
            <v>是</v>
          </cell>
          <cell r="M173" t="str">
            <v>苏州市荣威模具有限公司</v>
          </cell>
          <cell r="N173" t="str">
            <v>彭松</v>
          </cell>
          <cell r="O173">
            <v>13771939886</v>
          </cell>
          <cell r="P173" t="str">
            <v>未定价</v>
          </cell>
        </row>
        <row r="174">
          <cell r="B174" t="str">
            <v>SHT0011395</v>
          </cell>
          <cell r="C174" t="str">
            <v>滑轨手柄销套</v>
          </cell>
          <cell r="E174" t="str">
            <v>B</v>
          </cell>
          <cell r="F174" t="str">
            <v>N</v>
          </cell>
          <cell r="G174" t="str">
            <v>冷镦</v>
          </cell>
          <cell r="H174" t="str">
            <v>SWRCH35K</v>
          </cell>
          <cell r="I174" t="str">
            <v>河北外购</v>
          </cell>
          <cell r="J174" t="str">
            <v>瑞安精艺</v>
          </cell>
          <cell r="K174" t="str">
            <v>河北</v>
          </cell>
          <cell r="L174" t="str">
            <v>是</v>
          </cell>
          <cell r="M174" t="str">
            <v>瑞安市精艺标准件有限公司</v>
          </cell>
          <cell r="N174" t="str">
            <v>叶挺贵</v>
          </cell>
          <cell r="O174">
            <v>13906870078</v>
          </cell>
          <cell r="P174" t="str">
            <v>已定价、未签协议</v>
          </cell>
          <cell r="Q174">
            <v>0.2035398230088496</v>
          </cell>
        </row>
        <row r="175">
          <cell r="B175" t="str">
            <v>SHT0011396</v>
          </cell>
          <cell r="C175" t="str">
            <v>左侧压铸压头</v>
          </cell>
          <cell r="E175" t="str">
            <v>B</v>
          </cell>
          <cell r="F175" t="str">
            <v>N</v>
          </cell>
          <cell r="G175" t="str">
            <v>压铸</v>
          </cell>
          <cell r="H175" t="str">
            <v>YX041</v>
          </cell>
          <cell r="I175" t="str">
            <v>河北外购</v>
          </cell>
          <cell r="J175" t="str">
            <v>无锡汇源</v>
          </cell>
          <cell r="K175" t="str">
            <v>河北</v>
          </cell>
          <cell r="L175" t="str">
            <v>是</v>
          </cell>
          <cell r="M175" t="str">
            <v>无锡市汇源机械科技有限公司</v>
          </cell>
          <cell r="N175" t="str">
            <v>蔡鑫</v>
          </cell>
          <cell r="O175" t="str">
            <v>15850235852
0510-88782188</v>
          </cell>
          <cell r="P175" t="str">
            <v>已签协议</v>
          </cell>
          <cell r="Q175">
            <v>4.84</v>
          </cell>
        </row>
        <row r="176">
          <cell r="B176" t="str">
            <v>SHT0011594</v>
          </cell>
          <cell r="C176" t="str">
            <v>右侧压铸压头</v>
          </cell>
          <cell r="E176" t="str">
            <v>B</v>
          </cell>
          <cell r="F176" t="str">
            <v>N</v>
          </cell>
          <cell r="G176" t="str">
            <v>压铸</v>
          </cell>
          <cell r="H176" t="str">
            <v>YX041</v>
          </cell>
          <cell r="I176" t="str">
            <v>河北外购</v>
          </cell>
          <cell r="J176" t="str">
            <v>无锡汇源</v>
          </cell>
          <cell r="K176" t="str">
            <v>河北</v>
          </cell>
          <cell r="L176" t="str">
            <v>是</v>
          </cell>
          <cell r="M176" t="str">
            <v>无锡市汇源机械科技有限公司</v>
          </cell>
          <cell r="N176" t="str">
            <v>蔡鑫</v>
          </cell>
          <cell r="O176" t="str">
            <v>15850235852
0510-88782188</v>
          </cell>
          <cell r="P176" t="str">
            <v>已签协议</v>
          </cell>
          <cell r="Q176">
            <v>4.84</v>
          </cell>
        </row>
        <row r="177">
          <cell r="B177" t="str">
            <v>BSP0010012</v>
          </cell>
          <cell r="C177" t="str">
            <v>滑轨解锁手柄右侧回位簧</v>
          </cell>
          <cell r="E177" t="str">
            <v>B</v>
          </cell>
          <cell r="F177" t="str">
            <v>N</v>
          </cell>
          <cell r="G177" t="str">
            <v>线材件</v>
          </cell>
          <cell r="H177" t="str">
            <v>65Mn</v>
          </cell>
          <cell r="I177" t="str">
            <v>河北外购</v>
          </cell>
          <cell r="J177" t="str">
            <v>海兴中盛</v>
          </cell>
          <cell r="K177" t="str">
            <v>河北</v>
          </cell>
          <cell r="L177" t="str">
            <v>是</v>
          </cell>
          <cell r="M177" t="str">
            <v>海兴中盛弹簧有限公司</v>
          </cell>
          <cell r="N177" t="str">
            <v>吕大庆</v>
          </cell>
          <cell r="O177">
            <v>13313276244</v>
          </cell>
          <cell r="P177" t="str">
            <v>未定价</v>
          </cell>
          <cell r="R177">
            <v>0.24</v>
          </cell>
        </row>
        <row r="178">
          <cell r="B178" t="str">
            <v>BSP0010027</v>
          </cell>
          <cell r="C178" t="str">
            <v>滑轨解锁手柄左侧回位簧</v>
          </cell>
          <cell r="E178" t="str">
            <v>B</v>
          </cell>
          <cell r="F178" t="str">
            <v>N</v>
          </cell>
          <cell r="G178" t="str">
            <v>线材件</v>
          </cell>
          <cell r="H178" t="str">
            <v>66Mn</v>
          </cell>
          <cell r="I178" t="str">
            <v>河北外购</v>
          </cell>
          <cell r="J178" t="str">
            <v>海兴中盛</v>
          </cell>
          <cell r="K178" t="str">
            <v>河北</v>
          </cell>
          <cell r="L178" t="str">
            <v>是</v>
          </cell>
          <cell r="M178" t="str">
            <v>海兴中盛弹簧有限公司</v>
          </cell>
          <cell r="N178" t="str">
            <v>吕大庆</v>
          </cell>
          <cell r="O178">
            <v>13313276244</v>
          </cell>
          <cell r="P178" t="str">
            <v>未定价</v>
          </cell>
          <cell r="R178">
            <v>0.24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topLeftCell="A26" zoomScale="70" zoomScaleNormal="70" zoomScaleSheetLayoutView="80" workbookViewId="0">
      <selection activeCell="S35" sqref="S35"/>
    </sheetView>
  </sheetViews>
  <sheetFormatPr defaultRowHeight="14.25"/>
  <cols>
    <col min="1" max="1" width="5.625" style="1" customWidth="1"/>
    <col min="2" max="2" width="14.5" style="1" customWidth="1"/>
    <col min="3" max="3" width="29.5" style="1" customWidth="1"/>
    <col min="4" max="4" width="17.125" style="1" customWidth="1"/>
    <col min="5" max="5" width="5.5" style="1" bestFit="1" customWidth="1"/>
    <col min="6" max="7" width="9.5" style="1" bestFit="1" customWidth="1"/>
    <col min="8" max="8" width="13.875" style="1" customWidth="1"/>
    <col min="9" max="11" width="12.125" style="1" customWidth="1"/>
    <col min="12" max="12" width="11.375" style="1" customWidth="1"/>
    <col min="13" max="13" width="11.125" style="1" customWidth="1"/>
    <col min="14" max="14" width="0" style="1" hidden="1" customWidth="1"/>
    <col min="15" max="15" width="12.5" style="68" customWidth="1"/>
    <col min="16" max="16" width="10.125" style="1" customWidth="1"/>
    <col min="17" max="17" width="23" style="1" customWidth="1"/>
    <col min="18" max="18" width="21.25" style="1" customWidth="1"/>
    <col min="19" max="19" width="17.875" style="1" customWidth="1"/>
    <col min="20" max="20" width="8.875" style="1"/>
    <col min="21" max="21" width="15.5" style="1" customWidth="1"/>
    <col min="22" max="22" width="20.125" style="1" customWidth="1"/>
    <col min="23" max="25" width="8.875" style="1"/>
    <col min="26" max="26" width="21.75" style="1" customWidth="1"/>
    <col min="27" max="260" width="8.875" style="1"/>
    <col min="261" max="261" width="5.625" style="1" customWidth="1"/>
    <col min="262" max="262" width="10.625" style="1" customWidth="1"/>
    <col min="263" max="263" width="26.875" style="1" bestFit="1" customWidth="1"/>
    <col min="264" max="264" width="13.75" style="1" customWidth="1"/>
    <col min="265" max="265" width="5.5" style="1" bestFit="1" customWidth="1"/>
    <col min="266" max="266" width="8.875" style="1"/>
    <col min="267" max="267" width="9.375" style="1" bestFit="1" customWidth="1"/>
    <col min="268" max="268" width="12.125" style="1" customWidth="1"/>
    <col min="269" max="516" width="8.875" style="1"/>
    <col min="517" max="517" width="5.625" style="1" customWidth="1"/>
    <col min="518" max="518" width="10.625" style="1" customWidth="1"/>
    <col min="519" max="519" width="26.875" style="1" bestFit="1" customWidth="1"/>
    <col min="520" max="520" width="13.75" style="1" customWidth="1"/>
    <col min="521" max="521" width="5.5" style="1" bestFit="1" customWidth="1"/>
    <col min="522" max="522" width="8.875" style="1"/>
    <col min="523" max="523" width="9.375" style="1" bestFit="1" customWidth="1"/>
    <col min="524" max="524" width="12.125" style="1" customWidth="1"/>
    <col min="525" max="772" width="8.875" style="1"/>
    <col min="773" max="773" width="5.625" style="1" customWidth="1"/>
    <col min="774" max="774" width="10.625" style="1" customWidth="1"/>
    <col min="775" max="775" width="26.875" style="1" bestFit="1" customWidth="1"/>
    <col min="776" max="776" width="13.75" style="1" customWidth="1"/>
    <col min="777" max="777" width="5.5" style="1" bestFit="1" customWidth="1"/>
    <col min="778" max="778" width="8.875" style="1"/>
    <col min="779" max="779" width="9.375" style="1" bestFit="1" customWidth="1"/>
    <col min="780" max="780" width="12.125" style="1" customWidth="1"/>
    <col min="781" max="1028" width="8.875" style="1"/>
    <col min="1029" max="1029" width="5.625" style="1" customWidth="1"/>
    <col min="1030" max="1030" width="10.625" style="1" customWidth="1"/>
    <col min="1031" max="1031" width="26.875" style="1" bestFit="1" customWidth="1"/>
    <col min="1032" max="1032" width="13.75" style="1" customWidth="1"/>
    <col min="1033" max="1033" width="5.5" style="1" bestFit="1" customWidth="1"/>
    <col min="1034" max="1034" width="8.875" style="1"/>
    <col min="1035" max="1035" width="9.375" style="1" bestFit="1" customWidth="1"/>
    <col min="1036" max="1036" width="12.125" style="1" customWidth="1"/>
    <col min="1037" max="1284" width="8.875" style="1"/>
    <col min="1285" max="1285" width="5.625" style="1" customWidth="1"/>
    <col min="1286" max="1286" width="10.625" style="1" customWidth="1"/>
    <col min="1287" max="1287" width="26.875" style="1" bestFit="1" customWidth="1"/>
    <col min="1288" max="1288" width="13.75" style="1" customWidth="1"/>
    <col min="1289" max="1289" width="5.5" style="1" bestFit="1" customWidth="1"/>
    <col min="1290" max="1290" width="8.875" style="1"/>
    <col min="1291" max="1291" width="9.375" style="1" bestFit="1" customWidth="1"/>
    <col min="1292" max="1292" width="12.125" style="1" customWidth="1"/>
    <col min="1293" max="1540" width="8.875" style="1"/>
    <col min="1541" max="1541" width="5.625" style="1" customWidth="1"/>
    <col min="1542" max="1542" width="10.625" style="1" customWidth="1"/>
    <col min="1543" max="1543" width="26.875" style="1" bestFit="1" customWidth="1"/>
    <col min="1544" max="1544" width="13.75" style="1" customWidth="1"/>
    <col min="1545" max="1545" width="5.5" style="1" bestFit="1" customWidth="1"/>
    <col min="1546" max="1546" width="8.875" style="1"/>
    <col min="1547" max="1547" width="9.375" style="1" bestFit="1" customWidth="1"/>
    <col min="1548" max="1548" width="12.125" style="1" customWidth="1"/>
    <col min="1549" max="1796" width="8.875" style="1"/>
    <col min="1797" max="1797" width="5.625" style="1" customWidth="1"/>
    <col min="1798" max="1798" width="10.625" style="1" customWidth="1"/>
    <col min="1799" max="1799" width="26.875" style="1" bestFit="1" customWidth="1"/>
    <col min="1800" max="1800" width="13.75" style="1" customWidth="1"/>
    <col min="1801" max="1801" width="5.5" style="1" bestFit="1" customWidth="1"/>
    <col min="1802" max="1802" width="8.875" style="1"/>
    <col min="1803" max="1803" width="9.375" style="1" bestFit="1" customWidth="1"/>
    <col min="1804" max="1804" width="12.125" style="1" customWidth="1"/>
    <col min="1805" max="2052" width="8.875" style="1"/>
    <col min="2053" max="2053" width="5.625" style="1" customWidth="1"/>
    <col min="2054" max="2054" width="10.625" style="1" customWidth="1"/>
    <col min="2055" max="2055" width="26.875" style="1" bestFit="1" customWidth="1"/>
    <col min="2056" max="2056" width="13.75" style="1" customWidth="1"/>
    <col min="2057" max="2057" width="5.5" style="1" bestFit="1" customWidth="1"/>
    <col min="2058" max="2058" width="8.875" style="1"/>
    <col min="2059" max="2059" width="9.375" style="1" bestFit="1" customWidth="1"/>
    <col min="2060" max="2060" width="12.125" style="1" customWidth="1"/>
    <col min="2061" max="2308" width="8.875" style="1"/>
    <col min="2309" max="2309" width="5.625" style="1" customWidth="1"/>
    <col min="2310" max="2310" width="10.625" style="1" customWidth="1"/>
    <col min="2311" max="2311" width="26.875" style="1" bestFit="1" customWidth="1"/>
    <col min="2312" max="2312" width="13.75" style="1" customWidth="1"/>
    <col min="2313" max="2313" width="5.5" style="1" bestFit="1" customWidth="1"/>
    <col min="2314" max="2314" width="8.875" style="1"/>
    <col min="2315" max="2315" width="9.375" style="1" bestFit="1" customWidth="1"/>
    <col min="2316" max="2316" width="12.125" style="1" customWidth="1"/>
    <col min="2317" max="2564" width="8.875" style="1"/>
    <col min="2565" max="2565" width="5.625" style="1" customWidth="1"/>
    <col min="2566" max="2566" width="10.625" style="1" customWidth="1"/>
    <col min="2567" max="2567" width="26.875" style="1" bestFit="1" customWidth="1"/>
    <col min="2568" max="2568" width="13.75" style="1" customWidth="1"/>
    <col min="2569" max="2569" width="5.5" style="1" bestFit="1" customWidth="1"/>
    <col min="2570" max="2570" width="8.875" style="1"/>
    <col min="2571" max="2571" width="9.375" style="1" bestFit="1" customWidth="1"/>
    <col min="2572" max="2572" width="12.125" style="1" customWidth="1"/>
    <col min="2573" max="2820" width="8.875" style="1"/>
    <col min="2821" max="2821" width="5.625" style="1" customWidth="1"/>
    <col min="2822" max="2822" width="10.625" style="1" customWidth="1"/>
    <col min="2823" max="2823" width="26.875" style="1" bestFit="1" customWidth="1"/>
    <col min="2824" max="2824" width="13.75" style="1" customWidth="1"/>
    <col min="2825" max="2825" width="5.5" style="1" bestFit="1" customWidth="1"/>
    <col min="2826" max="2826" width="8.875" style="1"/>
    <col min="2827" max="2827" width="9.375" style="1" bestFit="1" customWidth="1"/>
    <col min="2828" max="2828" width="12.125" style="1" customWidth="1"/>
    <col min="2829" max="3076" width="8.875" style="1"/>
    <col min="3077" max="3077" width="5.625" style="1" customWidth="1"/>
    <col min="3078" max="3078" width="10.625" style="1" customWidth="1"/>
    <col min="3079" max="3079" width="26.875" style="1" bestFit="1" customWidth="1"/>
    <col min="3080" max="3080" width="13.75" style="1" customWidth="1"/>
    <col min="3081" max="3081" width="5.5" style="1" bestFit="1" customWidth="1"/>
    <col min="3082" max="3082" width="8.875" style="1"/>
    <col min="3083" max="3083" width="9.375" style="1" bestFit="1" customWidth="1"/>
    <col min="3084" max="3084" width="12.125" style="1" customWidth="1"/>
    <col min="3085" max="3332" width="8.875" style="1"/>
    <col min="3333" max="3333" width="5.625" style="1" customWidth="1"/>
    <col min="3334" max="3334" width="10.625" style="1" customWidth="1"/>
    <col min="3335" max="3335" width="26.875" style="1" bestFit="1" customWidth="1"/>
    <col min="3336" max="3336" width="13.75" style="1" customWidth="1"/>
    <col min="3337" max="3337" width="5.5" style="1" bestFit="1" customWidth="1"/>
    <col min="3338" max="3338" width="8.875" style="1"/>
    <col min="3339" max="3339" width="9.375" style="1" bestFit="1" customWidth="1"/>
    <col min="3340" max="3340" width="12.125" style="1" customWidth="1"/>
    <col min="3341" max="3588" width="8.875" style="1"/>
    <col min="3589" max="3589" width="5.625" style="1" customWidth="1"/>
    <col min="3590" max="3590" width="10.625" style="1" customWidth="1"/>
    <col min="3591" max="3591" width="26.875" style="1" bestFit="1" customWidth="1"/>
    <col min="3592" max="3592" width="13.75" style="1" customWidth="1"/>
    <col min="3593" max="3593" width="5.5" style="1" bestFit="1" customWidth="1"/>
    <col min="3594" max="3594" width="8.875" style="1"/>
    <col min="3595" max="3595" width="9.375" style="1" bestFit="1" customWidth="1"/>
    <col min="3596" max="3596" width="12.125" style="1" customWidth="1"/>
    <col min="3597" max="3844" width="8.875" style="1"/>
    <col min="3845" max="3845" width="5.625" style="1" customWidth="1"/>
    <col min="3846" max="3846" width="10.625" style="1" customWidth="1"/>
    <col min="3847" max="3847" width="26.875" style="1" bestFit="1" customWidth="1"/>
    <col min="3848" max="3848" width="13.75" style="1" customWidth="1"/>
    <col min="3849" max="3849" width="5.5" style="1" bestFit="1" customWidth="1"/>
    <col min="3850" max="3850" width="8.875" style="1"/>
    <col min="3851" max="3851" width="9.375" style="1" bestFit="1" customWidth="1"/>
    <col min="3852" max="3852" width="12.125" style="1" customWidth="1"/>
    <col min="3853" max="4100" width="8.875" style="1"/>
    <col min="4101" max="4101" width="5.625" style="1" customWidth="1"/>
    <col min="4102" max="4102" width="10.625" style="1" customWidth="1"/>
    <col min="4103" max="4103" width="26.875" style="1" bestFit="1" customWidth="1"/>
    <col min="4104" max="4104" width="13.75" style="1" customWidth="1"/>
    <col min="4105" max="4105" width="5.5" style="1" bestFit="1" customWidth="1"/>
    <col min="4106" max="4106" width="8.875" style="1"/>
    <col min="4107" max="4107" width="9.375" style="1" bestFit="1" customWidth="1"/>
    <col min="4108" max="4108" width="12.125" style="1" customWidth="1"/>
    <col min="4109" max="4356" width="8.875" style="1"/>
    <col min="4357" max="4357" width="5.625" style="1" customWidth="1"/>
    <col min="4358" max="4358" width="10.625" style="1" customWidth="1"/>
    <col min="4359" max="4359" width="26.875" style="1" bestFit="1" customWidth="1"/>
    <col min="4360" max="4360" width="13.75" style="1" customWidth="1"/>
    <col min="4361" max="4361" width="5.5" style="1" bestFit="1" customWidth="1"/>
    <col min="4362" max="4362" width="8.875" style="1"/>
    <col min="4363" max="4363" width="9.375" style="1" bestFit="1" customWidth="1"/>
    <col min="4364" max="4364" width="12.125" style="1" customWidth="1"/>
    <col min="4365" max="4612" width="8.875" style="1"/>
    <col min="4613" max="4613" width="5.625" style="1" customWidth="1"/>
    <col min="4614" max="4614" width="10.625" style="1" customWidth="1"/>
    <col min="4615" max="4615" width="26.875" style="1" bestFit="1" customWidth="1"/>
    <col min="4616" max="4616" width="13.75" style="1" customWidth="1"/>
    <col min="4617" max="4617" width="5.5" style="1" bestFit="1" customWidth="1"/>
    <col min="4618" max="4618" width="8.875" style="1"/>
    <col min="4619" max="4619" width="9.375" style="1" bestFit="1" customWidth="1"/>
    <col min="4620" max="4620" width="12.125" style="1" customWidth="1"/>
    <col min="4621" max="4868" width="8.875" style="1"/>
    <col min="4869" max="4869" width="5.625" style="1" customWidth="1"/>
    <col min="4870" max="4870" width="10.625" style="1" customWidth="1"/>
    <col min="4871" max="4871" width="26.875" style="1" bestFit="1" customWidth="1"/>
    <col min="4872" max="4872" width="13.75" style="1" customWidth="1"/>
    <col min="4873" max="4873" width="5.5" style="1" bestFit="1" customWidth="1"/>
    <col min="4874" max="4874" width="8.875" style="1"/>
    <col min="4875" max="4875" width="9.375" style="1" bestFit="1" customWidth="1"/>
    <col min="4876" max="4876" width="12.125" style="1" customWidth="1"/>
    <col min="4877" max="5124" width="8.875" style="1"/>
    <col min="5125" max="5125" width="5.625" style="1" customWidth="1"/>
    <col min="5126" max="5126" width="10.625" style="1" customWidth="1"/>
    <col min="5127" max="5127" width="26.875" style="1" bestFit="1" customWidth="1"/>
    <col min="5128" max="5128" width="13.75" style="1" customWidth="1"/>
    <col min="5129" max="5129" width="5.5" style="1" bestFit="1" customWidth="1"/>
    <col min="5130" max="5130" width="8.875" style="1"/>
    <col min="5131" max="5131" width="9.375" style="1" bestFit="1" customWidth="1"/>
    <col min="5132" max="5132" width="12.125" style="1" customWidth="1"/>
    <col min="5133" max="5380" width="8.875" style="1"/>
    <col min="5381" max="5381" width="5.625" style="1" customWidth="1"/>
    <col min="5382" max="5382" width="10.625" style="1" customWidth="1"/>
    <col min="5383" max="5383" width="26.875" style="1" bestFit="1" customWidth="1"/>
    <col min="5384" max="5384" width="13.75" style="1" customWidth="1"/>
    <col min="5385" max="5385" width="5.5" style="1" bestFit="1" customWidth="1"/>
    <col min="5386" max="5386" width="8.875" style="1"/>
    <col min="5387" max="5387" width="9.375" style="1" bestFit="1" customWidth="1"/>
    <col min="5388" max="5388" width="12.125" style="1" customWidth="1"/>
    <col min="5389" max="5636" width="8.875" style="1"/>
    <col min="5637" max="5637" width="5.625" style="1" customWidth="1"/>
    <col min="5638" max="5638" width="10.625" style="1" customWidth="1"/>
    <col min="5639" max="5639" width="26.875" style="1" bestFit="1" customWidth="1"/>
    <col min="5640" max="5640" width="13.75" style="1" customWidth="1"/>
    <col min="5641" max="5641" width="5.5" style="1" bestFit="1" customWidth="1"/>
    <col min="5642" max="5642" width="8.875" style="1"/>
    <col min="5643" max="5643" width="9.375" style="1" bestFit="1" customWidth="1"/>
    <col min="5644" max="5644" width="12.125" style="1" customWidth="1"/>
    <col min="5645" max="5892" width="8.875" style="1"/>
    <col min="5893" max="5893" width="5.625" style="1" customWidth="1"/>
    <col min="5894" max="5894" width="10.625" style="1" customWidth="1"/>
    <col min="5895" max="5895" width="26.875" style="1" bestFit="1" customWidth="1"/>
    <col min="5896" max="5896" width="13.75" style="1" customWidth="1"/>
    <col min="5897" max="5897" width="5.5" style="1" bestFit="1" customWidth="1"/>
    <col min="5898" max="5898" width="8.875" style="1"/>
    <col min="5899" max="5899" width="9.375" style="1" bestFit="1" customWidth="1"/>
    <col min="5900" max="5900" width="12.125" style="1" customWidth="1"/>
    <col min="5901" max="6148" width="8.875" style="1"/>
    <col min="6149" max="6149" width="5.625" style="1" customWidth="1"/>
    <col min="6150" max="6150" width="10.625" style="1" customWidth="1"/>
    <col min="6151" max="6151" width="26.875" style="1" bestFit="1" customWidth="1"/>
    <col min="6152" max="6152" width="13.75" style="1" customWidth="1"/>
    <col min="6153" max="6153" width="5.5" style="1" bestFit="1" customWidth="1"/>
    <col min="6154" max="6154" width="8.875" style="1"/>
    <col min="6155" max="6155" width="9.375" style="1" bestFit="1" customWidth="1"/>
    <col min="6156" max="6156" width="12.125" style="1" customWidth="1"/>
    <col min="6157" max="6404" width="8.875" style="1"/>
    <col min="6405" max="6405" width="5.625" style="1" customWidth="1"/>
    <col min="6406" max="6406" width="10.625" style="1" customWidth="1"/>
    <col min="6407" max="6407" width="26.875" style="1" bestFit="1" customWidth="1"/>
    <col min="6408" max="6408" width="13.75" style="1" customWidth="1"/>
    <col min="6409" max="6409" width="5.5" style="1" bestFit="1" customWidth="1"/>
    <col min="6410" max="6410" width="8.875" style="1"/>
    <col min="6411" max="6411" width="9.375" style="1" bestFit="1" customWidth="1"/>
    <col min="6412" max="6412" width="12.125" style="1" customWidth="1"/>
    <col min="6413" max="6660" width="8.875" style="1"/>
    <col min="6661" max="6661" width="5.625" style="1" customWidth="1"/>
    <col min="6662" max="6662" width="10.625" style="1" customWidth="1"/>
    <col min="6663" max="6663" width="26.875" style="1" bestFit="1" customWidth="1"/>
    <col min="6664" max="6664" width="13.75" style="1" customWidth="1"/>
    <col min="6665" max="6665" width="5.5" style="1" bestFit="1" customWidth="1"/>
    <col min="6666" max="6666" width="8.875" style="1"/>
    <col min="6667" max="6667" width="9.375" style="1" bestFit="1" customWidth="1"/>
    <col min="6668" max="6668" width="12.125" style="1" customWidth="1"/>
    <col min="6669" max="6916" width="8.875" style="1"/>
    <col min="6917" max="6917" width="5.625" style="1" customWidth="1"/>
    <col min="6918" max="6918" width="10.625" style="1" customWidth="1"/>
    <col min="6919" max="6919" width="26.875" style="1" bestFit="1" customWidth="1"/>
    <col min="6920" max="6920" width="13.75" style="1" customWidth="1"/>
    <col min="6921" max="6921" width="5.5" style="1" bestFit="1" customWidth="1"/>
    <col min="6922" max="6922" width="8.875" style="1"/>
    <col min="6923" max="6923" width="9.375" style="1" bestFit="1" customWidth="1"/>
    <col min="6924" max="6924" width="12.125" style="1" customWidth="1"/>
    <col min="6925" max="7172" width="8.875" style="1"/>
    <col min="7173" max="7173" width="5.625" style="1" customWidth="1"/>
    <col min="7174" max="7174" width="10.625" style="1" customWidth="1"/>
    <col min="7175" max="7175" width="26.875" style="1" bestFit="1" customWidth="1"/>
    <col min="7176" max="7176" width="13.75" style="1" customWidth="1"/>
    <col min="7177" max="7177" width="5.5" style="1" bestFit="1" customWidth="1"/>
    <col min="7178" max="7178" width="8.875" style="1"/>
    <col min="7179" max="7179" width="9.375" style="1" bestFit="1" customWidth="1"/>
    <col min="7180" max="7180" width="12.125" style="1" customWidth="1"/>
    <col min="7181" max="7428" width="8.875" style="1"/>
    <col min="7429" max="7429" width="5.625" style="1" customWidth="1"/>
    <col min="7430" max="7430" width="10.625" style="1" customWidth="1"/>
    <col min="7431" max="7431" width="26.875" style="1" bestFit="1" customWidth="1"/>
    <col min="7432" max="7432" width="13.75" style="1" customWidth="1"/>
    <col min="7433" max="7433" width="5.5" style="1" bestFit="1" customWidth="1"/>
    <col min="7434" max="7434" width="8.875" style="1"/>
    <col min="7435" max="7435" width="9.375" style="1" bestFit="1" customWidth="1"/>
    <col min="7436" max="7436" width="12.125" style="1" customWidth="1"/>
    <col min="7437" max="7684" width="8.875" style="1"/>
    <col min="7685" max="7685" width="5.625" style="1" customWidth="1"/>
    <col min="7686" max="7686" width="10.625" style="1" customWidth="1"/>
    <col min="7687" max="7687" width="26.875" style="1" bestFit="1" customWidth="1"/>
    <col min="7688" max="7688" width="13.75" style="1" customWidth="1"/>
    <col min="7689" max="7689" width="5.5" style="1" bestFit="1" customWidth="1"/>
    <col min="7690" max="7690" width="8.875" style="1"/>
    <col min="7691" max="7691" width="9.375" style="1" bestFit="1" customWidth="1"/>
    <col min="7692" max="7692" width="12.125" style="1" customWidth="1"/>
    <col min="7693" max="7940" width="8.875" style="1"/>
    <col min="7941" max="7941" width="5.625" style="1" customWidth="1"/>
    <col min="7942" max="7942" width="10.625" style="1" customWidth="1"/>
    <col min="7943" max="7943" width="26.875" style="1" bestFit="1" customWidth="1"/>
    <col min="7944" max="7944" width="13.75" style="1" customWidth="1"/>
    <col min="7945" max="7945" width="5.5" style="1" bestFit="1" customWidth="1"/>
    <col min="7946" max="7946" width="8.875" style="1"/>
    <col min="7947" max="7947" width="9.375" style="1" bestFit="1" customWidth="1"/>
    <col min="7948" max="7948" width="12.125" style="1" customWidth="1"/>
    <col min="7949" max="8196" width="8.875" style="1"/>
    <col min="8197" max="8197" width="5.625" style="1" customWidth="1"/>
    <col min="8198" max="8198" width="10.625" style="1" customWidth="1"/>
    <col min="8199" max="8199" width="26.875" style="1" bestFit="1" customWidth="1"/>
    <col min="8200" max="8200" width="13.75" style="1" customWidth="1"/>
    <col min="8201" max="8201" width="5.5" style="1" bestFit="1" customWidth="1"/>
    <col min="8202" max="8202" width="8.875" style="1"/>
    <col min="8203" max="8203" width="9.375" style="1" bestFit="1" customWidth="1"/>
    <col min="8204" max="8204" width="12.125" style="1" customWidth="1"/>
    <col min="8205" max="8452" width="8.875" style="1"/>
    <col min="8453" max="8453" width="5.625" style="1" customWidth="1"/>
    <col min="8454" max="8454" width="10.625" style="1" customWidth="1"/>
    <col min="8455" max="8455" width="26.875" style="1" bestFit="1" customWidth="1"/>
    <col min="8456" max="8456" width="13.75" style="1" customWidth="1"/>
    <col min="8457" max="8457" width="5.5" style="1" bestFit="1" customWidth="1"/>
    <col min="8458" max="8458" width="8.875" style="1"/>
    <col min="8459" max="8459" width="9.375" style="1" bestFit="1" customWidth="1"/>
    <col min="8460" max="8460" width="12.125" style="1" customWidth="1"/>
    <col min="8461" max="8708" width="8.875" style="1"/>
    <col min="8709" max="8709" width="5.625" style="1" customWidth="1"/>
    <col min="8710" max="8710" width="10.625" style="1" customWidth="1"/>
    <col min="8711" max="8711" width="26.875" style="1" bestFit="1" customWidth="1"/>
    <col min="8712" max="8712" width="13.75" style="1" customWidth="1"/>
    <col min="8713" max="8713" width="5.5" style="1" bestFit="1" customWidth="1"/>
    <col min="8714" max="8714" width="8.875" style="1"/>
    <col min="8715" max="8715" width="9.375" style="1" bestFit="1" customWidth="1"/>
    <col min="8716" max="8716" width="12.125" style="1" customWidth="1"/>
    <col min="8717" max="8964" width="8.875" style="1"/>
    <col min="8965" max="8965" width="5.625" style="1" customWidth="1"/>
    <col min="8966" max="8966" width="10.625" style="1" customWidth="1"/>
    <col min="8967" max="8967" width="26.875" style="1" bestFit="1" customWidth="1"/>
    <col min="8968" max="8968" width="13.75" style="1" customWidth="1"/>
    <col min="8969" max="8969" width="5.5" style="1" bestFit="1" customWidth="1"/>
    <col min="8970" max="8970" width="8.875" style="1"/>
    <col min="8971" max="8971" width="9.375" style="1" bestFit="1" customWidth="1"/>
    <col min="8972" max="8972" width="12.125" style="1" customWidth="1"/>
    <col min="8973" max="9220" width="8.875" style="1"/>
    <col min="9221" max="9221" width="5.625" style="1" customWidth="1"/>
    <col min="9222" max="9222" width="10.625" style="1" customWidth="1"/>
    <col min="9223" max="9223" width="26.875" style="1" bestFit="1" customWidth="1"/>
    <col min="9224" max="9224" width="13.75" style="1" customWidth="1"/>
    <col min="9225" max="9225" width="5.5" style="1" bestFit="1" customWidth="1"/>
    <col min="9226" max="9226" width="8.875" style="1"/>
    <col min="9227" max="9227" width="9.375" style="1" bestFit="1" customWidth="1"/>
    <col min="9228" max="9228" width="12.125" style="1" customWidth="1"/>
    <col min="9229" max="9476" width="8.875" style="1"/>
    <col min="9477" max="9477" width="5.625" style="1" customWidth="1"/>
    <col min="9478" max="9478" width="10.625" style="1" customWidth="1"/>
    <col min="9479" max="9479" width="26.875" style="1" bestFit="1" customWidth="1"/>
    <col min="9480" max="9480" width="13.75" style="1" customWidth="1"/>
    <col min="9481" max="9481" width="5.5" style="1" bestFit="1" customWidth="1"/>
    <col min="9482" max="9482" width="8.875" style="1"/>
    <col min="9483" max="9483" width="9.375" style="1" bestFit="1" customWidth="1"/>
    <col min="9484" max="9484" width="12.125" style="1" customWidth="1"/>
    <col min="9485" max="9732" width="8.875" style="1"/>
    <col min="9733" max="9733" width="5.625" style="1" customWidth="1"/>
    <col min="9734" max="9734" width="10.625" style="1" customWidth="1"/>
    <col min="9735" max="9735" width="26.875" style="1" bestFit="1" customWidth="1"/>
    <col min="9736" max="9736" width="13.75" style="1" customWidth="1"/>
    <col min="9737" max="9737" width="5.5" style="1" bestFit="1" customWidth="1"/>
    <col min="9738" max="9738" width="8.875" style="1"/>
    <col min="9739" max="9739" width="9.375" style="1" bestFit="1" customWidth="1"/>
    <col min="9740" max="9740" width="12.125" style="1" customWidth="1"/>
    <col min="9741" max="9988" width="8.875" style="1"/>
    <col min="9989" max="9989" width="5.625" style="1" customWidth="1"/>
    <col min="9990" max="9990" width="10.625" style="1" customWidth="1"/>
    <col min="9991" max="9991" width="26.875" style="1" bestFit="1" customWidth="1"/>
    <col min="9992" max="9992" width="13.75" style="1" customWidth="1"/>
    <col min="9993" max="9993" width="5.5" style="1" bestFit="1" customWidth="1"/>
    <col min="9994" max="9994" width="8.875" style="1"/>
    <col min="9995" max="9995" width="9.375" style="1" bestFit="1" customWidth="1"/>
    <col min="9996" max="9996" width="12.125" style="1" customWidth="1"/>
    <col min="9997" max="10244" width="8.875" style="1"/>
    <col min="10245" max="10245" width="5.625" style="1" customWidth="1"/>
    <col min="10246" max="10246" width="10.625" style="1" customWidth="1"/>
    <col min="10247" max="10247" width="26.875" style="1" bestFit="1" customWidth="1"/>
    <col min="10248" max="10248" width="13.75" style="1" customWidth="1"/>
    <col min="10249" max="10249" width="5.5" style="1" bestFit="1" customWidth="1"/>
    <col min="10250" max="10250" width="8.875" style="1"/>
    <col min="10251" max="10251" width="9.375" style="1" bestFit="1" customWidth="1"/>
    <col min="10252" max="10252" width="12.125" style="1" customWidth="1"/>
    <col min="10253" max="10500" width="8.875" style="1"/>
    <col min="10501" max="10501" width="5.625" style="1" customWidth="1"/>
    <col min="10502" max="10502" width="10.625" style="1" customWidth="1"/>
    <col min="10503" max="10503" width="26.875" style="1" bestFit="1" customWidth="1"/>
    <col min="10504" max="10504" width="13.75" style="1" customWidth="1"/>
    <col min="10505" max="10505" width="5.5" style="1" bestFit="1" customWidth="1"/>
    <col min="10506" max="10506" width="8.875" style="1"/>
    <col min="10507" max="10507" width="9.375" style="1" bestFit="1" customWidth="1"/>
    <col min="10508" max="10508" width="12.125" style="1" customWidth="1"/>
    <col min="10509" max="10756" width="8.875" style="1"/>
    <col min="10757" max="10757" width="5.625" style="1" customWidth="1"/>
    <col min="10758" max="10758" width="10.625" style="1" customWidth="1"/>
    <col min="10759" max="10759" width="26.875" style="1" bestFit="1" customWidth="1"/>
    <col min="10760" max="10760" width="13.75" style="1" customWidth="1"/>
    <col min="10761" max="10761" width="5.5" style="1" bestFit="1" customWidth="1"/>
    <col min="10762" max="10762" width="8.875" style="1"/>
    <col min="10763" max="10763" width="9.375" style="1" bestFit="1" customWidth="1"/>
    <col min="10764" max="10764" width="12.125" style="1" customWidth="1"/>
    <col min="10765" max="11012" width="8.875" style="1"/>
    <col min="11013" max="11013" width="5.625" style="1" customWidth="1"/>
    <col min="11014" max="11014" width="10.625" style="1" customWidth="1"/>
    <col min="11015" max="11015" width="26.875" style="1" bestFit="1" customWidth="1"/>
    <col min="11016" max="11016" width="13.75" style="1" customWidth="1"/>
    <col min="11017" max="11017" width="5.5" style="1" bestFit="1" customWidth="1"/>
    <col min="11018" max="11018" width="8.875" style="1"/>
    <col min="11019" max="11019" width="9.375" style="1" bestFit="1" customWidth="1"/>
    <col min="11020" max="11020" width="12.125" style="1" customWidth="1"/>
    <col min="11021" max="11268" width="8.875" style="1"/>
    <col min="11269" max="11269" width="5.625" style="1" customWidth="1"/>
    <col min="11270" max="11270" width="10.625" style="1" customWidth="1"/>
    <col min="11271" max="11271" width="26.875" style="1" bestFit="1" customWidth="1"/>
    <col min="11272" max="11272" width="13.75" style="1" customWidth="1"/>
    <col min="11273" max="11273" width="5.5" style="1" bestFit="1" customWidth="1"/>
    <col min="11274" max="11274" width="8.875" style="1"/>
    <col min="11275" max="11275" width="9.375" style="1" bestFit="1" customWidth="1"/>
    <col min="11276" max="11276" width="12.125" style="1" customWidth="1"/>
    <col min="11277" max="11524" width="8.875" style="1"/>
    <col min="11525" max="11525" width="5.625" style="1" customWidth="1"/>
    <col min="11526" max="11526" width="10.625" style="1" customWidth="1"/>
    <col min="11527" max="11527" width="26.875" style="1" bestFit="1" customWidth="1"/>
    <col min="11528" max="11528" width="13.75" style="1" customWidth="1"/>
    <col min="11529" max="11529" width="5.5" style="1" bestFit="1" customWidth="1"/>
    <col min="11530" max="11530" width="8.875" style="1"/>
    <col min="11531" max="11531" width="9.375" style="1" bestFit="1" customWidth="1"/>
    <col min="11532" max="11532" width="12.125" style="1" customWidth="1"/>
    <col min="11533" max="11780" width="8.875" style="1"/>
    <col min="11781" max="11781" width="5.625" style="1" customWidth="1"/>
    <col min="11782" max="11782" width="10.625" style="1" customWidth="1"/>
    <col min="11783" max="11783" width="26.875" style="1" bestFit="1" customWidth="1"/>
    <col min="11784" max="11784" width="13.75" style="1" customWidth="1"/>
    <col min="11785" max="11785" width="5.5" style="1" bestFit="1" customWidth="1"/>
    <col min="11786" max="11786" width="8.875" style="1"/>
    <col min="11787" max="11787" width="9.375" style="1" bestFit="1" customWidth="1"/>
    <col min="11788" max="11788" width="12.125" style="1" customWidth="1"/>
    <col min="11789" max="12036" width="8.875" style="1"/>
    <col min="12037" max="12037" width="5.625" style="1" customWidth="1"/>
    <col min="12038" max="12038" width="10.625" style="1" customWidth="1"/>
    <col min="12039" max="12039" width="26.875" style="1" bestFit="1" customWidth="1"/>
    <col min="12040" max="12040" width="13.75" style="1" customWidth="1"/>
    <col min="12041" max="12041" width="5.5" style="1" bestFit="1" customWidth="1"/>
    <col min="12042" max="12042" width="8.875" style="1"/>
    <col min="12043" max="12043" width="9.375" style="1" bestFit="1" customWidth="1"/>
    <col min="12044" max="12044" width="12.125" style="1" customWidth="1"/>
    <col min="12045" max="12292" width="8.875" style="1"/>
    <col min="12293" max="12293" width="5.625" style="1" customWidth="1"/>
    <col min="12294" max="12294" width="10.625" style="1" customWidth="1"/>
    <col min="12295" max="12295" width="26.875" style="1" bestFit="1" customWidth="1"/>
    <col min="12296" max="12296" width="13.75" style="1" customWidth="1"/>
    <col min="12297" max="12297" width="5.5" style="1" bestFit="1" customWidth="1"/>
    <col min="12298" max="12298" width="8.875" style="1"/>
    <col min="12299" max="12299" width="9.375" style="1" bestFit="1" customWidth="1"/>
    <col min="12300" max="12300" width="12.125" style="1" customWidth="1"/>
    <col min="12301" max="12548" width="8.875" style="1"/>
    <col min="12549" max="12549" width="5.625" style="1" customWidth="1"/>
    <col min="12550" max="12550" width="10.625" style="1" customWidth="1"/>
    <col min="12551" max="12551" width="26.875" style="1" bestFit="1" customWidth="1"/>
    <col min="12552" max="12552" width="13.75" style="1" customWidth="1"/>
    <col min="12553" max="12553" width="5.5" style="1" bestFit="1" customWidth="1"/>
    <col min="12554" max="12554" width="8.875" style="1"/>
    <col min="12555" max="12555" width="9.375" style="1" bestFit="1" customWidth="1"/>
    <col min="12556" max="12556" width="12.125" style="1" customWidth="1"/>
    <col min="12557" max="12804" width="8.875" style="1"/>
    <col min="12805" max="12805" width="5.625" style="1" customWidth="1"/>
    <col min="12806" max="12806" width="10.625" style="1" customWidth="1"/>
    <col min="12807" max="12807" width="26.875" style="1" bestFit="1" customWidth="1"/>
    <col min="12808" max="12808" width="13.75" style="1" customWidth="1"/>
    <col min="12809" max="12809" width="5.5" style="1" bestFit="1" customWidth="1"/>
    <col min="12810" max="12810" width="8.875" style="1"/>
    <col min="12811" max="12811" width="9.375" style="1" bestFit="1" customWidth="1"/>
    <col min="12812" max="12812" width="12.125" style="1" customWidth="1"/>
    <col min="12813" max="13060" width="8.875" style="1"/>
    <col min="13061" max="13061" width="5.625" style="1" customWidth="1"/>
    <col min="13062" max="13062" width="10.625" style="1" customWidth="1"/>
    <col min="13063" max="13063" width="26.875" style="1" bestFit="1" customWidth="1"/>
    <col min="13064" max="13064" width="13.75" style="1" customWidth="1"/>
    <col min="13065" max="13065" width="5.5" style="1" bestFit="1" customWidth="1"/>
    <col min="13066" max="13066" width="8.875" style="1"/>
    <col min="13067" max="13067" width="9.375" style="1" bestFit="1" customWidth="1"/>
    <col min="13068" max="13068" width="12.125" style="1" customWidth="1"/>
    <col min="13069" max="13316" width="8.875" style="1"/>
    <col min="13317" max="13317" width="5.625" style="1" customWidth="1"/>
    <col min="13318" max="13318" width="10.625" style="1" customWidth="1"/>
    <col min="13319" max="13319" width="26.875" style="1" bestFit="1" customWidth="1"/>
    <col min="13320" max="13320" width="13.75" style="1" customWidth="1"/>
    <col min="13321" max="13321" width="5.5" style="1" bestFit="1" customWidth="1"/>
    <col min="13322" max="13322" width="8.875" style="1"/>
    <col min="13323" max="13323" width="9.375" style="1" bestFit="1" customWidth="1"/>
    <col min="13324" max="13324" width="12.125" style="1" customWidth="1"/>
    <col min="13325" max="13572" width="8.875" style="1"/>
    <col min="13573" max="13573" width="5.625" style="1" customWidth="1"/>
    <col min="13574" max="13574" width="10.625" style="1" customWidth="1"/>
    <col min="13575" max="13575" width="26.875" style="1" bestFit="1" customWidth="1"/>
    <col min="13576" max="13576" width="13.75" style="1" customWidth="1"/>
    <col min="13577" max="13577" width="5.5" style="1" bestFit="1" customWidth="1"/>
    <col min="13578" max="13578" width="8.875" style="1"/>
    <col min="13579" max="13579" width="9.375" style="1" bestFit="1" customWidth="1"/>
    <col min="13580" max="13580" width="12.125" style="1" customWidth="1"/>
    <col min="13581" max="13828" width="8.875" style="1"/>
    <col min="13829" max="13829" width="5.625" style="1" customWidth="1"/>
    <col min="13830" max="13830" width="10.625" style="1" customWidth="1"/>
    <col min="13831" max="13831" width="26.875" style="1" bestFit="1" customWidth="1"/>
    <col min="13832" max="13832" width="13.75" style="1" customWidth="1"/>
    <col min="13833" max="13833" width="5.5" style="1" bestFit="1" customWidth="1"/>
    <col min="13834" max="13834" width="8.875" style="1"/>
    <col min="13835" max="13835" width="9.375" style="1" bestFit="1" customWidth="1"/>
    <col min="13836" max="13836" width="12.125" style="1" customWidth="1"/>
    <col min="13837" max="14084" width="8.875" style="1"/>
    <col min="14085" max="14085" width="5.625" style="1" customWidth="1"/>
    <col min="14086" max="14086" width="10.625" style="1" customWidth="1"/>
    <col min="14087" max="14087" width="26.875" style="1" bestFit="1" customWidth="1"/>
    <col min="14088" max="14088" width="13.75" style="1" customWidth="1"/>
    <col min="14089" max="14089" width="5.5" style="1" bestFit="1" customWidth="1"/>
    <col min="14090" max="14090" width="8.875" style="1"/>
    <col min="14091" max="14091" width="9.375" style="1" bestFit="1" customWidth="1"/>
    <col min="14092" max="14092" width="12.125" style="1" customWidth="1"/>
    <col min="14093" max="14340" width="8.875" style="1"/>
    <col min="14341" max="14341" width="5.625" style="1" customWidth="1"/>
    <col min="14342" max="14342" width="10.625" style="1" customWidth="1"/>
    <col min="14343" max="14343" width="26.875" style="1" bestFit="1" customWidth="1"/>
    <col min="14344" max="14344" width="13.75" style="1" customWidth="1"/>
    <col min="14345" max="14345" width="5.5" style="1" bestFit="1" customWidth="1"/>
    <col min="14346" max="14346" width="8.875" style="1"/>
    <col min="14347" max="14347" width="9.375" style="1" bestFit="1" customWidth="1"/>
    <col min="14348" max="14348" width="12.125" style="1" customWidth="1"/>
    <col min="14349" max="14596" width="8.875" style="1"/>
    <col min="14597" max="14597" width="5.625" style="1" customWidth="1"/>
    <col min="14598" max="14598" width="10.625" style="1" customWidth="1"/>
    <col min="14599" max="14599" width="26.875" style="1" bestFit="1" customWidth="1"/>
    <col min="14600" max="14600" width="13.75" style="1" customWidth="1"/>
    <col min="14601" max="14601" width="5.5" style="1" bestFit="1" customWidth="1"/>
    <col min="14602" max="14602" width="8.875" style="1"/>
    <col min="14603" max="14603" width="9.375" style="1" bestFit="1" customWidth="1"/>
    <col min="14604" max="14604" width="12.125" style="1" customWidth="1"/>
    <col min="14605" max="14852" width="8.875" style="1"/>
    <col min="14853" max="14853" width="5.625" style="1" customWidth="1"/>
    <col min="14854" max="14854" width="10.625" style="1" customWidth="1"/>
    <col min="14855" max="14855" width="26.875" style="1" bestFit="1" customWidth="1"/>
    <col min="14856" max="14856" width="13.75" style="1" customWidth="1"/>
    <col min="14857" max="14857" width="5.5" style="1" bestFit="1" customWidth="1"/>
    <col min="14858" max="14858" width="8.875" style="1"/>
    <col min="14859" max="14859" width="9.375" style="1" bestFit="1" customWidth="1"/>
    <col min="14860" max="14860" width="12.125" style="1" customWidth="1"/>
    <col min="14861" max="15108" width="8.875" style="1"/>
    <col min="15109" max="15109" width="5.625" style="1" customWidth="1"/>
    <col min="15110" max="15110" width="10.625" style="1" customWidth="1"/>
    <col min="15111" max="15111" width="26.875" style="1" bestFit="1" customWidth="1"/>
    <col min="15112" max="15112" width="13.75" style="1" customWidth="1"/>
    <col min="15113" max="15113" width="5.5" style="1" bestFit="1" customWidth="1"/>
    <col min="15114" max="15114" width="8.875" style="1"/>
    <col min="15115" max="15115" width="9.375" style="1" bestFit="1" customWidth="1"/>
    <col min="15116" max="15116" width="12.125" style="1" customWidth="1"/>
    <col min="15117" max="15364" width="8.875" style="1"/>
    <col min="15365" max="15365" width="5.625" style="1" customWidth="1"/>
    <col min="15366" max="15366" width="10.625" style="1" customWidth="1"/>
    <col min="15367" max="15367" width="26.875" style="1" bestFit="1" customWidth="1"/>
    <col min="15368" max="15368" width="13.75" style="1" customWidth="1"/>
    <col min="15369" max="15369" width="5.5" style="1" bestFit="1" customWidth="1"/>
    <col min="15370" max="15370" width="8.875" style="1"/>
    <col min="15371" max="15371" width="9.375" style="1" bestFit="1" customWidth="1"/>
    <col min="15372" max="15372" width="12.125" style="1" customWidth="1"/>
    <col min="15373" max="15620" width="8.875" style="1"/>
    <col min="15621" max="15621" width="5.625" style="1" customWidth="1"/>
    <col min="15622" max="15622" width="10.625" style="1" customWidth="1"/>
    <col min="15623" max="15623" width="26.875" style="1" bestFit="1" customWidth="1"/>
    <col min="15624" max="15624" width="13.75" style="1" customWidth="1"/>
    <col min="15625" max="15625" width="5.5" style="1" bestFit="1" customWidth="1"/>
    <col min="15626" max="15626" width="8.875" style="1"/>
    <col min="15627" max="15627" width="9.375" style="1" bestFit="1" customWidth="1"/>
    <col min="15628" max="15628" width="12.125" style="1" customWidth="1"/>
    <col min="15629" max="15876" width="8.875" style="1"/>
    <col min="15877" max="15877" width="5.625" style="1" customWidth="1"/>
    <col min="15878" max="15878" width="10.625" style="1" customWidth="1"/>
    <col min="15879" max="15879" width="26.875" style="1" bestFit="1" customWidth="1"/>
    <col min="15880" max="15880" width="13.75" style="1" customWidth="1"/>
    <col min="15881" max="15881" width="5.5" style="1" bestFit="1" customWidth="1"/>
    <col min="15882" max="15882" width="8.875" style="1"/>
    <col min="15883" max="15883" width="9.375" style="1" bestFit="1" customWidth="1"/>
    <col min="15884" max="15884" width="12.125" style="1" customWidth="1"/>
    <col min="15885" max="16132" width="8.875" style="1"/>
    <col min="16133" max="16133" width="5.625" style="1" customWidth="1"/>
    <col min="16134" max="16134" width="10.625" style="1" customWidth="1"/>
    <col min="16135" max="16135" width="26.875" style="1" bestFit="1" customWidth="1"/>
    <col min="16136" max="16136" width="13.75" style="1" customWidth="1"/>
    <col min="16137" max="16137" width="5.5" style="1" bestFit="1" customWidth="1"/>
    <col min="16138" max="16138" width="8.875" style="1"/>
    <col min="16139" max="16139" width="9.375" style="1" bestFit="1" customWidth="1"/>
    <col min="16140" max="16140" width="12.125" style="1" customWidth="1"/>
    <col min="16141" max="16384" width="8.875" style="1"/>
  </cols>
  <sheetData>
    <row r="1" spans="1:19" ht="22.5">
      <c r="A1" s="168" t="s">
        <v>0</v>
      </c>
      <c r="B1" s="168"/>
      <c r="C1" s="168"/>
      <c r="D1" s="168"/>
      <c r="E1" s="168"/>
      <c r="F1" s="168"/>
      <c r="G1" s="168"/>
      <c r="H1" s="168"/>
      <c r="I1" s="158"/>
      <c r="J1" s="158"/>
      <c r="K1" s="158"/>
    </row>
    <row r="2" spans="1:19" ht="15.75">
      <c r="A2" s="169" t="s">
        <v>152</v>
      </c>
      <c r="B2" s="169"/>
      <c r="C2" s="169"/>
      <c r="D2" s="169"/>
      <c r="E2" s="169"/>
      <c r="F2" s="169"/>
      <c r="G2" s="169"/>
      <c r="H2" s="169"/>
      <c r="I2" s="159"/>
      <c r="J2" s="159"/>
      <c r="K2" s="159"/>
    </row>
    <row r="3" spans="1:19">
      <c r="A3" s="170" t="s">
        <v>1</v>
      </c>
      <c r="B3" s="170"/>
      <c r="C3" s="170"/>
      <c r="D3" s="170"/>
      <c r="E3" s="170"/>
      <c r="F3" s="170"/>
      <c r="G3" s="170"/>
      <c r="H3" s="170"/>
      <c r="I3" s="160"/>
      <c r="J3" s="160"/>
      <c r="K3" s="160"/>
    </row>
    <row r="4" spans="1:19">
      <c r="A4" s="170" t="s">
        <v>2</v>
      </c>
      <c r="B4" s="170"/>
      <c r="C4" s="170"/>
      <c r="D4" s="170"/>
      <c r="E4" s="170"/>
      <c r="F4" s="170"/>
      <c r="G4" s="170"/>
      <c r="H4" s="170"/>
      <c r="I4" s="160"/>
      <c r="J4" s="160"/>
      <c r="K4" s="160"/>
    </row>
    <row r="5" spans="1:19" ht="28.5" customHeight="1">
      <c r="A5" s="171" t="s">
        <v>3</v>
      </c>
      <c r="B5" s="171"/>
      <c r="C5" s="171"/>
      <c r="D5" s="171"/>
      <c r="E5" s="171"/>
      <c r="F5" s="171"/>
      <c r="G5" s="171"/>
      <c r="H5" s="171"/>
      <c r="I5" s="161"/>
      <c r="J5" s="161"/>
      <c r="K5" s="161"/>
    </row>
    <row r="6" spans="1:19">
      <c r="A6" s="167" t="s">
        <v>4</v>
      </c>
      <c r="B6" s="167"/>
      <c r="C6" s="167"/>
      <c r="D6" s="167"/>
      <c r="E6" s="167"/>
      <c r="F6" s="167"/>
      <c r="G6" s="167"/>
      <c r="H6" s="167"/>
      <c r="I6" s="157"/>
      <c r="J6" s="157"/>
      <c r="K6" s="157"/>
    </row>
    <row r="7" spans="1:19" ht="16.5">
      <c r="A7" s="176" t="s">
        <v>5</v>
      </c>
      <c r="B7" s="177" t="s">
        <v>6</v>
      </c>
      <c r="C7" s="178" t="s">
        <v>7</v>
      </c>
      <c r="D7" s="178" t="s">
        <v>8</v>
      </c>
      <c r="E7" s="179" t="s">
        <v>9</v>
      </c>
      <c r="F7" s="180" t="s">
        <v>10</v>
      </c>
      <c r="G7" s="180"/>
      <c r="H7" s="181" t="s">
        <v>11</v>
      </c>
      <c r="I7" s="2"/>
      <c r="J7" s="2"/>
      <c r="K7" s="2"/>
      <c r="L7" s="172" t="s">
        <v>166</v>
      </c>
      <c r="M7" s="172"/>
    </row>
    <row r="8" spans="1:19" ht="33.6" customHeight="1">
      <c r="A8" s="176"/>
      <c r="B8" s="177"/>
      <c r="C8" s="178"/>
      <c r="D8" s="178"/>
      <c r="E8" s="179"/>
      <c r="F8" s="156" t="s">
        <v>19</v>
      </c>
      <c r="G8" s="156" t="s">
        <v>41</v>
      </c>
      <c r="H8" s="181"/>
      <c r="I8" s="2"/>
      <c r="J8" s="152" t="s">
        <v>82</v>
      </c>
      <c r="K8" s="152" t="s">
        <v>86</v>
      </c>
      <c r="L8" s="14" t="s">
        <v>21</v>
      </c>
      <c r="M8" s="14" t="s">
        <v>164</v>
      </c>
      <c r="N8" s="74" t="s">
        <v>150</v>
      </c>
      <c r="O8" s="26" t="s">
        <v>87</v>
      </c>
      <c r="P8" s="74"/>
      <c r="Q8" s="26" t="s">
        <v>165</v>
      </c>
      <c r="R8" s="85"/>
      <c r="S8" s="85"/>
    </row>
    <row r="9" spans="1:19" s="43" customFormat="1" ht="22.15" customHeight="1">
      <c r="A9" s="15">
        <v>1</v>
      </c>
      <c r="B9" s="20" t="s">
        <v>42</v>
      </c>
      <c r="C9" s="21" t="s">
        <v>43</v>
      </c>
      <c r="D9" s="22" t="s">
        <v>44</v>
      </c>
      <c r="E9" s="41" t="s">
        <v>45</v>
      </c>
      <c r="F9" s="23"/>
      <c r="G9" s="23">
        <v>0.71</v>
      </c>
      <c r="H9" s="24"/>
      <c r="I9" s="25"/>
      <c r="J9" s="24"/>
      <c r="K9" s="24">
        <v>4.6199999999999998E-2</v>
      </c>
      <c r="L9" s="128">
        <f>VLOOKUP(B9,'[1]驾驶员座椅-工艺BOM (3)'!$B$3:$R$178,17,0)</f>
        <v>0.55200000000000005</v>
      </c>
      <c r="M9" s="123">
        <v>0.55200000000000005</v>
      </c>
      <c r="N9" s="75">
        <v>0.55000000000000004</v>
      </c>
      <c r="O9" s="26"/>
      <c r="P9" s="75"/>
      <c r="Q9" s="128">
        <f>K9*7.965</f>
        <v>0.367983</v>
      </c>
      <c r="R9" s="86"/>
      <c r="S9" s="86"/>
    </row>
    <row r="10" spans="1:19" s="66" customFormat="1" ht="22.15" customHeight="1">
      <c r="A10" s="15">
        <v>2</v>
      </c>
      <c r="B10" s="58" t="s">
        <v>46</v>
      </c>
      <c r="C10" s="59" t="s">
        <v>84</v>
      </c>
      <c r="D10" s="60" t="s">
        <v>47</v>
      </c>
      <c r="E10" s="61" t="s">
        <v>45</v>
      </c>
      <c r="F10" s="62"/>
      <c r="G10" s="62"/>
      <c r="H10" s="63"/>
      <c r="I10" s="64"/>
      <c r="J10" s="63"/>
      <c r="K10" s="63">
        <v>1.32E-2</v>
      </c>
      <c r="L10" s="129">
        <f>VLOOKUP(B10,'[1]驾驶员座椅-工艺BOM (3)'!$B$3:$R$178,17,0)</f>
        <v>0.185</v>
      </c>
      <c r="M10" s="124">
        <v>0.185</v>
      </c>
      <c r="N10" s="76">
        <v>0.25</v>
      </c>
      <c r="O10" s="65" t="s">
        <v>191</v>
      </c>
      <c r="P10" s="76"/>
      <c r="Q10" s="128">
        <f t="shared" ref="Q10:Q12" si="0">K10*7.965</f>
        <v>0.105138</v>
      </c>
      <c r="R10" s="87"/>
      <c r="S10" s="87"/>
    </row>
    <row r="11" spans="1:19" s="66" customFormat="1" ht="22.15" customHeight="1">
      <c r="A11" s="15">
        <v>3</v>
      </c>
      <c r="B11" s="58" t="s">
        <v>48</v>
      </c>
      <c r="C11" s="59" t="s">
        <v>85</v>
      </c>
      <c r="D11" s="60" t="s">
        <v>49</v>
      </c>
      <c r="E11" s="61" t="s">
        <v>45</v>
      </c>
      <c r="F11" s="62"/>
      <c r="G11" s="62"/>
      <c r="H11" s="63"/>
      <c r="I11" s="64"/>
      <c r="J11" s="63"/>
      <c r="K11" s="63">
        <v>1.7600000000000001E-2</v>
      </c>
      <c r="L11" s="129">
        <f>VLOOKUP(B11,'[1]驾驶员座椅-工艺BOM (3)'!$B$3:$R$178,17,0)</f>
        <v>0.246</v>
      </c>
      <c r="M11" s="124">
        <v>0.246</v>
      </c>
      <c r="N11" s="76">
        <v>0.25</v>
      </c>
      <c r="O11" s="65" t="s">
        <v>192</v>
      </c>
      <c r="P11" s="76"/>
      <c r="Q11" s="128">
        <f t="shared" si="0"/>
        <v>0.140184</v>
      </c>
      <c r="R11" s="87"/>
      <c r="S11" s="87"/>
    </row>
    <row r="12" spans="1:19" s="66" customFormat="1" ht="22.15" customHeight="1">
      <c r="A12" s="15">
        <v>4</v>
      </c>
      <c r="B12" s="58" t="s">
        <v>83</v>
      </c>
      <c r="C12" s="59" t="s">
        <v>96</v>
      </c>
      <c r="D12" s="60" t="s">
        <v>50</v>
      </c>
      <c r="E12" s="61" t="s">
        <v>45</v>
      </c>
      <c r="F12" s="62"/>
      <c r="G12" s="62"/>
      <c r="H12" s="63"/>
      <c r="I12" s="64"/>
      <c r="J12" s="63"/>
      <c r="K12" s="63">
        <v>1.0999999999999999E-2</v>
      </c>
      <c r="L12" s="129">
        <f>VLOOKUP(B12,'[1]驾驶员座椅-工艺BOM (3)'!$B$3:$R$178,17,0)</f>
        <v>0.154</v>
      </c>
      <c r="M12" s="124">
        <v>0.154</v>
      </c>
      <c r="N12" s="76">
        <v>0.25</v>
      </c>
      <c r="O12" s="65" t="s">
        <v>193</v>
      </c>
      <c r="P12" s="76"/>
      <c r="Q12" s="128">
        <f t="shared" si="0"/>
        <v>8.7614999999999998E-2</v>
      </c>
      <c r="R12" s="87"/>
      <c r="S12" s="87"/>
    </row>
    <row r="13" spans="1:19" s="43" customFormat="1" ht="36.6" customHeight="1">
      <c r="A13" s="15">
        <v>5</v>
      </c>
      <c r="B13" s="18" t="s">
        <v>51</v>
      </c>
      <c r="C13" s="19" t="s">
        <v>97</v>
      </c>
      <c r="D13" s="22" t="s">
        <v>167</v>
      </c>
      <c r="E13" s="41" t="s">
        <v>45</v>
      </c>
      <c r="F13" s="23"/>
      <c r="G13" s="23"/>
      <c r="H13" s="24"/>
      <c r="I13" s="25"/>
      <c r="J13" s="24"/>
      <c r="K13" s="24">
        <v>1E-3</v>
      </c>
      <c r="L13" s="128">
        <f>VLOOKUP(B13,'[1]驾驶员座椅-工艺BOM (3)'!$B$3:$R$178,17,0)</f>
        <v>0.23699999999999999</v>
      </c>
      <c r="M13" s="123">
        <v>0.23699999999999999</v>
      </c>
      <c r="N13" s="75">
        <v>0.42</v>
      </c>
      <c r="O13" s="42" t="s">
        <v>89</v>
      </c>
      <c r="P13" s="75" t="s">
        <v>91</v>
      </c>
      <c r="Q13" s="133">
        <f>K13*7+8*0.03+K13*8</f>
        <v>0.255</v>
      </c>
      <c r="R13" s="135" t="s">
        <v>170</v>
      </c>
      <c r="S13" s="86"/>
    </row>
    <row r="14" spans="1:19" s="43" customFormat="1" ht="36.6" customHeight="1">
      <c r="A14" s="15">
        <v>6</v>
      </c>
      <c r="B14" s="18" t="s">
        <v>90</v>
      </c>
      <c r="C14" s="19" t="s">
        <v>98</v>
      </c>
      <c r="D14" s="22" t="s">
        <v>52</v>
      </c>
      <c r="E14" s="41" t="s">
        <v>45</v>
      </c>
      <c r="F14" s="23"/>
      <c r="G14" s="23"/>
      <c r="H14" s="24"/>
      <c r="I14" s="25"/>
      <c r="J14" s="24"/>
      <c r="K14" s="24">
        <v>1E-3</v>
      </c>
      <c r="L14" s="128">
        <f>VLOOKUP(B14,'[1]驾驶员座椅-工艺BOM (3)'!$B$3:$R$178,17,0)</f>
        <v>0.23699999999999999</v>
      </c>
      <c r="M14" s="123">
        <v>0.23699999999999999</v>
      </c>
      <c r="N14" s="75">
        <v>0.42</v>
      </c>
      <c r="O14" s="42" t="s">
        <v>89</v>
      </c>
      <c r="P14" s="75" t="s">
        <v>91</v>
      </c>
      <c r="Q14" s="133">
        <f>K14*7+8*0.03+K14*8</f>
        <v>0.255</v>
      </c>
      <c r="R14" s="135" t="s">
        <v>170</v>
      </c>
      <c r="S14" s="86"/>
    </row>
    <row r="15" spans="1:19" s="49" customFormat="1" ht="32.450000000000003" customHeight="1">
      <c r="A15" s="15">
        <v>7</v>
      </c>
      <c r="B15" s="44" t="s">
        <v>92</v>
      </c>
      <c r="C15" s="45" t="s">
        <v>96</v>
      </c>
      <c r="D15" s="46" t="s">
        <v>53</v>
      </c>
      <c r="E15" s="47" t="s">
        <v>54</v>
      </c>
      <c r="F15" s="48"/>
      <c r="G15" s="48"/>
      <c r="H15" s="16"/>
      <c r="I15" s="17"/>
      <c r="J15" s="16"/>
      <c r="K15" s="16">
        <v>7.0000000000000001E-3</v>
      </c>
      <c r="L15" s="130">
        <v>9.8000000000000004E-2</v>
      </c>
      <c r="M15" s="125">
        <v>0.12</v>
      </c>
      <c r="N15" s="77">
        <v>0.19</v>
      </c>
      <c r="O15" s="42" t="s">
        <v>93</v>
      </c>
      <c r="P15" s="78"/>
      <c r="Q15" s="128">
        <f>K15*7.965</f>
        <v>5.5754999999999999E-2</v>
      </c>
      <c r="R15" s="88"/>
      <c r="S15" s="88"/>
    </row>
    <row r="16" spans="1:19" s="49" customFormat="1" ht="32.450000000000003" customHeight="1">
      <c r="A16" s="15">
        <v>8</v>
      </c>
      <c r="B16" s="44" t="s">
        <v>94</v>
      </c>
      <c r="C16" s="50" t="s">
        <v>55</v>
      </c>
      <c r="D16" s="46" t="s">
        <v>56</v>
      </c>
      <c r="E16" s="47" t="s">
        <v>54</v>
      </c>
      <c r="F16" s="48"/>
      <c r="G16" s="48"/>
      <c r="H16" s="16"/>
      <c r="I16" s="17"/>
      <c r="J16" s="16"/>
      <c r="K16" s="16">
        <v>0.16880000000000001</v>
      </c>
      <c r="L16" s="130">
        <v>2.028</v>
      </c>
      <c r="M16" s="125">
        <v>2.028</v>
      </c>
      <c r="N16" s="77">
        <v>1.18</v>
      </c>
      <c r="O16" s="70" t="s">
        <v>95</v>
      </c>
      <c r="P16" s="78"/>
      <c r="Q16" s="128">
        <f>K16*7.965</f>
        <v>1.344492</v>
      </c>
      <c r="R16" s="88"/>
      <c r="S16" s="88"/>
    </row>
    <row r="17" spans="1:26" s="49" customFormat="1" ht="32.450000000000003" customHeight="1">
      <c r="A17" s="15">
        <v>9</v>
      </c>
      <c r="B17" s="44" t="s">
        <v>99</v>
      </c>
      <c r="C17" s="50" t="s">
        <v>100</v>
      </c>
      <c r="D17" s="46" t="s">
        <v>57</v>
      </c>
      <c r="E17" s="47" t="s">
        <v>54</v>
      </c>
      <c r="F17" s="48"/>
      <c r="G17" s="48"/>
      <c r="H17" s="16"/>
      <c r="I17" s="17"/>
      <c r="J17" s="16"/>
      <c r="K17" s="16"/>
      <c r="L17" s="130">
        <v>2.0249999999999999</v>
      </c>
      <c r="M17" s="125">
        <v>3.38</v>
      </c>
      <c r="N17" s="77">
        <v>2.42</v>
      </c>
      <c r="O17" s="134" t="s">
        <v>168</v>
      </c>
      <c r="P17" s="78"/>
      <c r="Q17" s="133">
        <f>0.207*7.965+0.054*7.965+2*0.05</f>
        <v>2.1788650000000001</v>
      </c>
      <c r="R17" s="135" t="s">
        <v>169</v>
      </c>
      <c r="S17" s="88"/>
    </row>
    <row r="18" spans="1:26" s="49" customFormat="1" ht="32.450000000000003" customHeight="1">
      <c r="A18" s="15">
        <v>10</v>
      </c>
      <c r="B18" s="18" t="s">
        <v>101</v>
      </c>
      <c r="C18" s="19" t="s">
        <v>102</v>
      </c>
      <c r="D18" s="46" t="s">
        <v>58</v>
      </c>
      <c r="E18" s="47" t="s">
        <v>54</v>
      </c>
      <c r="F18" s="48"/>
      <c r="G18" s="48"/>
      <c r="H18" s="16"/>
      <c r="I18" s="17"/>
      <c r="J18" s="16"/>
      <c r="K18" s="16">
        <v>1.04E-2</v>
      </c>
      <c r="L18" s="130">
        <v>0.14000000000000001</v>
      </c>
      <c r="M18" s="125">
        <v>0.14000000000000001</v>
      </c>
      <c r="N18" s="77">
        <v>0.25</v>
      </c>
      <c r="O18" s="79" t="s">
        <v>93</v>
      </c>
      <c r="P18" s="78"/>
      <c r="Q18" s="128">
        <f>K18*7.96</f>
        <v>8.2783999999999996E-2</v>
      </c>
      <c r="R18" s="88"/>
      <c r="S18" s="88"/>
    </row>
    <row r="19" spans="1:26" s="49" customFormat="1" ht="32.450000000000003" customHeight="1">
      <c r="A19" s="15">
        <v>11</v>
      </c>
      <c r="B19" s="44" t="s">
        <v>103</v>
      </c>
      <c r="C19" s="50" t="s">
        <v>104</v>
      </c>
      <c r="D19" s="46" t="s">
        <v>59</v>
      </c>
      <c r="E19" s="47" t="s">
        <v>54</v>
      </c>
      <c r="F19" s="48"/>
      <c r="G19" s="48"/>
      <c r="H19" s="16"/>
      <c r="I19" s="17"/>
      <c r="J19" s="16"/>
      <c r="K19" s="16"/>
      <c r="L19" s="130">
        <v>5.4119999999999999</v>
      </c>
      <c r="M19" s="125">
        <v>5.2</v>
      </c>
      <c r="N19" s="77">
        <v>4.6900000000000004</v>
      </c>
      <c r="O19" s="79"/>
      <c r="P19" s="78"/>
      <c r="Q19" s="128">
        <f>(0.0751+0.1018+0.1121*2)*7.965+4*0.1</f>
        <v>3.5947615000000002</v>
      </c>
      <c r="R19" s="88"/>
      <c r="S19" s="88"/>
    </row>
    <row r="20" spans="1:26" s="49" customFormat="1" ht="32.450000000000003" customHeight="1">
      <c r="A20" s="15">
        <v>12</v>
      </c>
      <c r="B20" s="44" t="s">
        <v>105</v>
      </c>
      <c r="C20" s="50" t="s">
        <v>106</v>
      </c>
      <c r="D20" s="46" t="s">
        <v>60</v>
      </c>
      <c r="E20" s="47" t="s">
        <v>54</v>
      </c>
      <c r="F20" s="48"/>
      <c r="G20" s="48"/>
      <c r="H20" s="16"/>
      <c r="I20" s="17"/>
      <c r="J20" s="16"/>
      <c r="K20" s="16">
        <v>3.6400000000000002E-2</v>
      </c>
      <c r="L20" s="130">
        <v>0.432</v>
      </c>
      <c r="M20" s="125">
        <v>0.43</v>
      </c>
      <c r="N20" s="77">
        <v>0.45</v>
      </c>
      <c r="O20" s="79" t="s">
        <v>107</v>
      </c>
      <c r="P20" s="78"/>
      <c r="Q20" s="128">
        <f>K20*7.965</f>
        <v>0.28992600000000002</v>
      </c>
      <c r="R20" s="88"/>
      <c r="S20" s="88"/>
    </row>
    <row r="21" spans="1:26" s="49" customFormat="1" ht="32.450000000000003" customHeight="1">
      <c r="A21" s="15">
        <v>13</v>
      </c>
      <c r="B21" s="44" t="s">
        <v>108</v>
      </c>
      <c r="C21" s="50" t="s">
        <v>109</v>
      </c>
      <c r="D21" s="46" t="s">
        <v>61</v>
      </c>
      <c r="E21" s="47" t="s">
        <v>54</v>
      </c>
      <c r="F21" s="48"/>
      <c r="G21" s="48"/>
      <c r="H21" s="16"/>
      <c r="I21" s="17"/>
      <c r="J21" s="16"/>
      <c r="K21" s="16">
        <v>7.4499999999999997E-2</v>
      </c>
      <c r="L21" s="130">
        <v>0.88800000000000001</v>
      </c>
      <c r="M21" s="125">
        <v>0.88</v>
      </c>
      <c r="N21" s="77">
        <v>0.76</v>
      </c>
      <c r="O21" s="79" t="s">
        <v>107</v>
      </c>
      <c r="P21" s="78"/>
      <c r="Q21" s="128">
        <f>K21*7.965</f>
        <v>0.59339249999999999</v>
      </c>
      <c r="R21" s="88"/>
      <c r="S21" s="88"/>
    </row>
    <row r="22" spans="1:26" s="49" customFormat="1" ht="32.450000000000003" customHeight="1">
      <c r="A22" s="15">
        <v>14</v>
      </c>
      <c r="B22" s="44" t="s">
        <v>110</v>
      </c>
      <c r="C22" s="50" t="s">
        <v>113</v>
      </c>
      <c r="D22" s="46" t="s">
        <v>62</v>
      </c>
      <c r="E22" s="47" t="s">
        <v>54</v>
      </c>
      <c r="F22" s="48"/>
      <c r="G22" s="48"/>
      <c r="H22" s="16"/>
      <c r="I22" s="17"/>
      <c r="J22" s="16"/>
      <c r="K22" s="16">
        <v>9.2799999999999994E-2</v>
      </c>
      <c r="L22" s="130">
        <v>5.08</v>
      </c>
      <c r="M22" s="125">
        <v>5.08</v>
      </c>
      <c r="N22" s="77">
        <v>2.17</v>
      </c>
      <c r="O22" s="79" t="s">
        <v>111</v>
      </c>
      <c r="P22" s="78"/>
      <c r="Q22" s="133">
        <v>1.9</v>
      </c>
      <c r="R22" s="88"/>
      <c r="S22" s="88"/>
    </row>
    <row r="23" spans="1:26" s="49" customFormat="1" ht="32.450000000000003" customHeight="1">
      <c r="A23" s="15">
        <v>15</v>
      </c>
      <c r="B23" s="44" t="s">
        <v>112</v>
      </c>
      <c r="C23" s="50" t="s">
        <v>114</v>
      </c>
      <c r="D23" s="46" t="s">
        <v>63</v>
      </c>
      <c r="E23" s="47" t="s">
        <v>54</v>
      </c>
      <c r="F23" s="48"/>
      <c r="G23" s="48"/>
      <c r="H23" s="16"/>
      <c r="I23" s="17"/>
      <c r="J23" s="16"/>
      <c r="K23" s="16">
        <v>2E-3</v>
      </c>
      <c r="L23" s="130">
        <v>0.24</v>
      </c>
      <c r="M23" s="125">
        <v>0.24</v>
      </c>
      <c r="N23" s="77">
        <v>0.25</v>
      </c>
      <c r="O23" s="79" t="s">
        <v>88</v>
      </c>
      <c r="P23" s="91" t="s">
        <v>115</v>
      </c>
      <c r="Q23" s="129">
        <f>(K23*7+3*0.03+4*K23)*1.12</f>
        <v>0.12544</v>
      </c>
      <c r="R23" s="88"/>
      <c r="S23" s="88"/>
    </row>
    <row r="24" spans="1:26" s="151" customFormat="1" ht="32.450000000000003" customHeight="1">
      <c r="A24" s="140">
        <v>16</v>
      </c>
      <c r="B24" s="141" t="s">
        <v>116</v>
      </c>
      <c r="C24" s="142" t="s">
        <v>117</v>
      </c>
      <c r="D24" s="143" t="e">
        <v>#N/A</v>
      </c>
      <c r="E24" s="144" t="s">
        <v>54</v>
      </c>
      <c r="F24" s="139"/>
      <c r="G24" s="139"/>
      <c r="H24" s="145"/>
      <c r="I24" s="146"/>
      <c r="J24" s="145"/>
      <c r="K24" s="145">
        <v>5.0000000000000001E-3</v>
      </c>
      <c r="L24" s="133">
        <v>0.24</v>
      </c>
      <c r="M24" s="147">
        <v>0.24</v>
      </c>
      <c r="N24" s="148">
        <v>0.25</v>
      </c>
      <c r="O24" s="149" t="s">
        <v>89</v>
      </c>
      <c r="P24" s="150" t="s">
        <v>115</v>
      </c>
      <c r="Q24" s="133"/>
      <c r="R24" s="135" t="s">
        <v>187</v>
      </c>
      <c r="S24" s="135"/>
    </row>
    <row r="25" spans="1:26" s="43" customFormat="1" ht="32.450000000000003" customHeight="1">
      <c r="A25" s="15">
        <v>17</v>
      </c>
      <c r="B25" s="51" t="s">
        <v>64</v>
      </c>
      <c r="C25" s="52" t="s">
        <v>118</v>
      </c>
      <c r="D25" s="22" t="e">
        <v>#N/A</v>
      </c>
      <c r="E25" s="41" t="s">
        <v>45</v>
      </c>
      <c r="F25" s="23"/>
      <c r="G25" s="23"/>
      <c r="H25" s="24"/>
      <c r="I25" s="25"/>
      <c r="J25" s="24"/>
      <c r="K25" s="24">
        <v>1.2E-2</v>
      </c>
      <c r="L25" s="128"/>
      <c r="M25" s="123">
        <v>0.16800000000000001</v>
      </c>
      <c r="N25" s="75"/>
      <c r="O25" s="67" t="s">
        <v>121</v>
      </c>
      <c r="P25" s="75"/>
      <c r="Q25" s="128">
        <f>K25*7.965</f>
        <v>9.5579999999999998E-2</v>
      </c>
      <c r="R25" s="86"/>
      <c r="S25" s="86"/>
    </row>
    <row r="26" spans="1:26" s="43" customFormat="1" ht="32.450000000000003" customHeight="1">
      <c r="A26" s="15">
        <v>18</v>
      </c>
      <c r="B26" s="51" t="s">
        <v>119</v>
      </c>
      <c r="C26" s="52" t="s">
        <v>120</v>
      </c>
      <c r="D26" s="22" t="e">
        <v>#N/A</v>
      </c>
      <c r="E26" s="41" t="s">
        <v>45</v>
      </c>
      <c r="F26" s="23"/>
      <c r="G26" s="23"/>
      <c r="H26" s="24"/>
      <c r="I26" s="25"/>
      <c r="J26" s="24"/>
      <c r="K26" s="24">
        <v>5.7000000000000002E-3</v>
      </c>
      <c r="L26" s="128"/>
      <c r="M26" s="123">
        <v>0.1</v>
      </c>
      <c r="N26" s="75"/>
      <c r="O26" s="42" t="s">
        <v>122</v>
      </c>
      <c r="P26" s="75"/>
      <c r="Q26" s="128">
        <f t="shared" ref="Q26:Q28" si="1">K26*7.965</f>
        <v>4.5400500000000003E-2</v>
      </c>
      <c r="R26" s="86"/>
      <c r="S26" s="86"/>
    </row>
    <row r="27" spans="1:26" s="43" customFormat="1" ht="32.450000000000003" customHeight="1">
      <c r="A27" s="15">
        <v>19</v>
      </c>
      <c r="B27" s="51" t="s">
        <v>123</v>
      </c>
      <c r="C27" s="52" t="s">
        <v>124</v>
      </c>
      <c r="D27" s="22" t="e">
        <v>#N/A</v>
      </c>
      <c r="E27" s="41" t="s">
        <v>45</v>
      </c>
      <c r="F27" s="23"/>
      <c r="G27" s="23"/>
      <c r="H27" s="24"/>
      <c r="I27" s="25"/>
      <c r="J27" s="24"/>
      <c r="K27" s="24">
        <v>6.3E-3</v>
      </c>
      <c r="L27" s="128"/>
      <c r="M27" s="123">
        <v>0.12</v>
      </c>
      <c r="N27" s="75"/>
      <c r="O27" s="42" t="s">
        <v>122</v>
      </c>
      <c r="P27" s="75"/>
      <c r="Q27" s="128">
        <f t="shared" si="1"/>
        <v>5.0179500000000002E-2</v>
      </c>
      <c r="R27" s="86"/>
      <c r="S27" s="86"/>
    </row>
    <row r="28" spans="1:26" s="43" customFormat="1" ht="32.450000000000003" customHeight="1">
      <c r="A28" s="15">
        <v>20</v>
      </c>
      <c r="B28" s="53" t="s">
        <v>125</v>
      </c>
      <c r="C28" s="54" t="s">
        <v>126</v>
      </c>
      <c r="D28" s="22" t="e">
        <v>#N/A</v>
      </c>
      <c r="E28" s="41" t="s">
        <v>45</v>
      </c>
      <c r="F28" s="23"/>
      <c r="G28" s="23"/>
      <c r="H28" s="24"/>
      <c r="I28" s="25"/>
      <c r="J28" s="24"/>
      <c r="K28" s="24">
        <v>1.2E-2</v>
      </c>
      <c r="L28" s="128"/>
      <c r="M28" s="123">
        <v>0.16800000000000001</v>
      </c>
      <c r="N28" s="75"/>
      <c r="O28" s="42" t="s">
        <v>122</v>
      </c>
      <c r="P28" s="75"/>
      <c r="Q28" s="128">
        <f t="shared" si="1"/>
        <v>9.5579999999999998E-2</v>
      </c>
      <c r="R28" s="86"/>
      <c r="S28" s="86"/>
    </row>
    <row r="29" spans="1:26" s="43" customFormat="1" ht="32.450000000000003" customHeight="1">
      <c r="A29" s="15">
        <v>21</v>
      </c>
      <c r="B29" s="18" t="s">
        <v>65</v>
      </c>
      <c r="C29" s="19" t="s">
        <v>127</v>
      </c>
      <c r="D29" s="22" t="e">
        <v>#N/A</v>
      </c>
      <c r="E29" s="41" t="s">
        <v>45</v>
      </c>
      <c r="F29" s="23"/>
      <c r="G29" s="23"/>
      <c r="H29" s="24"/>
      <c r="I29" s="25"/>
      <c r="J29" s="24"/>
      <c r="K29" s="24">
        <v>2E-3</v>
      </c>
      <c r="L29" s="128"/>
      <c r="M29" s="123">
        <v>0.188</v>
      </c>
      <c r="N29" s="75"/>
      <c r="O29" s="42" t="s">
        <v>88</v>
      </c>
      <c r="P29" s="75"/>
      <c r="Q29" s="129">
        <f>(K29*7+0.02+0.0176)*1.12</f>
        <v>5.779200000000001E-2</v>
      </c>
      <c r="R29" s="86"/>
      <c r="S29" s="136" t="s">
        <v>171</v>
      </c>
      <c r="T29" s="137"/>
      <c r="U29" s="137" t="s">
        <v>172</v>
      </c>
      <c r="V29" s="137" t="s">
        <v>173</v>
      </c>
      <c r="W29" s="137" t="s">
        <v>174</v>
      </c>
      <c r="X29" s="137" t="s">
        <v>175</v>
      </c>
      <c r="Y29" s="137" t="s">
        <v>176</v>
      </c>
      <c r="Z29" s="137" t="s">
        <v>177</v>
      </c>
    </row>
    <row r="30" spans="1:26" s="43" customFormat="1" ht="32.450000000000003" customHeight="1">
      <c r="A30" s="15">
        <v>22</v>
      </c>
      <c r="B30" s="18" t="s">
        <v>66</v>
      </c>
      <c r="C30" s="19" t="s">
        <v>128</v>
      </c>
      <c r="D30" s="22"/>
      <c r="E30" s="41" t="s">
        <v>45</v>
      </c>
      <c r="F30" s="23"/>
      <c r="G30" s="23"/>
      <c r="H30" s="24"/>
      <c r="I30" s="25"/>
      <c r="J30" s="24"/>
      <c r="K30" s="24">
        <v>3.3999999999999998E-3</v>
      </c>
      <c r="L30" s="128"/>
      <c r="M30" s="138" t="s">
        <v>183</v>
      </c>
      <c r="N30" s="75"/>
      <c r="O30" s="42" t="s">
        <v>88</v>
      </c>
      <c r="P30" s="75" t="s">
        <v>194</v>
      </c>
      <c r="Q30" s="129">
        <f>(K30*7+3*0.04+4*K30+2.5*K30)*1.12</f>
        <v>0.185808</v>
      </c>
      <c r="R30" s="86"/>
      <c r="S30" s="136" t="s">
        <v>178</v>
      </c>
      <c r="T30" s="137"/>
      <c r="U30" s="137"/>
      <c r="V30" s="137" t="s">
        <v>179</v>
      </c>
      <c r="W30" s="137">
        <v>8.0000000000000004E-4</v>
      </c>
      <c r="X30" s="137">
        <v>12</v>
      </c>
      <c r="Y30" s="137">
        <v>15</v>
      </c>
      <c r="Z30" s="137">
        <v>2.1600000000000001E-2</v>
      </c>
    </row>
    <row r="31" spans="1:26" s="43" customFormat="1" ht="32.450000000000003" customHeight="1">
      <c r="A31" s="15">
        <v>23</v>
      </c>
      <c r="B31" s="18" t="s">
        <v>67</v>
      </c>
      <c r="C31" s="19" t="s">
        <v>130</v>
      </c>
      <c r="D31" s="22"/>
      <c r="E31" s="41" t="s">
        <v>45</v>
      </c>
      <c r="F31" s="23"/>
      <c r="G31" s="23"/>
      <c r="H31" s="24"/>
      <c r="I31" s="25"/>
      <c r="J31" s="24"/>
      <c r="K31" s="24">
        <v>0.124</v>
      </c>
      <c r="L31" s="128"/>
      <c r="M31" s="123">
        <v>1.3</v>
      </c>
      <c r="N31" s="75"/>
      <c r="O31" s="42" t="s">
        <v>129</v>
      </c>
      <c r="P31" s="75"/>
      <c r="Q31" s="128">
        <f>K31*7.965</f>
        <v>0.98765999999999998</v>
      </c>
      <c r="R31" s="86"/>
      <c r="S31" s="136" t="s">
        <v>180</v>
      </c>
      <c r="T31" s="137"/>
      <c r="U31" s="137"/>
      <c r="V31" s="137" t="s">
        <v>181</v>
      </c>
      <c r="W31" s="137">
        <v>8.0000000000000004E-4</v>
      </c>
      <c r="X31" s="137">
        <v>12</v>
      </c>
      <c r="Y31" s="137">
        <v>10</v>
      </c>
      <c r="Z31" s="137">
        <v>1.7600000000000001E-2</v>
      </c>
    </row>
    <row r="32" spans="1:26" s="43" customFormat="1" ht="32.450000000000003" customHeight="1">
      <c r="A32" s="15">
        <v>24</v>
      </c>
      <c r="B32" s="18" t="s">
        <v>68</v>
      </c>
      <c r="C32" s="19" t="s">
        <v>69</v>
      </c>
      <c r="D32" s="22"/>
      <c r="E32" s="41" t="s">
        <v>45</v>
      </c>
      <c r="F32" s="23"/>
      <c r="G32" s="23"/>
      <c r="H32" s="24"/>
      <c r="I32" s="25"/>
      <c r="J32" s="24"/>
      <c r="K32" s="24">
        <v>5.9999999999999995E-4</v>
      </c>
      <c r="L32" s="128"/>
      <c r="M32" s="123">
        <v>0.19</v>
      </c>
      <c r="N32" s="75">
        <v>6.4880000000000004</v>
      </c>
      <c r="O32" s="42" t="s">
        <v>88</v>
      </c>
      <c r="P32" s="75" t="s">
        <v>194</v>
      </c>
      <c r="Q32" s="129">
        <f>(K32*7+0.02+0.0176+2.5*K32)*1.12</f>
        <v>4.8496000000000011E-2</v>
      </c>
      <c r="R32" s="135"/>
      <c r="S32" s="86"/>
    </row>
    <row r="33" spans="1:22" s="43" customFormat="1" ht="32.450000000000003" customHeight="1">
      <c r="A33" s="15">
        <v>25</v>
      </c>
      <c r="B33" s="18" t="s">
        <v>70</v>
      </c>
      <c r="C33" s="19" t="s">
        <v>131</v>
      </c>
      <c r="D33" s="22"/>
      <c r="E33" s="41" t="s">
        <v>45</v>
      </c>
      <c r="F33" s="23"/>
      <c r="G33" s="23"/>
      <c r="H33" s="24"/>
      <c r="I33" s="25"/>
      <c r="J33" s="24"/>
      <c r="K33" s="24">
        <v>4.0000000000000001E-3</v>
      </c>
      <c r="L33" s="128"/>
      <c r="M33" s="123">
        <v>0.26600000000000001</v>
      </c>
      <c r="N33" s="75" t="s">
        <v>71</v>
      </c>
      <c r="O33" s="42" t="s">
        <v>88</v>
      </c>
      <c r="P33" s="75" t="s">
        <v>194</v>
      </c>
      <c r="Q33" s="129">
        <f>(K33*7+0.02+0.02+2.5*K33)*1.12</f>
        <v>8.7360000000000007E-2</v>
      </c>
      <c r="R33" s="86"/>
      <c r="S33" s="86"/>
    </row>
    <row r="34" spans="1:22" s="43" customFormat="1" ht="32.450000000000003" customHeight="1">
      <c r="A34" s="15">
        <v>26</v>
      </c>
      <c r="B34" s="18" t="s">
        <v>73</v>
      </c>
      <c r="C34" s="19" t="s">
        <v>74</v>
      </c>
      <c r="D34" s="22"/>
      <c r="E34" s="41" t="s">
        <v>45</v>
      </c>
      <c r="F34" s="23"/>
      <c r="G34" s="23"/>
      <c r="H34" s="24"/>
      <c r="I34" s="25"/>
      <c r="J34" s="24"/>
      <c r="K34" s="24">
        <v>0.38250000000000001</v>
      </c>
      <c r="L34" s="128"/>
      <c r="M34" s="123">
        <v>5.86</v>
      </c>
      <c r="N34" s="75">
        <v>5.99</v>
      </c>
      <c r="O34" s="75" t="s">
        <v>88</v>
      </c>
      <c r="P34" s="75"/>
      <c r="Q34" s="128">
        <v>5.85</v>
      </c>
      <c r="R34" s="86"/>
      <c r="S34" s="86"/>
      <c r="U34" s="69" t="s">
        <v>72</v>
      </c>
    </row>
    <row r="35" spans="1:22" s="43" customFormat="1" ht="32.450000000000003" customHeight="1">
      <c r="A35" s="15">
        <v>27</v>
      </c>
      <c r="B35" s="18" t="s">
        <v>133</v>
      </c>
      <c r="C35" s="19" t="s">
        <v>75</v>
      </c>
      <c r="D35" s="22"/>
      <c r="E35" s="41" t="s">
        <v>45</v>
      </c>
      <c r="F35" s="23"/>
      <c r="G35" s="23"/>
      <c r="H35" s="24"/>
      <c r="I35" s="25"/>
      <c r="J35" s="24"/>
      <c r="K35" s="24">
        <v>1.1999999999999999E-3</v>
      </c>
      <c r="L35" s="128"/>
      <c r="M35" s="123">
        <v>0.23699999999999999</v>
      </c>
      <c r="N35" s="75">
        <v>0.37</v>
      </c>
      <c r="O35" s="42" t="s">
        <v>88</v>
      </c>
      <c r="P35" s="75"/>
      <c r="Q35" s="133">
        <f>(K35*8+9*0.03)*1.12</f>
        <v>0.31315200000000004</v>
      </c>
      <c r="R35" s="135" t="s">
        <v>170</v>
      </c>
      <c r="S35" s="86"/>
    </row>
    <row r="36" spans="1:22" s="43" customFormat="1" ht="32.450000000000003" customHeight="1">
      <c r="A36" s="15">
        <v>28</v>
      </c>
      <c r="B36" s="18" t="s">
        <v>132</v>
      </c>
      <c r="C36" s="19" t="s">
        <v>76</v>
      </c>
      <c r="D36" s="22"/>
      <c r="E36" s="41" t="s">
        <v>45</v>
      </c>
      <c r="F36" s="23"/>
      <c r="G36" s="23"/>
      <c r="H36" s="24"/>
      <c r="I36" s="25"/>
      <c r="J36" s="24"/>
      <c r="K36" s="24">
        <v>0.16400000000000001</v>
      </c>
      <c r="L36" s="128"/>
      <c r="M36" s="123">
        <v>1.97</v>
      </c>
      <c r="N36" s="80">
        <v>1.1530958323878679</v>
      </c>
      <c r="O36" s="42" t="s">
        <v>182</v>
      </c>
      <c r="P36" s="75"/>
      <c r="Q36" s="128">
        <f>K36*7.965</f>
        <v>1.30626</v>
      </c>
      <c r="R36" s="86"/>
      <c r="S36" s="86"/>
    </row>
    <row r="37" spans="1:22" s="43" customFormat="1" ht="32.450000000000003" customHeight="1">
      <c r="A37" s="15">
        <v>29</v>
      </c>
      <c r="B37" s="18" t="s">
        <v>134</v>
      </c>
      <c r="C37" s="19" t="s">
        <v>77</v>
      </c>
      <c r="D37" s="22"/>
      <c r="E37" s="41" t="s">
        <v>45</v>
      </c>
      <c r="F37" s="23"/>
      <c r="G37" s="23"/>
      <c r="H37" s="24"/>
      <c r="I37" s="25"/>
      <c r="J37" s="24"/>
      <c r="K37" s="73">
        <v>1E-4</v>
      </c>
      <c r="L37" s="128"/>
      <c r="M37" s="123">
        <v>0.214</v>
      </c>
      <c r="N37" s="75">
        <v>0.13900000000000001</v>
      </c>
      <c r="O37" s="42" t="s">
        <v>88</v>
      </c>
      <c r="P37" s="75" t="s">
        <v>135</v>
      </c>
      <c r="Q37" s="128">
        <v>0.13900000000000001</v>
      </c>
      <c r="R37" s="86"/>
      <c r="S37" s="86"/>
    </row>
    <row r="38" spans="1:22" s="43" customFormat="1" ht="32.450000000000003" customHeight="1">
      <c r="A38" s="15">
        <v>30</v>
      </c>
      <c r="B38" s="18" t="s">
        <v>78</v>
      </c>
      <c r="C38" s="19" t="s">
        <v>79</v>
      </c>
      <c r="D38" s="22"/>
      <c r="E38" s="41" t="s">
        <v>45</v>
      </c>
      <c r="F38" s="23"/>
      <c r="G38" s="23"/>
      <c r="H38" s="24"/>
      <c r="I38" s="25"/>
      <c r="J38" s="24"/>
      <c r="K38" s="24">
        <v>2.0000000000000001E-4</v>
      </c>
      <c r="L38" s="128"/>
      <c r="M38" s="123">
        <v>0.21</v>
      </c>
      <c r="N38" s="75">
        <v>0.17</v>
      </c>
      <c r="O38" s="42" t="s">
        <v>88</v>
      </c>
      <c r="P38" s="75" t="s">
        <v>135</v>
      </c>
      <c r="Q38" s="128">
        <v>0.15</v>
      </c>
      <c r="R38" s="86"/>
      <c r="S38" s="86"/>
    </row>
    <row r="39" spans="1:22" s="43" customFormat="1" ht="32.450000000000003" customHeight="1">
      <c r="A39" s="15">
        <v>31</v>
      </c>
      <c r="B39" s="18" t="s">
        <v>80</v>
      </c>
      <c r="C39" s="19" t="s">
        <v>137</v>
      </c>
      <c r="D39" s="22"/>
      <c r="E39" s="41" t="s">
        <v>45</v>
      </c>
      <c r="F39" s="23"/>
      <c r="G39" s="23"/>
      <c r="H39" s="24"/>
      <c r="I39" s="25"/>
      <c r="J39" s="24"/>
      <c r="K39" s="24">
        <v>2E-3</v>
      </c>
      <c r="L39" s="128"/>
      <c r="M39" s="123">
        <v>0.25</v>
      </c>
      <c r="N39" s="75">
        <v>0.26</v>
      </c>
      <c r="O39" s="42" t="s">
        <v>88</v>
      </c>
      <c r="P39" s="75" t="s">
        <v>136</v>
      </c>
      <c r="Q39" s="128">
        <v>0.25</v>
      </c>
      <c r="R39" s="86"/>
      <c r="S39" s="86"/>
    </row>
    <row r="40" spans="1:22" s="55" customFormat="1" ht="32.450000000000003" customHeight="1">
      <c r="A40" s="15">
        <v>32</v>
      </c>
      <c r="B40" s="18" t="s">
        <v>22</v>
      </c>
      <c r="C40" s="27" t="s">
        <v>141</v>
      </c>
      <c r="D40" s="28" t="s">
        <v>23</v>
      </c>
      <c r="E40" s="29" t="s">
        <v>12</v>
      </c>
      <c r="F40" s="30"/>
      <c r="G40" s="30">
        <v>1.298</v>
      </c>
      <c r="H40" s="31"/>
      <c r="I40" s="32"/>
      <c r="J40" s="31"/>
      <c r="K40" s="31">
        <v>0.14099999999999999</v>
      </c>
      <c r="L40" s="131">
        <v>1.4810000000000001</v>
      </c>
      <c r="M40" s="126">
        <v>1.298</v>
      </c>
      <c r="N40" s="81">
        <f t="shared" ref="N40:N48" si="2">G40-L40</f>
        <v>-0.18300000000000005</v>
      </c>
      <c r="O40" s="82" t="s">
        <v>139</v>
      </c>
      <c r="P40" s="82"/>
      <c r="Q40" s="128">
        <f>K40*7.965</f>
        <v>1.123065</v>
      </c>
      <c r="R40" s="89"/>
      <c r="S40" s="89"/>
      <c r="T40" s="69"/>
      <c r="U40" s="55" t="s">
        <v>24</v>
      </c>
    </row>
    <row r="41" spans="1:22" s="55" customFormat="1" ht="32.450000000000003" customHeight="1">
      <c r="A41" s="15">
        <v>33</v>
      </c>
      <c r="B41" s="18" t="s">
        <v>140</v>
      </c>
      <c r="C41" s="33" t="s">
        <v>142</v>
      </c>
      <c r="D41" s="28" t="s">
        <v>25</v>
      </c>
      <c r="E41" s="29" t="s">
        <v>12</v>
      </c>
      <c r="F41" s="30"/>
      <c r="G41" s="30">
        <v>0.871</v>
      </c>
      <c r="H41" s="31"/>
      <c r="I41" s="32"/>
      <c r="J41" s="31"/>
      <c r="K41" s="31">
        <v>9.0999999999999998E-2</v>
      </c>
      <c r="L41" s="131">
        <v>0.95599999999999996</v>
      </c>
      <c r="M41" s="126">
        <v>0.871</v>
      </c>
      <c r="N41" s="81">
        <f t="shared" si="2"/>
        <v>-8.4999999999999964E-2</v>
      </c>
      <c r="O41" s="82" t="s">
        <v>139</v>
      </c>
      <c r="P41" s="82"/>
      <c r="Q41" s="128">
        <f>K41*7.965</f>
        <v>0.72481499999999999</v>
      </c>
      <c r="R41" s="89"/>
      <c r="S41" s="89"/>
      <c r="T41" s="71"/>
      <c r="U41" s="55" t="s">
        <v>24</v>
      </c>
    </row>
    <row r="42" spans="1:22" s="55" customFormat="1" ht="32.450000000000003" customHeight="1">
      <c r="A42" s="15">
        <v>34</v>
      </c>
      <c r="B42" s="18" t="s">
        <v>143</v>
      </c>
      <c r="C42" s="33" t="s">
        <v>148</v>
      </c>
      <c r="D42" s="28" t="s">
        <v>26</v>
      </c>
      <c r="E42" s="29" t="s">
        <v>12</v>
      </c>
      <c r="F42" s="30"/>
      <c r="G42" s="30">
        <v>1.9910000000000001</v>
      </c>
      <c r="H42" s="31"/>
      <c r="I42" s="32"/>
      <c r="J42" s="31"/>
      <c r="K42" s="31">
        <v>0.22800000000000001</v>
      </c>
      <c r="L42" s="131">
        <v>2.3940000000000001</v>
      </c>
      <c r="M42" s="126">
        <v>1.9910000000000001</v>
      </c>
      <c r="N42" s="81">
        <f t="shared" si="2"/>
        <v>-0.40300000000000002</v>
      </c>
      <c r="O42" s="82" t="s">
        <v>139</v>
      </c>
      <c r="P42" s="82"/>
      <c r="Q42" s="128">
        <f>K42*7.965</f>
        <v>1.81602</v>
      </c>
      <c r="R42" s="89" t="s">
        <v>184</v>
      </c>
      <c r="S42" s="89"/>
      <c r="T42" s="71"/>
      <c r="U42" s="55" t="s">
        <v>24</v>
      </c>
    </row>
    <row r="43" spans="1:22" s="55" customFormat="1" ht="32.450000000000003" customHeight="1">
      <c r="A43" s="15">
        <v>35</v>
      </c>
      <c r="B43" s="18" t="s">
        <v>144</v>
      </c>
      <c r="C43" s="27" t="s">
        <v>147</v>
      </c>
      <c r="D43" s="28" t="s">
        <v>27</v>
      </c>
      <c r="E43" s="29" t="s">
        <v>12</v>
      </c>
      <c r="F43" s="30"/>
      <c r="G43" s="30">
        <v>1.298</v>
      </c>
      <c r="H43" s="31"/>
      <c r="I43" s="32"/>
      <c r="J43" s="31"/>
      <c r="K43" s="31">
        <v>0.14099999999999999</v>
      </c>
      <c r="L43" s="131">
        <v>1.4810000000000001</v>
      </c>
      <c r="M43" s="126">
        <v>1.298</v>
      </c>
      <c r="N43" s="81">
        <f t="shared" si="2"/>
        <v>-0.18300000000000005</v>
      </c>
      <c r="O43" s="82" t="s">
        <v>139</v>
      </c>
      <c r="P43" s="82"/>
      <c r="Q43" s="128">
        <f>K43*7.965</f>
        <v>1.123065</v>
      </c>
      <c r="R43" s="89"/>
      <c r="S43" s="89"/>
      <c r="T43" s="71"/>
      <c r="U43" s="55" t="s">
        <v>24</v>
      </c>
    </row>
    <row r="44" spans="1:22" s="55" customFormat="1" ht="32.450000000000003" customHeight="1">
      <c r="A44" s="15">
        <v>36</v>
      </c>
      <c r="B44" s="18" t="s">
        <v>138</v>
      </c>
      <c r="C44" s="33" t="s">
        <v>146</v>
      </c>
      <c r="D44" s="28" t="s">
        <v>28</v>
      </c>
      <c r="E44" s="29" t="s">
        <v>12</v>
      </c>
      <c r="F44" s="30"/>
      <c r="G44" s="30">
        <v>0.871</v>
      </c>
      <c r="H44" s="31"/>
      <c r="I44" s="32"/>
      <c r="J44" s="31"/>
      <c r="K44" s="31">
        <v>9.0999999999999998E-2</v>
      </c>
      <c r="L44" s="131">
        <v>0.95599999999999996</v>
      </c>
      <c r="M44" s="126">
        <v>0.871</v>
      </c>
      <c r="N44" s="81">
        <f t="shared" si="2"/>
        <v>-8.4999999999999964E-2</v>
      </c>
      <c r="O44" s="82" t="s">
        <v>139</v>
      </c>
      <c r="P44" s="82"/>
      <c r="Q44" s="128">
        <f>K44*7.965</f>
        <v>0.72481499999999999</v>
      </c>
      <c r="R44" s="89"/>
      <c r="S44" s="89"/>
      <c r="T44" s="71"/>
      <c r="U44" s="55" t="s">
        <v>24</v>
      </c>
    </row>
    <row r="45" spans="1:22" s="55" customFormat="1" ht="32.450000000000003" customHeight="1">
      <c r="A45" s="15">
        <v>37</v>
      </c>
      <c r="B45" s="18" t="s">
        <v>145</v>
      </c>
      <c r="C45" s="33" t="s">
        <v>29</v>
      </c>
      <c r="D45" s="28" t="s">
        <v>30</v>
      </c>
      <c r="E45" s="29" t="s">
        <v>12</v>
      </c>
      <c r="F45" s="30"/>
      <c r="G45" s="30">
        <v>1.9910000000000001</v>
      </c>
      <c r="H45" s="31"/>
      <c r="I45" s="32"/>
      <c r="J45" s="31"/>
      <c r="K45" s="31">
        <v>0.22800000000000001</v>
      </c>
      <c r="L45" s="131">
        <v>2.3940000000000001</v>
      </c>
      <c r="M45" s="126">
        <v>1.9910000000000001</v>
      </c>
      <c r="N45" s="81">
        <f t="shared" si="2"/>
        <v>-0.40300000000000002</v>
      </c>
      <c r="O45" s="82" t="s">
        <v>139</v>
      </c>
      <c r="P45" s="82"/>
      <c r="Q45" s="133">
        <f t="shared" ref="Q45" si="3">K45*9</f>
        <v>2.052</v>
      </c>
      <c r="R45" s="89" t="s">
        <v>184</v>
      </c>
      <c r="S45" s="89"/>
      <c r="T45" s="71"/>
      <c r="U45" s="55" t="s">
        <v>24</v>
      </c>
    </row>
    <row r="46" spans="1:22" s="57" customFormat="1" ht="32.450000000000003" customHeight="1">
      <c r="A46" s="15">
        <v>38</v>
      </c>
      <c r="B46" s="34" t="s">
        <v>31</v>
      </c>
      <c r="C46" s="35" t="s">
        <v>81</v>
      </c>
      <c r="D46" s="36" t="s">
        <v>32</v>
      </c>
      <c r="E46" s="37" t="s">
        <v>12</v>
      </c>
      <c r="F46" s="38"/>
      <c r="G46" s="38">
        <v>1.2609999999999999</v>
      </c>
      <c r="H46" s="39"/>
      <c r="I46" s="40"/>
      <c r="J46" s="39"/>
      <c r="K46" s="39"/>
      <c r="L46" s="132">
        <v>1.42</v>
      </c>
      <c r="M46" s="127">
        <v>1.2609999999999999</v>
      </c>
      <c r="N46" s="83">
        <f t="shared" si="2"/>
        <v>-0.15900000000000003</v>
      </c>
      <c r="O46" s="56"/>
      <c r="P46" s="84"/>
      <c r="Q46" s="128">
        <v>1.42</v>
      </c>
      <c r="R46" s="90"/>
      <c r="S46" s="90"/>
      <c r="T46" s="71"/>
      <c r="U46" s="57" t="s">
        <v>24</v>
      </c>
      <c r="V46" s="57" t="s">
        <v>33</v>
      </c>
    </row>
    <row r="47" spans="1:22" s="55" customFormat="1" ht="32.450000000000003" customHeight="1">
      <c r="A47" s="15">
        <v>39</v>
      </c>
      <c r="B47" s="18" t="s">
        <v>34</v>
      </c>
      <c r="C47" s="21" t="s">
        <v>149</v>
      </c>
      <c r="D47" s="28" t="s">
        <v>35</v>
      </c>
      <c r="E47" s="29" t="s">
        <v>12</v>
      </c>
      <c r="F47" s="30"/>
      <c r="G47" s="30">
        <v>4.6959999999999997</v>
      </c>
      <c r="H47" s="31"/>
      <c r="I47" s="32"/>
      <c r="J47" s="31"/>
      <c r="K47" s="31">
        <v>0.4022</v>
      </c>
      <c r="L47" s="131">
        <v>5.15</v>
      </c>
      <c r="M47" s="126">
        <v>4.6959999999999997</v>
      </c>
      <c r="N47" s="81">
        <f t="shared" si="2"/>
        <v>-0.45400000000000063</v>
      </c>
      <c r="O47" s="82" t="s">
        <v>139</v>
      </c>
      <c r="P47" s="82"/>
      <c r="Q47" s="128">
        <f>K47*7.965+6*0.05</f>
        <v>3.5035230000000004</v>
      </c>
      <c r="R47" s="89"/>
      <c r="S47" s="89"/>
      <c r="T47" s="72"/>
      <c r="U47" s="55" t="s">
        <v>24</v>
      </c>
    </row>
    <row r="48" spans="1:22" s="57" customFormat="1" ht="32.450000000000003" customHeight="1">
      <c r="A48" s="15">
        <v>40</v>
      </c>
      <c r="B48" s="34" t="s">
        <v>36</v>
      </c>
      <c r="C48" s="35" t="s">
        <v>37</v>
      </c>
      <c r="D48" s="36" t="s">
        <v>38</v>
      </c>
      <c r="E48" s="37" t="s">
        <v>12</v>
      </c>
      <c r="F48" s="38"/>
      <c r="G48" s="38">
        <v>0.1</v>
      </c>
      <c r="H48" s="39"/>
      <c r="I48" s="40"/>
      <c r="J48" s="39"/>
      <c r="K48" s="39"/>
      <c r="L48" s="132">
        <v>0.1</v>
      </c>
      <c r="M48" s="127">
        <v>0.1</v>
      </c>
      <c r="N48" s="83">
        <f t="shared" si="2"/>
        <v>0</v>
      </c>
      <c r="O48" s="56"/>
      <c r="P48" s="84"/>
      <c r="Q48" s="128">
        <v>0.1</v>
      </c>
      <c r="R48" s="90"/>
      <c r="S48" s="90"/>
      <c r="T48" s="71"/>
      <c r="U48" s="57" t="s">
        <v>24</v>
      </c>
      <c r="V48" s="57" t="s">
        <v>39</v>
      </c>
    </row>
    <row r="49" spans="1:20" s="57" customFormat="1" ht="32.450000000000003" customHeight="1">
      <c r="A49" s="15"/>
      <c r="B49" s="34" t="s">
        <v>189</v>
      </c>
      <c r="C49" s="35" t="s">
        <v>190</v>
      </c>
      <c r="D49" s="36"/>
      <c r="E49" s="37" t="s">
        <v>12</v>
      </c>
      <c r="F49" s="38"/>
      <c r="G49" s="38"/>
      <c r="H49" s="39"/>
      <c r="I49" s="40"/>
      <c r="J49" s="39"/>
      <c r="K49" s="39"/>
      <c r="L49" s="132"/>
      <c r="M49" s="127"/>
      <c r="N49" s="83"/>
      <c r="O49" s="56"/>
      <c r="P49" s="84"/>
      <c r="Q49" s="128"/>
      <c r="R49" s="90"/>
      <c r="S49" s="90"/>
      <c r="T49" s="71"/>
    </row>
    <row r="50" spans="1:20" s="57" customFormat="1" ht="32.450000000000003" customHeight="1">
      <c r="A50" s="15"/>
      <c r="B50" s="34" t="s">
        <v>185</v>
      </c>
      <c r="C50" s="35" t="s">
        <v>186</v>
      </c>
      <c r="D50" s="36"/>
      <c r="E50" s="37" t="s">
        <v>12</v>
      </c>
      <c r="F50" s="38"/>
      <c r="G50" s="139"/>
      <c r="H50" s="39" t="s">
        <v>188</v>
      </c>
      <c r="I50" s="40"/>
      <c r="J50" s="39"/>
      <c r="K50" s="39"/>
      <c r="L50" s="132"/>
      <c r="M50" s="127"/>
      <c r="N50" s="83"/>
      <c r="O50" s="56"/>
      <c r="P50" s="84"/>
      <c r="Q50" s="128"/>
      <c r="R50" s="90"/>
      <c r="S50" s="90"/>
      <c r="T50" s="71"/>
    </row>
    <row r="51" spans="1:20" ht="36.6" customHeight="1">
      <c r="A51" s="173" t="s">
        <v>13</v>
      </c>
      <c r="B51" s="173"/>
      <c r="C51" s="173"/>
      <c r="D51" s="173"/>
      <c r="E51" s="173"/>
      <c r="F51" s="173"/>
      <c r="G51" s="173"/>
      <c r="H51" s="173"/>
      <c r="I51" s="153"/>
      <c r="J51" s="153"/>
      <c r="K51" s="153"/>
      <c r="T51" s="72"/>
    </row>
    <row r="52" spans="1:20" ht="35.450000000000003" customHeight="1">
      <c r="A52" s="174" t="s">
        <v>40</v>
      </c>
      <c r="B52" s="174"/>
      <c r="C52" s="174"/>
      <c r="D52" s="174"/>
      <c r="E52" s="174"/>
      <c r="F52" s="174"/>
      <c r="G52" s="174"/>
      <c r="H52" s="174"/>
      <c r="I52" s="154"/>
      <c r="J52" s="154"/>
      <c r="K52" s="154"/>
    </row>
    <row r="53" spans="1:20" ht="40.9" customHeight="1">
      <c r="A53" s="174" t="s">
        <v>14</v>
      </c>
      <c r="B53" s="174"/>
      <c r="C53" s="174"/>
      <c r="D53" s="174"/>
      <c r="E53" s="174"/>
      <c r="F53" s="174"/>
      <c r="G53" s="174"/>
      <c r="H53" s="174"/>
      <c r="I53" s="154"/>
      <c r="J53" s="154"/>
      <c r="K53" s="154"/>
    </row>
    <row r="54" spans="1:20" ht="21" customHeight="1">
      <c r="A54" s="175" t="s">
        <v>15</v>
      </c>
      <c r="B54" s="175"/>
      <c r="C54" s="175"/>
      <c r="D54" s="175"/>
      <c r="E54" s="175"/>
      <c r="F54" s="175"/>
      <c r="G54" s="175"/>
      <c r="H54" s="175"/>
      <c r="I54" s="155"/>
      <c r="J54" s="155"/>
      <c r="K54" s="155"/>
    </row>
    <row r="55" spans="1:20">
      <c r="A55" s="155"/>
      <c r="B55" s="3"/>
      <c r="C55" s="155"/>
      <c r="D55" s="155"/>
      <c r="E55" s="155"/>
      <c r="F55" s="4"/>
      <c r="G55" s="4"/>
      <c r="H55" s="5"/>
      <c r="I55" s="5"/>
      <c r="J55" s="5"/>
      <c r="K55" s="5"/>
    </row>
    <row r="56" spans="1:20" ht="16.5">
      <c r="A56" s="6" t="s">
        <v>16</v>
      </c>
      <c r="B56" s="7"/>
      <c r="C56" s="8"/>
      <c r="D56" s="9" t="s">
        <v>17</v>
      </c>
      <c r="E56" s="8"/>
      <c r="F56" s="10"/>
      <c r="G56" s="10"/>
      <c r="H56" s="11"/>
      <c r="I56" s="11"/>
      <c r="J56" s="11"/>
      <c r="K56" s="11"/>
    </row>
    <row r="57" spans="1:20" ht="16.5">
      <c r="A57" s="6"/>
      <c r="B57" s="7"/>
      <c r="C57" s="8"/>
      <c r="D57" s="9"/>
      <c r="E57" s="8"/>
      <c r="F57" s="10"/>
      <c r="G57" s="10"/>
      <c r="H57" s="11"/>
      <c r="I57" s="11"/>
      <c r="J57" s="11"/>
      <c r="K57" s="11"/>
    </row>
    <row r="58" spans="1:20" ht="16.5">
      <c r="A58" s="6" t="s">
        <v>18</v>
      </c>
      <c r="B58" s="6"/>
      <c r="C58" s="155"/>
      <c r="D58" s="6" t="s">
        <v>18</v>
      </c>
      <c r="E58" s="155"/>
      <c r="F58" s="10"/>
      <c r="G58" s="10"/>
      <c r="H58" s="11"/>
      <c r="I58" s="11"/>
      <c r="J58" s="11"/>
      <c r="K58" s="11"/>
    </row>
  </sheetData>
  <mergeCells count="18">
    <mergeCell ref="L7:M7"/>
    <mergeCell ref="A51:H51"/>
    <mergeCell ref="A52:H52"/>
    <mergeCell ref="A53:H53"/>
    <mergeCell ref="A54:H54"/>
    <mergeCell ref="A7:A8"/>
    <mergeCell ref="B7:B8"/>
    <mergeCell ref="C7:C8"/>
    <mergeCell ref="D7:D8"/>
    <mergeCell ref="E7:E8"/>
    <mergeCell ref="F7:G7"/>
    <mergeCell ref="H7:H8"/>
    <mergeCell ref="A6:H6"/>
    <mergeCell ref="A1:H1"/>
    <mergeCell ref="A2:H2"/>
    <mergeCell ref="A3:H3"/>
    <mergeCell ref="A4:H4"/>
    <mergeCell ref="A5:H5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72" orientation="portrait" r:id="rId1"/>
  <colBreaks count="2" manualBreakCount="2">
    <brk id="8" max="1048575" man="1"/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zoomScale="85" zoomScaleNormal="85" workbookViewId="0">
      <selection activeCell="A4" sqref="A4:N4"/>
    </sheetView>
  </sheetViews>
  <sheetFormatPr defaultRowHeight="14.25"/>
  <cols>
    <col min="1" max="1" width="5.625" style="1" customWidth="1"/>
    <col min="2" max="2" width="17.25" style="1" customWidth="1"/>
    <col min="3" max="3" width="16.125" style="1" customWidth="1"/>
    <col min="4" max="4" width="19.875" style="1" customWidth="1"/>
    <col min="5" max="5" width="14.125" style="1" customWidth="1"/>
    <col min="6" max="6" width="9.5" style="1" bestFit="1" customWidth="1"/>
    <col min="7" max="7" width="10.25" style="1" customWidth="1"/>
    <col min="8" max="8" width="12" style="1" customWidth="1"/>
    <col min="9" max="9" width="10.25" style="1" customWidth="1"/>
    <col min="10" max="10" width="17.5" style="1" customWidth="1"/>
    <col min="11" max="13" width="13.5" style="1" customWidth="1"/>
    <col min="14" max="14" width="8.375" style="1" customWidth="1"/>
    <col min="15" max="15" width="12.125" style="1" customWidth="1"/>
    <col min="16" max="16" width="16.5" style="1" customWidth="1"/>
    <col min="17" max="17" width="9.5" style="1" bestFit="1" customWidth="1"/>
    <col min="18" max="20" width="8.875" style="1"/>
    <col min="21" max="21" width="20.125" style="1" customWidth="1"/>
    <col min="22" max="259" width="8.875" style="1"/>
    <col min="260" max="260" width="5.625" style="1" customWidth="1"/>
    <col min="261" max="261" width="10.625" style="1" customWidth="1"/>
    <col min="262" max="262" width="26.875" style="1" bestFit="1" customWidth="1"/>
    <col min="263" max="263" width="13.75" style="1" customWidth="1"/>
    <col min="264" max="264" width="5.5" style="1" bestFit="1" customWidth="1"/>
    <col min="265" max="265" width="8.875" style="1"/>
    <col min="266" max="266" width="9.375" style="1" bestFit="1" customWidth="1"/>
    <col min="267" max="267" width="12.125" style="1" customWidth="1"/>
    <col min="268" max="515" width="8.875" style="1"/>
    <col min="516" max="516" width="5.625" style="1" customWidth="1"/>
    <col min="517" max="517" width="10.625" style="1" customWidth="1"/>
    <col min="518" max="518" width="26.875" style="1" bestFit="1" customWidth="1"/>
    <col min="519" max="519" width="13.75" style="1" customWidth="1"/>
    <col min="520" max="520" width="5.5" style="1" bestFit="1" customWidth="1"/>
    <col min="521" max="521" width="8.875" style="1"/>
    <col min="522" max="522" width="9.375" style="1" bestFit="1" customWidth="1"/>
    <col min="523" max="523" width="12.125" style="1" customWidth="1"/>
    <col min="524" max="771" width="8.875" style="1"/>
    <col min="772" max="772" width="5.625" style="1" customWidth="1"/>
    <col min="773" max="773" width="10.625" style="1" customWidth="1"/>
    <col min="774" max="774" width="26.875" style="1" bestFit="1" customWidth="1"/>
    <col min="775" max="775" width="13.75" style="1" customWidth="1"/>
    <col min="776" max="776" width="5.5" style="1" bestFit="1" customWidth="1"/>
    <col min="777" max="777" width="8.875" style="1"/>
    <col min="778" max="778" width="9.375" style="1" bestFit="1" customWidth="1"/>
    <col min="779" max="779" width="12.125" style="1" customWidth="1"/>
    <col min="780" max="1027" width="8.875" style="1"/>
    <col min="1028" max="1028" width="5.625" style="1" customWidth="1"/>
    <col min="1029" max="1029" width="10.625" style="1" customWidth="1"/>
    <col min="1030" max="1030" width="26.875" style="1" bestFit="1" customWidth="1"/>
    <col min="1031" max="1031" width="13.75" style="1" customWidth="1"/>
    <col min="1032" max="1032" width="5.5" style="1" bestFit="1" customWidth="1"/>
    <col min="1033" max="1033" width="8.875" style="1"/>
    <col min="1034" max="1034" width="9.375" style="1" bestFit="1" customWidth="1"/>
    <col min="1035" max="1035" width="12.125" style="1" customWidth="1"/>
    <col min="1036" max="1283" width="8.875" style="1"/>
    <col min="1284" max="1284" width="5.625" style="1" customWidth="1"/>
    <col min="1285" max="1285" width="10.625" style="1" customWidth="1"/>
    <col min="1286" max="1286" width="26.875" style="1" bestFit="1" customWidth="1"/>
    <col min="1287" max="1287" width="13.75" style="1" customWidth="1"/>
    <col min="1288" max="1288" width="5.5" style="1" bestFit="1" customWidth="1"/>
    <col min="1289" max="1289" width="8.875" style="1"/>
    <col min="1290" max="1290" width="9.375" style="1" bestFit="1" customWidth="1"/>
    <col min="1291" max="1291" width="12.125" style="1" customWidth="1"/>
    <col min="1292" max="1539" width="8.875" style="1"/>
    <col min="1540" max="1540" width="5.625" style="1" customWidth="1"/>
    <col min="1541" max="1541" width="10.625" style="1" customWidth="1"/>
    <col min="1542" max="1542" width="26.875" style="1" bestFit="1" customWidth="1"/>
    <col min="1543" max="1543" width="13.75" style="1" customWidth="1"/>
    <col min="1544" max="1544" width="5.5" style="1" bestFit="1" customWidth="1"/>
    <col min="1545" max="1545" width="8.875" style="1"/>
    <col min="1546" max="1546" width="9.375" style="1" bestFit="1" customWidth="1"/>
    <col min="1547" max="1547" width="12.125" style="1" customWidth="1"/>
    <col min="1548" max="1795" width="8.875" style="1"/>
    <col min="1796" max="1796" width="5.625" style="1" customWidth="1"/>
    <col min="1797" max="1797" width="10.625" style="1" customWidth="1"/>
    <col min="1798" max="1798" width="26.875" style="1" bestFit="1" customWidth="1"/>
    <col min="1799" max="1799" width="13.75" style="1" customWidth="1"/>
    <col min="1800" max="1800" width="5.5" style="1" bestFit="1" customWidth="1"/>
    <col min="1801" max="1801" width="8.875" style="1"/>
    <col min="1802" max="1802" width="9.375" style="1" bestFit="1" customWidth="1"/>
    <col min="1803" max="1803" width="12.125" style="1" customWidth="1"/>
    <col min="1804" max="2051" width="8.875" style="1"/>
    <col min="2052" max="2052" width="5.625" style="1" customWidth="1"/>
    <col min="2053" max="2053" width="10.625" style="1" customWidth="1"/>
    <col min="2054" max="2054" width="26.875" style="1" bestFit="1" customWidth="1"/>
    <col min="2055" max="2055" width="13.75" style="1" customWidth="1"/>
    <col min="2056" max="2056" width="5.5" style="1" bestFit="1" customWidth="1"/>
    <col min="2057" max="2057" width="8.875" style="1"/>
    <col min="2058" max="2058" width="9.375" style="1" bestFit="1" customWidth="1"/>
    <col min="2059" max="2059" width="12.125" style="1" customWidth="1"/>
    <col min="2060" max="2307" width="8.875" style="1"/>
    <col min="2308" max="2308" width="5.625" style="1" customWidth="1"/>
    <col min="2309" max="2309" width="10.625" style="1" customWidth="1"/>
    <col min="2310" max="2310" width="26.875" style="1" bestFit="1" customWidth="1"/>
    <col min="2311" max="2311" width="13.75" style="1" customWidth="1"/>
    <col min="2312" max="2312" width="5.5" style="1" bestFit="1" customWidth="1"/>
    <col min="2313" max="2313" width="8.875" style="1"/>
    <col min="2314" max="2314" width="9.375" style="1" bestFit="1" customWidth="1"/>
    <col min="2315" max="2315" width="12.125" style="1" customWidth="1"/>
    <col min="2316" max="2563" width="8.875" style="1"/>
    <col min="2564" max="2564" width="5.625" style="1" customWidth="1"/>
    <col min="2565" max="2565" width="10.625" style="1" customWidth="1"/>
    <col min="2566" max="2566" width="26.875" style="1" bestFit="1" customWidth="1"/>
    <col min="2567" max="2567" width="13.75" style="1" customWidth="1"/>
    <col min="2568" max="2568" width="5.5" style="1" bestFit="1" customWidth="1"/>
    <col min="2569" max="2569" width="8.875" style="1"/>
    <col min="2570" max="2570" width="9.375" style="1" bestFit="1" customWidth="1"/>
    <col min="2571" max="2571" width="12.125" style="1" customWidth="1"/>
    <col min="2572" max="2819" width="8.875" style="1"/>
    <col min="2820" max="2820" width="5.625" style="1" customWidth="1"/>
    <col min="2821" max="2821" width="10.625" style="1" customWidth="1"/>
    <col min="2822" max="2822" width="26.875" style="1" bestFit="1" customWidth="1"/>
    <col min="2823" max="2823" width="13.75" style="1" customWidth="1"/>
    <col min="2824" max="2824" width="5.5" style="1" bestFit="1" customWidth="1"/>
    <col min="2825" max="2825" width="8.875" style="1"/>
    <col min="2826" max="2826" width="9.375" style="1" bestFit="1" customWidth="1"/>
    <col min="2827" max="2827" width="12.125" style="1" customWidth="1"/>
    <col min="2828" max="3075" width="8.875" style="1"/>
    <col min="3076" max="3076" width="5.625" style="1" customWidth="1"/>
    <col min="3077" max="3077" width="10.625" style="1" customWidth="1"/>
    <col min="3078" max="3078" width="26.875" style="1" bestFit="1" customWidth="1"/>
    <col min="3079" max="3079" width="13.75" style="1" customWidth="1"/>
    <col min="3080" max="3080" width="5.5" style="1" bestFit="1" customWidth="1"/>
    <col min="3081" max="3081" width="8.875" style="1"/>
    <col min="3082" max="3082" width="9.375" style="1" bestFit="1" customWidth="1"/>
    <col min="3083" max="3083" width="12.125" style="1" customWidth="1"/>
    <col min="3084" max="3331" width="8.875" style="1"/>
    <col min="3332" max="3332" width="5.625" style="1" customWidth="1"/>
    <col min="3333" max="3333" width="10.625" style="1" customWidth="1"/>
    <col min="3334" max="3334" width="26.875" style="1" bestFit="1" customWidth="1"/>
    <col min="3335" max="3335" width="13.75" style="1" customWidth="1"/>
    <col min="3336" max="3336" width="5.5" style="1" bestFit="1" customWidth="1"/>
    <col min="3337" max="3337" width="8.875" style="1"/>
    <col min="3338" max="3338" width="9.375" style="1" bestFit="1" customWidth="1"/>
    <col min="3339" max="3339" width="12.125" style="1" customWidth="1"/>
    <col min="3340" max="3587" width="8.875" style="1"/>
    <col min="3588" max="3588" width="5.625" style="1" customWidth="1"/>
    <col min="3589" max="3589" width="10.625" style="1" customWidth="1"/>
    <col min="3590" max="3590" width="26.875" style="1" bestFit="1" customWidth="1"/>
    <col min="3591" max="3591" width="13.75" style="1" customWidth="1"/>
    <col min="3592" max="3592" width="5.5" style="1" bestFit="1" customWidth="1"/>
    <col min="3593" max="3593" width="8.875" style="1"/>
    <col min="3594" max="3594" width="9.375" style="1" bestFit="1" customWidth="1"/>
    <col min="3595" max="3595" width="12.125" style="1" customWidth="1"/>
    <col min="3596" max="3843" width="8.875" style="1"/>
    <col min="3844" max="3844" width="5.625" style="1" customWidth="1"/>
    <col min="3845" max="3845" width="10.625" style="1" customWidth="1"/>
    <col min="3846" max="3846" width="26.875" style="1" bestFit="1" customWidth="1"/>
    <col min="3847" max="3847" width="13.75" style="1" customWidth="1"/>
    <col min="3848" max="3848" width="5.5" style="1" bestFit="1" customWidth="1"/>
    <col min="3849" max="3849" width="8.875" style="1"/>
    <col min="3850" max="3850" width="9.375" style="1" bestFit="1" customWidth="1"/>
    <col min="3851" max="3851" width="12.125" style="1" customWidth="1"/>
    <col min="3852" max="4099" width="8.875" style="1"/>
    <col min="4100" max="4100" width="5.625" style="1" customWidth="1"/>
    <col min="4101" max="4101" width="10.625" style="1" customWidth="1"/>
    <col min="4102" max="4102" width="26.875" style="1" bestFit="1" customWidth="1"/>
    <col min="4103" max="4103" width="13.75" style="1" customWidth="1"/>
    <col min="4104" max="4104" width="5.5" style="1" bestFit="1" customWidth="1"/>
    <col min="4105" max="4105" width="8.875" style="1"/>
    <col min="4106" max="4106" width="9.375" style="1" bestFit="1" customWidth="1"/>
    <col min="4107" max="4107" width="12.125" style="1" customWidth="1"/>
    <col min="4108" max="4355" width="8.875" style="1"/>
    <col min="4356" max="4356" width="5.625" style="1" customWidth="1"/>
    <col min="4357" max="4357" width="10.625" style="1" customWidth="1"/>
    <col min="4358" max="4358" width="26.875" style="1" bestFit="1" customWidth="1"/>
    <col min="4359" max="4359" width="13.75" style="1" customWidth="1"/>
    <col min="4360" max="4360" width="5.5" style="1" bestFit="1" customWidth="1"/>
    <col min="4361" max="4361" width="8.875" style="1"/>
    <col min="4362" max="4362" width="9.375" style="1" bestFit="1" customWidth="1"/>
    <col min="4363" max="4363" width="12.125" style="1" customWidth="1"/>
    <col min="4364" max="4611" width="8.875" style="1"/>
    <col min="4612" max="4612" width="5.625" style="1" customWidth="1"/>
    <col min="4613" max="4613" width="10.625" style="1" customWidth="1"/>
    <col min="4614" max="4614" width="26.875" style="1" bestFit="1" customWidth="1"/>
    <col min="4615" max="4615" width="13.75" style="1" customWidth="1"/>
    <col min="4616" max="4616" width="5.5" style="1" bestFit="1" customWidth="1"/>
    <col min="4617" max="4617" width="8.875" style="1"/>
    <col min="4618" max="4618" width="9.375" style="1" bestFit="1" customWidth="1"/>
    <col min="4619" max="4619" width="12.125" style="1" customWidth="1"/>
    <col min="4620" max="4867" width="8.875" style="1"/>
    <col min="4868" max="4868" width="5.625" style="1" customWidth="1"/>
    <col min="4869" max="4869" width="10.625" style="1" customWidth="1"/>
    <col min="4870" max="4870" width="26.875" style="1" bestFit="1" customWidth="1"/>
    <col min="4871" max="4871" width="13.75" style="1" customWidth="1"/>
    <col min="4872" max="4872" width="5.5" style="1" bestFit="1" customWidth="1"/>
    <col min="4873" max="4873" width="8.875" style="1"/>
    <col min="4874" max="4874" width="9.375" style="1" bestFit="1" customWidth="1"/>
    <col min="4875" max="4875" width="12.125" style="1" customWidth="1"/>
    <col min="4876" max="5123" width="8.875" style="1"/>
    <col min="5124" max="5124" width="5.625" style="1" customWidth="1"/>
    <col min="5125" max="5125" width="10.625" style="1" customWidth="1"/>
    <col min="5126" max="5126" width="26.875" style="1" bestFit="1" customWidth="1"/>
    <col min="5127" max="5127" width="13.75" style="1" customWidth="1"/>
    <col min="5128" max="5128" width="5.5" style="1" bestFit="1" customWidth="1"/>
    <col min="5129" max="5129" width="8.875" style="1"/>
    <col min="5130" max="5130" width="9.375" style="1" bestFit="1" customWidth="1"/>
    <col min="5131" max="5131" width="12.125" style="1" customWidth="1"/>
    <col min="5132" max="5379" width="8.875" style="1"/>
    <col min="5380" max="5380" width="5.625" style="1" customWidth="1"/>
    <col min="5381" max="5381" width="10.625" style="1" customWidth="1"/>
    <col min="5382" max="5382" width="26.875" style="1" bestFit="1" customWidth="1"/>
    <col min="5383" max="5383" width="13.75" style="1" customWidth="1"/>
    <col min="5384" max="5384" width="5.5" style="1" bestFit="1" customWidth="1"/>
    <col min="5385" max="5385" width="8.875" style="1"/>
    <col min="5386" max="5386" width="9.375" style="1" bestFit="1" customWidth="1"/>
    <col min="5387" max="5387" width="12.125" style="1" customWidth="1"/>
    <col min="5388" max="5635" width="8.875" style="1"/>
    <col min="5636" max="5636" width="5.625" style="1" customWidth="1"/>
    <col min="5637" max="5637" width="10.625" style="1" customWidth="1"/>
    <col min="5638" max="5638" width="26.875" style="1" bestFit="1" customWidth="1"/>
    <col min="5639" max="5639" width="13.75" style="1" customWidth="1"/>
    <col min="5640" max="5640" width="5.5" style="1" bestFit="1" customWidth="1"/>
    <col min="5641" max="5641" width="8.875" style="1"/>
    <col min="5642" max="5642" width="9.375" style="1" bestFit="1" customWidth="1"/>
    <col min="5643" max="5643" width="12.125" style="1" customWidth="1"/>
    <col min="5644" max="5891" width="8.875" style="1"/>
    <col min="5892" max="5892" width="5.625" style="1" customWidth="1"/>
    <col min="5893" max="5893" width="10.625" style="1" customWidth="1"/>
    <col min="5894" max="5894" width="26.875" style="1" bestFit="1" customWidth="1"/>
    <col min="5895" max="5895" width="13.75" style="1" customWidth="1"/>
    <col min="5896" max="5896" width="5.5" style="1" bestFit="1" customWidth="1"/>
    <col min="5897" max="5897" width="8.875" style="1"/>
    <col min="5898" max="5898" width="9.375" style="1" bestFit="1" customWidth="1"/>
    <col min="5899" max="5899" width="12.125" style="1" customWidth="1"/>
    <col min="5900" max="6147" width="8.875" style="1"/>
    <col min="6148" max="6148" width="5.625" style="1" customWidth="1"/>
    <col min="6149" max="6149" width="10.625" style="1" customWidth="1"/>
    <col min="6150" max="6150" width="26.875" style="1" bestFit="1" customWidth="1"/>
    <col min="6151" max="6151" width="13.75" style="1" customWidth="1"/>
    <col min="6152" max="6152" width="5.5" style="1" bestFit="1" customWidth="1"/>
    <col min="6153" max="6153" width="8.875" style="1"/>
    <col min="6154" max="6154" width="9.375" style="1" bestFit="1" customWidth="1"/>
    <col min="6155" max="6155" width="12.125" style="1" customWidth="1"/>
    <col min="6156" max="6403" width="8.875" style="1"/>
    <col min="6404" max="6404" width="5.625" style="1" customWidth="1"/>
    <col min="6405" max="6405" width="10.625" style="1" customWidth="1"/>
    <col min="6406" max="6406" width="26.875" style="1" bestFit="1" customWidth="1"/>
    <col min="6407" max="6407" width="13.75" style="1" customWidth="1"/>
    <col min="6408" max="6408" width="5.5" style="1" bestFit="1" customWidth="1"/>
    <col min="6409" max="6409" width="8.875" style="1"/>
    <col min="6410" max="6410" width="9.375" style="1" bestFit="1" customWidth="1"/>
    <col min="6411" max="6411" width="12.125" style="1" customWidth="1"/>
    <col min="6412" max="6659" width="8.875" style="1"/>
    <col min="6660" max="6660" width="5.625" style="1" customWidth="1"/>
    <col min="6661" max="6661" width="10.625" style="1" customWidth="1"/>
    <col min="6662" max="6662" width="26.875" style="1" bestFit="1" customWidth="1"/>
    <col min="6663" max="6663" width="13.75" style="1" customWidth="1"/>
    <col min="6664" max="6664" width="5.5" style="1" bestFit="1" customWidth="1"/>
    <col min="6665" max="6665" width="8.875" style="1"/>
    <col min="6666" max="6666" width="9.375" style="1" bestFit="1" customWidth="1"/>
    <col min="6667" max="6667" width="12.125" style="1" customWidth="1"/>
    <col min="6668" max="6915" width="8.875" style="1"/>
    <col min="6916" max="6916" width="5.625" style="1" customWidth="1"/>
    <col min="6917" max="6917" width="10.625" style="1" customWidth="1"/>
    <col min="6918" max="6918" width="26.875" style="1" bestFit="1" customWidth="1"/>
    <col min="6919" max="6919" width="13.75" style="1" customWidth="1"/>
    <col min="6920" max="6920" width="5.5" style="1" bestFit="1" customWidth="1"/>
    <col min="6921" max="6921" width="8.875" style="1"/>
    <col min="6922" max="6922" width="9.375" style="1" bestFit="1" customWidth="1"/>
    <col min="6923" max="6923" width="12.125" style="1" customWidth="1"/>
    <col min="6924" max="7171" width="8.875" style="1"/>
    <col min="7172" max="7172" width="5.625" style="1" customWidth="1"/>
    <col min="7173" max="7173" width="10.625" style="1" customWidth="1"/>
    <col min="7174" max="7174" width="26.875" style="1" bestFit="1" customWidth="1"/>
    <col min="7175" max="7175" width="13.75" style="1" customWidth="1"/>
    <col min="7176" max="7176" width="5.5" style="1" bestFit="1" customWidth="1"/>
    <col min="7177" max="7177" width="8.875" style="1"/>
    <col min="7178" max="7178" width="9.375" style="1" bestFit="1" customWidth="1"/>
    <col min="7179" max="7179" width="12.125" style="1" customWidth="1"/>
    <col min="7180" max="7427" width="8.875" style="1"/>
    <col min="7428" max="7428" width="5.625" style="1" customWidth="1"/>
    <col min="7429" max="7429" width="10.625" style="1" customWidth="1"/>
    <col min="7430" max="7430" width="26.875" style="1" bestFit="1" customWidth="1"/>
    <col min="7431" max="7431" width="13.75" style="1" customWidth="1"/>
    <col min="7432" max="7432" width="5.5" style="1" bestFit="1" customWidth="1"/>
    <col min="7433" max="7433" width="8.875" style="1"/>
    <col min="7434" max="7434" width="9.375" style="1" bestFit="1" customWidth="1"/>
    <col min="7435" max="7435" width="12.125" style="1" customWidth="1"/>
    <col min="7436" max="7683" width="8.875" style="1"/>
    <col min="7684" max="7684" width="5.625" style="1" customWidth="1"/>
    <col min="7685" max="7685" width="10.625" style="1" customWidth="1"/>
    <col min="7686" max="7686" width="26.875" style="1" bestFit="1" customWidth="1"/>
    <col min="7687" max="7687" width="13.75" style="1" customWidth="1"/>
    <col min="7688" max="7688" width="5.5" style="1" bestFit="1" customWidth="1"/>
    <col min="7689" max="7689" width="8.875" style="1"/>
    <col min="7690" max="7690" width="9.375" style="1" bestFit="1" customWidth="1"/>
    <col min="7691" max="7691" width="12.125" style="1" customWidth="1"/>
    <col min="7692" max="7939" width="8.875" style="1"/>
    <col min="7940" max="7940" width="5.625" style="1" customWidth="1"/>
    <col min="7941" max="7941" width="10.625" style="1" customWidth="1"/>
    <col min="7942" max="7942" width="26.875" style="1" bestFit="1" customWidth="1"/>
    <col min="7943" max="7943" width="13.75" style="1" customWidth="1"/>
    <col min="7944" max="7944" width="5.5" style="1" bestFit="1" customWidth="1"/>
    <col min="7945" max="7945" width="8.875" style="1"/>
    <col min="7946" max="7946" width="9.375" style="1" bestFit="1" customWidth="1"/>
    <col min="7947" max="7947" width="12.125" style="1" customWidth="1"/>
    <col min="7948" max="8195" width="8.875" style="1"/>
    <col min="8196" max="8196" width="5.625" style="1" customWidth="1"/>
    <col min="8197" max="8197" width="10.625" style="1" customWidth="1"/>
    <col min="8198" max="8198" width="26.875" style="1" bestFit="1" customWidth="1"/>
    <col min="8199" max="8199" width="13.75" style="1" customWidth="1"/>
    <col min="8200" max="8200" width="5.5" style="1" bestFit="1" customWidth="1"/>
    <col min="8201" max="8201" width="8.875" style="1"/>
    <col min="8202" max="8202" width="9.375" style="1" bestFit="1" customWidth="1"/>
    <col min="8203" max="8203" width="12.125" style="1" customWidth="1"/>
    <col min="8204" max="8451" width="8.875" style="1"/>
    <col min="8452" max="8452" width="5.625" style="1" customWidth="1"/>
    <col min="8453" max="8453" width="10.625" style="1" customWidth="1"/>
    <col min="8454" max="8454" width="26.875" style="1" bestFit="1" customWidth="1"/>
    <col min="8455" max="8455" width="13.75" style="1" customWidth="1"/>
    <col min="8456" max="8456" width="5.5" style="1" bestFit="1" customWidth="1"/>
    <col min="8457" max="8457" width="8.875" style="1"/>
    <col min="8458" max="8458" width="9.375" style="1" bestFit="1" customWidth="1"/>
    <col min="8459" max="8459" width="12.125" style="1" customWidth="1"/>
    <col min="8460" max="8707" width="8.875" style="1"/>
    <col min="8708" max="8708" width="5.625" style="1" customWidth="1"/>
    <col min="8709" max="8709" width="10.625" style="1" customWidth="1"/>
    <col min="8710" max="8710" width="26.875" style="1" bestFit="1" customWidth="1"/>
    <col min="8711" max="8711" width="13.75" style="1" customWidth="1"/>
    <col min="8712" max="8712" width="5.5" style="1" bestFit="1" customWidth="1"/>
    <col min="8713" max="8713" width="8.875" style="1"/>
    <col min="8714" max="8714" width="9.375" style="1" bestFit="1" customWidth="1"/>
    <col min="8715" max="8715" width="12.125" style="1" customWidth="1"/>
    <col min="8716" max="8963" width="8.875" style="1"/>
    <col min="8964" max="8964" width="5.625" style="1" customWidth="1"/>
    <col min="8965" max="8965" width="10.625" style="1" customWidth="1"/>
    <col min="8966" max="8966" width="26.875" style="1" bestFit="1" customWidth="1"/>
    <col min="8967" max="8967" width="13.75" style="1" customWidth="1"/>
    <col min="8968" max="8968" width="5.5" style="1" bestFit="1" customWidth="1"/>
    <col min="8969" max="8969" width="8.875" style="1"/>
    <col min="8970" max="8970" width="9.375" style="1" bestFit="1" customWidth="1"/>
    <col min="8971" max="8971" width="12.125" style="1" customWidth="1"/>
    <col min="8972" max="9219" width="8.875" style="1"/>
    <col min="9220" max="9220" width="5.625" style="1" customWidth="1"/>
    <col min="9221" max="9221" width="10.625" style="1" customWidth="1"/>
    <col min="9222" max="9222" width="26.875" style="1" bestFit="1" customWidth="1"/>
    <col min="9223" max="9223" width="13.75" style="1" customWidth="1"/>
    <col min="9224" max="9224" width="5.5" style="1" bestFit="1" customWidth="1"/>
    <col min="9225" max="9225" width="8.875" style="1"/>
    <col min="9226" max="9226" width="9.375" style="1" bestFit="1" customWidth="1"/>
    <col min="9227" max="9227" width="12.125" style="1" customWidth="1"/>
    <col min="9228" max="9475" width="8.875" style="1"/>
    <col min="9476" max="9476" width="5.625" style="1" customWidth="1"/>
    <col min="9477" max="9477" width="10.625" style="1" customWidth="1"/>
    <col min="9478" max="9478" width="26.875" style="1" bestFit="1" customWidth="1"/>
    <col min="9479" max="9479" width="13.75" style="1" customWidth="1"/>
    <col min="9480" max="9480" width="5.5" style="1" bestFit="1" customWidth="1"/>
    <col min="9481" max="9481" width="8.875" style="1"/>
    <col min="9482" max="9482" width="9.375" style="1" bestFit="1" customWidth="1"/>
    <col min="9483" max="9483" width="12.125" style="1" customWidth="1"/>
    <col min="9484" max="9731" width="8.875" style="1"/>
    <col min="9732" max="9732" width="5.625" style="1" customWidth="1"/>
    <col min="9733" max="9733" width="10.625" style="1" customWidth="1"/>
    <col min="9734" max="9734" width="26.875" style="1" bestFit="1" customWidth="1"/>
    <col min="9735" max="9735" width="13.75" style="1" customWidth="1"/>
    <col min="9736" max="9736" width="5.5" style="1" bestFit="1" customWidth="1"/>
    <col min="9737" max="9737" width="8.875" style="1"/>
    <col min="9738" max="9738" width="9.375" style="1" bestFit="1" customWidth="1"/>
    <col min="9739" max="9739" width="12.125" style="1" customWidth="1"/>
    <col min="9740" max="9987" width="8.875" style="1"/>
    <col min="9988" max="9988" width="5.625" style="1" customWidth="1"/>
    <col min="9989" max="9989" width="10.625" style="1" customWidth="1"/>
    <col min="9990" max="9990" width="26.875" style="1" bestFit="1" customWidth="1"/>
    <col min="9991" max="9991" width="13.75" style="1" customWidth="1"/>
    <col min="9992" max="9992" width="5.5" style="1" bestFit="1" customWidth="1"/>
    <col min="9993" max="9993" width="8.875" style="1"/>
    <col min="9994" max="9994" width="9.375" style="1" bestFit="1" customWidth="1"/>
    <col min="9995" max="9995" width="12.125" style="1" customWidth="1"/>
    <col min="9996" max="10243" width="8.875" style="1"/>
    <col min="10244" max="10244" width="5.625" style="1" customWidth="1"/>
    <col min="10245" max="10245" width="10.625" style="1" customWidth="1"/>
    <col min="10246" max="10246" width="26.875" style="1" bestFit="1" customWidth="1"/>
    <col min="10247" max="10247" width="13.75" style="1" customWidth="1"/>
    <col min="10248" max="10248" width="5.5" style="1" bestFit="1" customWidth="1"/>
    <col min="10249" max="10249" width="8.875" style="1"/>
    <col min="10250" max="10250" width="9.375" style="1" bestFit="1" customWidth="1"/>
    <col min="10251" max="10251" width="12.125" style="1" customWidth="1"/>
    <col min="10252" max="10499" width="8.875" style="1"/>
    <col min="10500" max="10500" width="5.625" style="1" customWidth="1"/>
    <col min="10501" max="10501" width="10.625" style="1" customWidth="1"/>
    <col min="10502" max="10502" width="26.875" style="1" bestFit="1" customWidth="1"/>
    <col min="10503" max="10503" width="13.75" style="1" customWidth="1"/>
    <col min="10504" max="10504" width="5.5" style="1" bestFit="1" customWidth="1"/>
    <col min="10505" max="10505" width="8.875" style="1"/>
    <col min="10506" max="10506" width="9.375" style="1" bestFit="1" customWidth="1"/>
    <col min="10507" max="10507" width="12.125" style="1" customWidth="1"/>
    <col min="10508" max="10755" width="8.875" style="1"/>
    <col min="10756" max="10756" width="5.625" style="1" customWidth="1"/>
    <col min="10757" max="10757" width="10.625" style="1" customWidth="1"/>
    <col min="10758" max="10758" width="26.875" style="1" bestFit="1" customWidth="1"/>
    <col min="10759" max="10759" width="13.75" style="1" customWidth="1"/>
    <col min="10760" max="10760" width="5.5" style="1" bestFit="1" customWidth="1"/>
    <col min="10761" max="10761" width="8.875" style="1"/>
    <col min="10762" max="10762" width="9.375" style="1" bestFit="1" customWidth="1"/>
    <col min="10763" max="10763" width="12.125" style="1" customWidth="1"/>
    <col min="10764" max="11011" width="8.875" style="1"/>
    <col min="11012" max="11012" width="5.625" style="1" customWidth="1"/>
    <col min="11013" max="11013" width="10.625" style="1" customWidth="1"/>
    <col min="11014" max="11014" width="26.875" style="1" bestFit="1" customWidth="1"/>
    <col min="11015" max="11015" width="13.75" style="1" customWidth="1"/>
    <col min="11016" max="11016" width="5.5" style="1" bestFit="1" customWidth="1"/>
    <col min="11017" max="11017" width="8.875" style="1"/>
    <col min="11018" max="11018" width="9.375" style="1" bestFit="1" customWidth="1"/>
    <col min="11019" max="11019" width="12.125" style="1" customWidth="1"/>
    <col min="11020" max="11267" width="8.875" style="1"/>
    <col min="11268" max="11268" width="5.625" style="1" customWidth="1"/>
    <col min="11269" max="11269" width="10.625" style="1" customWidth="1"/>
    <col min="11270" max="11270" width="26.875" style="1" bestFit="1" customWidth="1"/>
    <col min="11271" max="11271" width="13.75" style="1" customWidth="1"/>
    <col min="11272" max="11272" width="5.5" style="1" bestFit="1" customWidth="1"/>
    <col min="11273" max="11273" width="8.875" style="1"/>
    <col min="11274" max="11274" width="9.375" style="1" bestFit="1" customWidth="1"/>
    <col min="11275" max="11275" width="12.125" style="1" customWidth="1"/>
    <col min="11276" max="11523" width="8.875" style="1"/>
    <col min="11524" max="11524" width="5.625" style="1" customWidth="1"/>
    <col min="11525" max="11525" width="10.625" style="1" customWidth="1"/>
    <col min="11526" max="11526" width="26.875" style="1" bestFit="1" customWidth="1"/>
    <col min="11527" max="11527" width="13.75" style="1" customWidth="1"/>
    <col min="11528" max="11528" width="5.5" style="1" bestFit="1" customWidth="1"/>
    <col min="11529" max="11529" width="8.875" style="1"/>
    <col min="11530" max="11530" width="9.375" style="1" bestFit="1" customWidth="1"/>
    <col min="11531" max="11531" width="12.125" style="1" customWidth="1"/>
    <col min="11532" max="11779" width="8.875" style="1"/>
    <col min="11780" max="11780" width="5.625" style="1" customWidth="1"/>
    <col min="11781" max="11781" width="10.625" style="1" customWidth="1"/>
    <col min="11782" max="11782" width="26.875" style="1" bestFit="1" customWidth="1"/>
    <col min="11783" max="11783" width="13.75" style="1" customWidth="1"/>
    <col min="11784" max="11784" width="5.5" style="1" bestFit="1" customWidth="1"/>
    <col min="11785" max="11785" width="8.875" style="1"/>
    <col min="11786" max="11786" width="9.375" style="1" bestFit="1" customWidth="1"/>
    <col min="11787" max="11787" width="12.125" style="1" customWidth="1"/>
    <col min="11788" max="12035" width="8.875" style="1"/>
    <col min="12036" max="12036" width="5.625" style="1" customWidth="1"/>
    <col min="12037" max="12037" width="10.625" style="1" customWidth="1"/>
    <col min="12038" max="12038" width="26.875" style="1" bestFit="1" customWidth="1"/>
    <col min="12039" max="12039" width="13.75" style="1" customWidth="1"/>
    <col min="12040" max="12040" width="5.5" style="1" bestFit="1" customWidth="1"/>
    <col min="12041" max="12041" width="8.875" style="1"/>
    <col min="12042" max="12042" width="9.375" style="1" bestFit="1" customWidth="1"/>
    <col min="12043" max="12043" width="12.125" style="1" customWidth="1"/>
    <col min="12044" max="12291" width="8.875" style="1"/>
    <col min="12292" max="12292" width="5.625" style="1" customWidth="1"/>
    <col min="12293" max="12293" width="10.625" style="1" customWidth="1"/>
    <col min="12294" max="12294" width="26.875" style="1" bestFit="1" customWidth="1"/>
    <col min="12295" max="12295" width="13.75" style="1" customWidth="1"/>
    <col min="12296" max="12296" width="5.5" style="1" bestFit="1" customWidth="1"/>
    <col min="12297" max="12297" width="8.875" style="1"/>
    <col min="12298" max="12298" width="9.375" style="1" bestFit="1" customWidth="1"/>
    <col min="12299" max="12299" width="12.125" style="1" customWidth="1"/>
    <col min="12300" max="12547" width="8.875" style="1"/>
    <col min="12548" max="12548" width="5.625" style="1" customWidth="1"/>
    <col min="12549" max="12549" width="10.625" style="1" customWidth="1"/>
    <col min="12550" max="12550" width="26.875" style="1" bestFit="1" customWidth="1"/>
    <col min="12551" max="12551" width="13.75" style="1" customWidth="1"/>
    <col min="12552" max="12552" width="5.5" style="1" bestFit="1" customWidth="1"/>
    <col min="12553" max="12553" width="8.875" style="1"/>
    <col min="12554" max="12554" width="9.375" style="1" bestFit="1" customWidth="1"/>
    <col min="12555" max="12555" width="12.125" style="1" customWidth="1"/>
    <col min="12556" max="12803" width="8.875" style="1"/>
    <col min="12804" max="12804" width="5.625" style="1" customWidth="1"/>
    <col min="12805" max="12805" width="10.625" style="1" customWidth="1"/>
    <col min="12806" max="12806" width="26.875" style="1" bestFit="1" customWidth="1"/>
    <col min="12807" max="12807" width="13.75" style="1" customWidth="1"/>
    <col min="12808" max="12808" width="5.5" style="1" bestFit="1" customWidth="1"/>
    <col min="12809" max="12809" width="8.875" style="1"/>
    <col min="12810" max="12810" width="9.375" style="1" bestFit="1" customWidth="1"/>
    <col min="12811" max="12811" width="12.125" style="1" customWidth="1"/>
    <col min="12812" max="13059" width="8.875" style="1"/>
    <col min="13060" max="13060" width="5.625" style="1" customWidth="1"/>
    <col min="13061" max="13061" width="10.625" style="1" customWidth="1"/>
    <col min="13062" max="13062" width="26.875" style="1" bestFit="1" customWidth="1"/>
    <col min="13063" max="13063" width="13.75" style="1" customWidth="1"/>
    <col min="13064" max="13064" width="5.5" style="1" bestFit="1" customWidth="1"/>
    <col min="13065" max="13065" width="8.875" style="1"/>
    <col min="13066" max="13066" width="9.375" style="1" bestFit="1" customWidth="1"/>
    <col min="13067" max="13067" width="12.125" style="1" customWidth="1"/>
    <col min="13068" max="13315" width="8.875" style="1"/>
    <col min="13316" max="13316" width="5.625" style="1" customWidth="1"/>
    <col min="13317" max="13317" width="10.625" style="1" customWidth="1"/>
    <col min="13318" max="13318" width="26.875" style="1" bestFit="1" customWidth="1"/>
    <col min="13319" max="13319" width="13.75" style="1" customWidth="1"/>
    <col min="13320" max="13320" width="5.5" style="1" bestFit="1" customWidth="1"/>
    <col min="13321" max="13321" width="8.875" style="1"/>
    <col min="13322" max="13322" width="9.375" style="1" bestFit="1" customWidth="1"/>
    <col min="13323" max="13323" width="12.125" style="1" customWidth="1"/>
    <col min="13324" max="13571" width="8.875" style="1"/>
    <col min="13572" max="13572" width="5.625" style="1" customWidth="1"/>
    <col min="13573" max="13573" width="10.625" style="1" customWidth="1"/>
    <col min="13574" max="13574" width="26.875" style="1" bestFit="1" customWidth="1"/>
    <col min="13575" max="13575" width="13.75" style="1" customWidth="1"/>
    <col min="13576" max="13576" width="5.5" style="1" bestFit="1" customWidth="1"/>
    <col min="13577" max="13577" width="8.875" style="1"/>
    <col min="13578" max="13578" width="9.375" style="1" bestFit="1" customWidth="1"/>
    <col min="13579" max="13579" width="12.125" style="1" customWidth="1"/>
    <col min="13580" max="13827" width="8.875" style="1"/>
    <col min="13828" max="13828" width="5.625" style="1" customWidth="1"/>
    <col min="13829" max="13829" width="10.625" style="1" customWidth="1"/>
    <col min="13830" max="13830" width="26.875" style="1" bestFit="1" customWidth="1"/>
    <col min="13831" max="13831" width="13.75" style="1" customWidth="1"/>
    <col min="13832" max="13832" width="5.5" style="1" bestFit="1" customWidth="1"/>
    <col min="13833" max="13833" width="8.875" style="1"/>
    <col min="13834" max="13834" width="9.375" style="1" bestFit="1" customWidth="1"/>
    <col min="13835" max="13835" width="12.125" style="1" customWidth="1"/>
    <col min="13836" max="14083" width="8.875" style="1"/>
    <col min="14084" max="14084" width="5.625" style="1" customWidth="1"/>
    <col min="14085" max="14085" width="10.625" style="1" customWidth="1"/>
    <col min="14086" max="14086" width="26.875" style="1" bestFit="1" customWidth="1"/>
    <col min="14087" max="14087" width="13.75" style="1" customWidth="1"/>
    <col min="14088" max="14088" width="5.5" style="1" bestFit="1" customWidth="1"/>
    <col min="14089" max="14089" width="8.875" style="1"/>
    <col min="14090" max="14090" width="9.375" style="1" bestFit="1" customWidth="1"/>
    <col min="14091" max="14091" width="12.125" style="1" customWidth="1"/>
    <col min="14092" max="14339" width="8.875" style="1"/>
    <col min="14340" max="14340" width="5.625" style="1" customWidth="1"/>
    <col min="14341" max="14341" width="10.625" style="1" customWidth="1"/>
    <col min="14342" max="14342" width="26.875" style="1" bestFit="1" customWidth="1"/>
    <col min="14343" max="14343" width="13.75" style="1" customWidth="1"/>
    <col min="14344" max="14344" width="5.5" style="1" bestFit="1" customWidth="1"/>
    <col min="14345" max="14345" width="8.875" style="1"/>
    <col min="14346" max="14346" width="9.375" style="1" bestFit="1" customWidth="1"/>
    <col min="14347" max="14347" width="12.125" style="1" customWidth="1"/>
    <col min="14348" max="14595" width="8.875" style="1"/>
    <col min="14596" max="14596" width="5.625" style="1" customWidth="1"/>
    <col min="14597" max="14597" width="10.625" style="1" customWidth="1"/>
    <col min="14598" max="14598" width="26.875" style="1" bestFit="1" customWidth="1"/>
    <col min="14599" max="14599" width="13.75" style="1" customWidth="1"/>
    <col min="14600" max="14600" width="5.5" style="1" bestFit="1" customWidth="1"/>
    <col min="14601" max="14601" width="8.875" style="1"/>
    <col min="14602" max="14602" width="9.375" style="1" bestFit="1" customWidth="1"/>
    <col min="14603" max="14603" width="12.125" style="1" customWidth="1"/>
    <col min="14604" max="14851" width="8.875" style="1"/>
    <col min="14852" max="14852" width="5.625" style="1" customWidth="1"/>
    <col min="14853" max="14853" width="10.625" style="1" customWidth="1"/>
    <col min="14854" max="14854" width="26.875" style="1" bestFit="1" customWidth="1"/>
    <col min="14855" max="14855" width="13.75" style="1" customWidth="1"/>
    <col min="14856" max="14856" width="5.5" style="1" bestFit="1" customWidth="1"/>
    <col min="14857" max="14857" width="8.875" style="1"/>
    <col min="14858" max="14858" width="9.375" style="1" bestFit="1" customWidth="1"/>
    <col min="14859" max="14859" width="12.125" style="1" customWidth="1"/>
    <col min="14860" max="15107" width="8.875" style="1"/>
    <col min="15108" max="15108" width="5.625" style="1" customWidth="1"/>
    <col min="15109" max="15109" width="10.625" style="1" customWidth="1"/>
    <col min="15110" max="15110" width="26.875" style="1" bestFit="1" customWidth="1"/>
    <col min="15111" max="15111" width="13.75" style="1" customWidth="1"/>
    <col min="15112" max="15112" width="5.5" style="1" bestFit="1" customWidth="1"/>
    <col min="15113" max="15113" width="8.875" style="1"/>
    <col min="15114" max="15114" width="9.375" style="1" bestFit="1" customWidth="1"/>
    <col min="15115" max="15115" width="12.125" style="1" customWidth="1"/>
    <col min="15116" max="15363" width="8.875" style="1"/>
    <col min="15364" max="15364" width="5.625" style="1" customWidth="1"/>
    <col min="15365" max="15365" width="10.625" style="1" customWidth="1"/>
    <col min="15366" max="15366" width="26.875" style="1" bestFit="1" customWidth="1"/>
    <col min="15367" max="15367" width="13.75" style="1" customWidth="1"/>
    <col min="15368" max="15368" width="5.5" style="1" bestFit="1" customWidth="1"/>
    <col min="15369" max="15369" width="8.875" style="1"/>
    <col min="15370" max="15370" width="9.375" style="1" bestFit="1" customWidth="1"/>
    <col min="15371" max="15371" width="12.125" style="1" customWidth="1"/>
    <col min="15372" max="15619" width="8.875" style="1"/>
    <col min="15620" max="15620" width="5.625" style="1" customWidth="1"/>
    <col min="15621" max="15621" width="10.625" style="1" customWidth="1"/>
    <col min="15622" max="15622" width="26.875" style="1" bestFit="1" customWidth="1"/>
    <col min="15623" max="15623" width="13.75" style="1" customWidth="1"/>
    <col min="15624" max="15624" width="5.5" style="1" bestFit="1" customWidth="1"/>
    <col min="15625" max="15625" width="8.875" style="1"/>
    <col min="15626" max="15626" width="9.375" style="1" bestFit="1" customWidth="1"/>
    <col min="15627" max="15627" width="12.125" style="1" customWidth="1"/>
    <col min="15628" max="15875" width="8.875" style="1"/>
    <col min="15876" max="15876" width="5.625" style="1" customWidth="1"/>
    <col min="15877" max="15877" width="10.625" style="1" customWidth="1"/>
    <col min="15878" max="15878" width="26.875" style="1" bestFit="1" customWidth="1"/>
    <col min="15879" max="15879" width="13.75" style="1" customWidth="1"/>
    <col min="15880" max="15880" width="5.5" style="1" bestFit="1" customWidth="1"/>
    <col min="15881" max="15881" width="8.875" style="1"/>
    <col min="15882" max="15882" width="9.375" style="1" bestFit="1" customWidth="1"/>
    <col min="15883" max="15883" width="12.125" style="1" customWidth="1"/>
    <col min="15884" max="16131" width="8.875" style="1"/>
    <col min="16132" max="16132" width="5.625" style="1" customWidth="1"/>
    <col min="16133" max="16133" width="10.625" style="1" customWidth="1"/>
    <col min="16134" max="16134" width="26.875" style="1" bestFit="1" customWidth="1"/>
    <col min="16135" max="16135" width="13.75" style="1" customWidth="1"/>
    <col min="16136" max="16136" width="5.5" style="1" bestFit="1" customWidth="1"/>
    <col min="16137" max="16137" width="8.875" style="1"/>
    <col min="16138" max="16138" width="9.375" style="1" bestFit="1" customWidth="1"/>
    <col min="16139" max="16139" width="12.125" style="1" customWidth="1"/>
    <col min="16140" max="16384" width="8.875" style="1"/>
  </cols>
  <sheetData>
    <row r="1" spans="1:16" ht="22.5">
      <c r="A1" s="168" t="s">
        <v>200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19"/>
    </row>
    <row r="2" spans="1:16">
      <c r="A2" s="169" t="s">
        <v>211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20"/>
    </row>
    <row r="3" spans="1:16" ht="25.15" customHeight="1">
      <c r="A3" s="170" t="s">
        <v>204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21"/>
    </row>
    <row r="4" spans="1:16" ht="25.15" customHeight="1">
      <c r="A4" s="170" t="s">
        <v>218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21"/>
    </row>
    <row r="5" spans="1:16" ht="28.5" customHeight="1">
      <c r="A5" s="171" t="s">
        <v>3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22"/>
    </row>
    <row r="6" spans="1:16">
      <c r="A6" s="167" t="s">
        <v>4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18"/>
    </row>
    <row r="7" spans="1:16" ht="39" customHeight="1">
      <c r="A7" s="176" t="s">
        <v>5</v>
      </c>
      <c r="B7" s="177" t="s">
        <v>6</v>
      </c>
      <c r="C7" s="178" t="s">
        <v>202</v>
      </c>
      <c r="D7" s="178" t="s">
        <v>8</v>
      </c>
      <c r="E7" s="187" t="s">
        <v>201</v>
      </c>
      <c r="F7" s="180" t="s">
        <v>153</v>
      </c>
      <c r="G7" s="180"/>
      <c r="H7" s="182" t="s">
        <v>154</v>
      </c>
      <c r="I7" s="182"/>
      <c r="J7" s="182"/>
      <c r="K7" s="92" t="s">
        <v>155</v>
      </c>
      <c r="L7" s="92" t="s">
        <v>195</v>
      </c>
      <c r="M7" s="92" t="s">
        <v>196</v>
      </c>
      <c r="N7" s="181" t="s">
        <v>11</v>
      </c>
      <c r="O7" s="2"/>
    </row>
    <row r="8" spans="1:16" ht="30" customHeight="1">
      <c r="A8" s="176"/>
      <c r="B8" s="177"/>
      <c r="C8" s="178"/>
      <c r="D8" s="178"/>
      <c r="E8" s="188"/>
      <c r="F8" s="117" t="s">
        <v>213</v>
      </c>
      <c r="G8" s="117" t="s">
        <v>214</v>
      </c>
      <c r="H8" s="93" t="s">
        <v>156</v>
      </c>
      <c r="I8" s="93" t="s">
        <v>157</v>
      </c>
      <c r="J8" s="93" t="s">
        <v>158</v>
      </c>
      <c r="K8" s="183" t="s">
        <v>215</v>
      </c>
      <c r="L8" s="184"/>
      <c r="M8" s="185"/>
      <c r="N8" s="181"/>
      <c r="O8" s="2"/>
    </row>
    <row r="9" spans="1:16" ht="36.75" customHeight="1">
      <c r="A9" s="95">
        <v>1</v>
      </c>
      <c r="B9" s="95" t="s">
        <v>216</v>
      </c>
      <c r="C9" s="95" t="s">
        <v>210</v>
      </c>
      <c r="D9" s="95" t="s">
        <v>217</v>
      </c>
      <c r="E9" s="95" t="s">
        <v>203</v>
      </c>
      <c r="F9" s="95"/>
      <c r="G9" s="164">
        <v>7.2</v>
      </c>
      <c r="H9" s="164"/>
      <c r="I9" s="164"/>
      <c r="J9" s="164"/>
      <c r="K9" s="164">
        <f t="shared" ref="K9" si="0">G9+I9</f>
        <v>7.2</v>
      </c>
      <c r="L9" s="164">
        <f t="shared" ref="L9" si="1">K9*0.13</f>
        <v>0.93600000000000005</v>
      </c>
      <c r="M9" s="164">
        <f t="shared" ref="M9" si="2">K9+L9</f>
        <v>8.136000000000001</v>
      </c>
      <c r="N9" s="166"/>
      <c r="O9" s="2"/>
      <c r="P9" s="189"/>
    </row>
    <row r="10" spans="1:16" ht="36.6" customHeight="1">
      <c r="A10" s="173" t="s">
        <v>13</v>
      </c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14"/>
    </row>
    <row r="11" spans="1:16" ht="35.450000000000003" customHeight="1">
      <c r="A11" s="174" t="s">
        <v>212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15"/>
    </row>
    <row r="12" spans="1:16" ht="35.450000000000003" customHeight="1">
      <c r="A12" s="186" t="s">
        <v>205</v>
      </c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62"/>
    </row>
    <row r="13" spans="1:16" ht="35.450000000000003" customHeight="1">
      <c r="A13" s="186" t="s">
        <v>206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62"/>
    </row>
    <row r="14" spans="1:16" ht="35.450000000000003" customHeight="1">
      <c r="A14" s="186" t="s">
        <v>207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62"/>
    </row>
    <row r="15" spans="1:16" ht="40.9" customHeight="1">
      <c r="A15" s="174" t="s">
        <v>209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15"/>
    </row>
    <row r="16" spans="1:16" ht="21" customHeight="1">
      <c r="A16" s="175" t="s">
        <v>208</v>
      </c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16"/>
    </row>
    <row r="17" spans="1:15">
      <c r="A17" s="116"/>
      <c r="B17" s="3"/>
      <c r="C17" s="116"/>
      <c r="D17" s="116"/>
      <c r="E17" s="165"/>
      <c r="F17" s="4"/>
      <c r="G17" s="4"/>
      <c r="H17" s="4"/>
      <c r="I17" s="4"/>
      <c r="J17" s="4"/>
      <c r="K17" s="4"/>
      <c r="L17" s="4"/>
      <c r="M17" s="4"/>
      <c r="N17" s="5"/>
      <c r="O17" s="5"/>
    </row>
    <row r="18" spans="1:15" ht="16.5">
      <c r="A18" s="6" t="s">
        <v>199</v>
      </c>
      <c r="B18" s="7"/>
      <c r="C18" s="8"/>
      <c r="D18" s="9"/>
      <c r="E18" s="9"/>
      <c r="F18" s="10"/>
      <c r="G18" s="10"/>
      <c r="H18" s="10"/>
      <c r="I18" s="10"/>
      <c r="J18" s="163" t="s">
        <v>198</v>
      </c>
      <c r="K18" s="10"/>
      <c r="L18" s="10"/>
      <c r="M18" s="10"/>
      <c r="N18" s="11"/>
      <c r="O18" s="11"/>
    </row>
    <row r="19" spans="1:15" ht="16.5">
      <c r="A19" s="6"/>
      <c r="B19" s="7"/>
      <c r="C19" s="8"/>
      <c r="D19" s="9"/>
      <c r="E19" s="9"/>
      <c r="F19" s="10"/>
      <c r="G19" s="10"/>
      <c r="H19" s="10"/>
      <c r="I19" s="10"/>
      <c r="J19" s="9"/>
      <c r="K19" s="10"/>
      <c r="L19" s="10"/>
      <c r="M19" s="10"/>
      <c r="N19" s="11"/>
      <c r="O19" s="11"/>
    </row>
    <row r="20" spans="1:15" ht="16.5">
      <c r="A20" s="6" t="s">
        <v>197</v>
      </c>
      <c r="B20" s="7"/>
      <c r="C20" s="8"/>
      <c r="D20" s="9"/>
      <c r="E20" s="9"/>
      <c r="F20" s="10"/>
      <c r="G20" s="10"/>
      <c r="H20" s="10"/>
      <c r="I20" s="10"/>
      <c r="J20" s="6" t="s">
        <v>197</v>
      </c>
      <c r="K20" s="10"/>
      <c r="L20" s="10"/>
      <c r="M20" s="10"/>
      <c r="N20" s="11"/>
      <c r="O20" s="11"/>
    </row>
    <row r="21" spans="1:15" ht="16.5">
      <c r="A21" s="6"/>
      <c r="B21" s="7"/>
      <c r="C21" s="8"/>
      <c r="D21" s="9"/>
      <c r="E21" s="9"/>
      <c r="F21" s="10"/>
      <c r="G21" s="10"/>
      <c r="H21" s="10"/>
      <c r="I21" s="10"/>
      <c r="J21" s="9"/>
      <c r="K21" s="10"/>
      <c r="L21" s="10"/>
      <c r="M21" s="10"/>
      <c r="N21" s="11"/>
      <c r="O21" s="11"/>
    </row>
    <row r="22" spans="1:15" ht="16.5">
      <c r="A22" s="6" t="s">
        <v>18</v>
      </c>
      <c r="B22" s="6"/>
      <c r="C22" s="116"/>
      <c r="D22" s="6"/>
      <c r="E22" s="6"/>
      <c r="F22" s="10"/>
      <c r="G22" s="10"/>
      <c r="H22" s="10"/>
      <c r="I22" s="10"/>
      <c r="J22" s="6" t="s">
        <v>18</v>
      </c>
      <c r="K22" s="10"/>
      <c r="L22" s="10"/>
      <c r="M22" s="10"/>
      <c r="N22" s="11"/>
      <c r="O22" s="11"/>
    </row>
  </sheetData>
  <mergeCells count="22">
    <mergeCell ref="A16:N16"/>
    <mergeCell ref="A7:A8"/>
    <mergeCell ref="B7:B8"/>
    <mergeCell ref="C7:C8"/>
    <mergeCell ref="D7:D8"/>
    <mergeCell ref="F7:G7"/>
    <mergeCell ref="H7:J7"/>
    <mergeCell ref="N7:N8"/>
    <mergeCell ref="A10:N10"/>
    <mergeCell ref="A11:N11"/>
    <mergeCell ref="A15:N15"/>
    <mergeCell ref="K8:M8"/>
    <mergeCell ref="A12:N12"/>
    <mergeCell ref="A13:N13"/>
    <mergeCell ref="A14:N14"/>
    <mergeCell ref="E7:E8"/>
    <mergeCell ref="A6:N6"/>
    <mergeCell ref="A1:N1"/>
    <mergeCell ref="A2:N2"/>
    <mergeCell ref="A3:N3"/>
    <mergeCell ref="A4:N4"/>
    <mergeCell ref="A5:N5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view="pageBreakPreview" zoomScale="60" zoomScaleNormal="70" workbookViewId="0">
      <selection activeCell="A11" sqref="A11:L11"/>
    </sheetView>
  </sheetViews>
  <sheetFormatPr defaultRowHeight="14.25"/>
  <cols>
    <col min="1" max="1" width="5.625" style="1" customWidth="1"/>
    <col min="2" max="2" width="17.25" style="1" customWidth="1"/>
    <col min="3" max="3" width="29.5" style="1" customWidth="1"/>
    <col min="4" max="4" width="7.75" style="1" customWidth="1"/>
    <col min="5" max="5" width="5.5" style="1" bestFit="1" customWidth="1"/>
    <col min="6" max="6" width="9.5" style="1" bestFit="1" customWidth="1"/>
    <col min="7" max="7" width="10.25" style="1" customWidth="1"/>
    <col min="8" max="8" width="13.5" style="1" customWidth="1"/>
    <col min="9" max="9" width="10.25" style="1" customWidth="1"/>
    <col min="10" max="10" width="30.25" style="1" customWidth="1"/>
    <col min="11" max="12" width="13.5" style="1" customWidth="1"/>
    <col min="13" max="13" width="12.125" style="1" customWidth="1"/>
    <col min="14" max="14" width="16.5" style="1" customWidth="1"/>
    <col min="15" max="15" width="9.5" style="1" bestFit="1" customWidth="1"/>
    <col min="16" max="18" width="8.875" style="1"/>
    <col min="19" max="19" width="20.125" style="1" customWidth="1"/>
    <col min="20" max="257" width="8.875" style="1"/>
    <col min="258" max="258" width="5.625" style="1" customWidth="1"/>
    <col min="259" max="259" width="10.625" style="1" customWidth="1"/>
    <col min="260" max="260" width="26.875" style="1" bestFit="1" customWidth="1"/>
    <col min="261" max="261" width="13.75" style="1" customWidth="1"/>
    <col min="262" max="262" width="5.5" style="1" bestFit="1" customWidth="1"/>
    <col min="263" max="263" width="8.875" style="1"/>
    <col min="264" max="264" width="9.375" style="1" bestFit="1" customWidth="1"/>
    <col min="265" max="265" width="12.125" style="1" customWidth="1"/>
    <col min="266" max="513" width="8.875" style="1"/>
    <col min="514" max="514" width="5.625" style="1" customWidth="1"/>
    <col min="515" max="515" width="10.625" style="1" customWidth="1"/>
    <col min="516" max="516" width="26.875" style="1" bestFit="1" customWidth="1"/>
    <col min="517" max="517" width="13.75" style="1" customWidth="1"/>
    <col min="518" max="518" width="5.5" style="1" bestFit="1" customWidth="1"/>
    <col min="519" max="519" width="8.875" style="1"/>
    <col min="520" max="520" width="9.375" style="1" bestFit="1" customWidth="1"/>
    <col min="521" max="521" width="12.125" style="1" customWidth="1"/>
    <col min="522" max="769" width="8.875" style="1"/>
    <col min="770" max="770" width="5.625" style="1" customWidth="1"/>
    <col min="771" max="771" width="10.625" style="1" customWidth="1"/>
    <col min="772" max="772" width="26.875" style="1" bestFit="1" customWidth="1"/>
    <col min="773" max="773" width="13.75" style="1" customWidth="1"/>
    <col min="774" max="774" width="5.5" style="1" bestFit="1" customWidth="1"/>
    <col min="775" max="775" width="8.875" style="1"/>
    <col min="776" max="776" width="9.375" style="1" bestFit="1" customWidth="1"/>
    <col min="777" max="777" width="12.125" style="1" customWidth="1"/>
    <col min="778" max="1025" width="8.875" style="1"/>
    <col min="1026" max="1026" width="5.625" style="1" customWidth="1"/>
    <col min="1027" max="1027" width="10.625" style="1" customWidth="1"/>
    <col min="1028" max="1028" width="26.875" style="1" bestFit="1" customWidth="1"/>
    <col min="1029" max="1029" width="13.75" style="1" customWidth="1"/>
    <col min="1030" max="1030" width="5.5" style="1" bestFit="1" customWidth="1"/>
    <col min="1031" max="1031" width="8.875" style="1"/>
    <col min="1032" max="1032" width="9.375" style="1" bestFit="1" customWidth="1"/>
    <col min="1033" max="1033" width="12.125" style="1" customWidth="1"/>
    <col min="1034" max="1281" width="8.875" style="1"/>
    <col min="1282" max="1282" width="5.625" style="1" customWidth="1"/>
    <col min="1283" max="1283" width="10.625" style="1" customWidth="1"/>
    <col min="1284" max="1284" width="26.875" style="1" bestFit="1" customWidth="1"/>
    <col min="1285" max="1285" width="13.75" style="1" customWidth="1"/>
    <col min="1286" max="1286" width="5.5" style="1" bestFit="1" customWidth="1"/>
    <col min="1287" max="1287" width="8.875" style="1"/>
    <col min="1288" max="1288" width="9.375" style="1" bestFit="1" customWidth="1"/>
    <col min="1289" max="1289" width="12.125" style="1" customWidth="1"/>
    <col min="1290" max="1537" width="8.875" style="1"/>
    <col min="1538" max="1538" width="5.625" style="1" customWidth="1"/>
    <col min="1539" max="1539" width="10.625" style="1" customWidth="1"/>
    <col min="1540" max="1540" width="26.875" style="1" bestFit="1" customWidth="1"/>
    <col min="1541" max="1541" width="13.75" style="1" customWidth="1"/>
    <col min="1542" max="1542" width="5.5" style="1" bestFit="1" customWidth="1"/>
    <col min="1543" max="1543" width="8.875" style="1"/>
    <col min="1544" max="1544" width="9.375" style="1" bestFit="1" customWidth="1"/>
    <col min="1545" max="1545" width="12.125" style="1" customWidth="1"/>
    <col min="1546" max="1793" width="8.875" style="1"/>
    <col min="1794" max="1794" width="5.625" style="1" customWidth="1"/>
    <col min="1795" max="1795" width="10.625" style="1" customWidth="1"/>
    <col min="1796" max="1796" width="26.875" style="1" bestFit="1" customWidth="1"/>
    <col min="1797" max="1797" width="13.75" style="1" customWidth="1"/>
    <col min="1798" max="1798" width="5.5" style="1" bestFit="1" customWidth="1"/>
    <col min="1799" max="1799" width="8.875" style="1"/>
    <col min="1800" max="1800" width="9.375" style="1" bestFit="1" customWidth="1"/>
    <col min="1801" max="1801" width="12.125" style="1" customWidth="1"/>
    <col min="1802" max="2049" width="8.875" style="1"/>
    <col min="2050" max="2050" width="5.625" style="1" customWidth="1"/>
    <col min="2051" max="2051" width="10.625" style="1" customWidth="1"/>
    <col min="2052" max="2052" width="26.875" style="1" bestFit="1" customWidth="1"/>
    <col min="2053" max="2053" width="13.75" style="1" customWidth="1"/>
    <col min="2054" max="2054" width="5.5" style="1" bestFit="1" customWidth="1"/>
    <col min="2055" max="2055" width="8.875" style="1"/>
    <col min="2056" max="2056" width="9.375" style="1" bestFit="1" customWidth="1"/>
    <col min="2057" max="2057" width="12.125" style="1" customWidth="1"/>
    <col min="2058" max="2305" width="8.875" style="1"/>
    <col min="2306" max="2306" width="5.625" style="1" customWidth="1"/>
    <col min="2307" max="2307" width="10.625" style="1" customWidth="1"/>
    <col min="2308" max="2308" width="26.875" style="1" bestFit="1" customWidth="1"/>
    <col min="2309" max="2309" width="13.75" style="1" customWidth="1"/>
    <col min="2310" max="2310" width="5.5" style="1" bestFit="1" customWidth="1"/>
    <col min="2311" max="2311" width="8.875" style="1"/>
    <col min="2312" max="2312" width="9.375" style="1" bestFit="1" customWidth="1"/>
    <col min="2313" max="2313" width="12.125" style="1" customWidth="1"/>
    <col min="2314" max="2561" width="8.875" style="1"/>
    <col min="2562" max="2562" width="5.625" style="1" customWidth="1"/>
    <col min="2563" max="2563" width="10.625" style="1" customWidth="1"/>
    <col min="2564" max="2564" width="26.875" style="1" bestFit="1" customWidth="1"/>
    <col min="2565" max="2565" width="13.75" style="1" customWidth="1"/>
    <col min="2566" max="2566" width="5.5" style="1" bestFit="1" customWidth="1"/>
    <col min="2567" max="2567" width="8.875" style="1"/>
    <col min="2568" max="2568" width="9.375" style="1" bestFit="1" customWidth="1"/>
    <col min="2569" max="2569" width="12.125" style="1" customWidth="1"/>
    <col min="2570" max="2817" width="8.875" style="1"/>
    <col min="2818" max="2818" width="5.625" style="1" customWidth="1"/>
    <col min="2819" max="2819" width="10.625" style="1" customWidth="1"/>
    <col min="2820" max="2820" width="26.875" style="1" bestFit="1" customWidth="1"/>
    <col min="2821" max="2821" width="13.75" style="1" customWidth="1"/>
    <col min="2822" max="2822" width="5.5" style="1" bestFit="1" customWidth="1"/>
    <col min="2823" max="2823" width="8.875" style="1"/>
    <col min="2824" max="2824" width="9.375" style="1" bestFit="1" customWidth="1"/>
    <col min="2825" max="2825" width="12.125" style="1" customWidth="1"/>
    <col min="2826" max="3073" width="8.875" style="1"/>
    <col min="3074" max="3074" width="5.625" style="1" customWidth="1"/>
    <col min="3075" max="3075" width="10.625" style="1" customWidth="1"/>
    <col min="3076" max="3076" width="26.875" style="1" bestFit="1" customWidth="1"/>
    <col min="3077" max="3077" width="13.75" style="1" customWidth="1"/>
    <col min="3078" max="3078" width="5.5" style="1" bestFit="1" customWidth="1"/>
    <col min="3079" max="3079" width="8.875" style="1"/>
    <col min="3080" max="3080" width="9.375" style="1" bestFit="1" customWidth="1"/>
    <col min="3081" max="3081" width="12.125" style="1" customWidth="1"/>
    <col min="3082" max="3329" width="8.875" style="1"/>
    <col min="3330" max="3330" width="5.625" style="1" customWidth="1"/>
    <col min="3331" max="3331" width="10.625" style="1" customWidth="1"/>
    <col min="3332" max="3332" width="26.875" style="1" bestFit="1" customWidth="1"/>
    <col min="3333" max="3333" width="13.75" style="1" customWidth="1"/>
    <col min="3334" max="3334" width="5.5" style="1" bestFit="1" customWidth="1"/>
    <col min="3335" max="3335" width="8.875" style="1"/>
    <col min="3336" max="3336" width="9.375" style="1" bestFit="1" customWidth="1"/>
    <col min="3337" max="3337" width="12.125" style="1" customWidth="1"/>
    <col min="3338" max="3585" width="8.875" style="1"/>
    <col min="3586" max="3586" width="5.625" style="1" customWidth="1"/>
    <col min="3587" max="3587" width="10.625" style="1" customWidth="1"/>
    <col min="3588" max="3588" width="26.875" style="1" bestFit="1" customWidth="1"/>
    <col min="3589" max="3589" width="13.75" style="1" customWidth="1"/>
    <col min="3590" max="3590" width="5.5" style="1" bestFit="1" customWidth="1"/>
    <col min="3591" max="3591" width="8.875" style="1"/>
    <col min="3592" max="3592" width="9.375" style="1" bestFit="1" customWidth="1"/>
    <col min="3593" max="3593" width="12.125" style="1" customWidth="1"/>
    <col min="3594" max="3841" width="8.875" style="1"/>
    <col min="3842" max="3842" width="5.625" style="1" customWidth="1"/>
    <col min="3843" max="3843" width="10.625" style="1" customWidth="1"/>
    <col min="3844" max="3844" width="26.875" style="1" bestFit="1" customWidth="1"/>
    <col min="3845" max="3845" width="13.75" style="1" customWidth="1"/>
    <col min="3846" max="3846" width="5.5" style="1" bestFit="1" customWidth="1"/>
    <col min="3847" max="3847" width="8.875" style="1"/>
    <col min="3848" max="3848" width="9.375" style="1" bestFit="1" customWidth="1"/>
    <col min="3849" max="3849" width="12.125" style="1" customWidth="1"/>
    <col min="3850" max="4097" width="8.875" style="1"/>
    <col min="4098" max="4098" width="5.625" style="1" customWidth="1"/>
    <col min="4099" max="4099" width="10.625" style="1" customWidth="1"/>
    <col min="4100" max="4100" width="26.875" style="1" bestFit="1" customWidth="1"/>
    <col min="4101" max="4101" width="13.75" style="1" customWidth="1"/>
    <col min="4102" max="4102" width="5.5" style="1" bestFit="1" customWidth="1"/>
    <col min="4103" max="4103" width="8.875" style="1"/>
    <col min="4104" max="4104" width="9.375" style="1" bestFit="1" customWidth="1"/>
    <col min="4105" max="4105" width="12.125" style="1" customWidth="1"/>
    <col min="4106" max="4353" width="8.875" style="1"/>
    <col min="4354" max="4354" width="5.625" style="1" customWidth="1"/>
    <col min="4355" max="4355" width="10.625" style="1" customWidth="1"/>
    <col min="4356" max="4356" width="26.875" style="1" bestFit="1" customWidth="1"/>
    <col min="4357" max="4357" width="13.75" style="1" customWidth="1"/>
    <col min="4358" max="4358" width="5.5" style="1" bestFit="1" customWidth="1"/>
    <col min="4359" max="4359" width="8.875" style="1"/>
    <col min="4360" max="4360" width="9.375" style="1" bestFit="1" customWidth="1"/>
    <col min="4361" max="4361" width="12.125" style="1" customWidth="1"/>
    <col min="4362" max="4609" width="8.875" style="1"/>
    <col min="4610" max="4610" width="5.625" style="1" customWidth="1"/>
    <col min="4611" max="4611" width="10.625" style="1" customWidth="1"/>
    <col min="4612" max="4612" width="26.875" style="1" bestFit="1" customWidth="1"/>
    <col min="4613" max="4613" width="13.75" style="1" customWidth="1"/>
    <col min="4614" max="4614" width="5.5" style="1" bestFit="1" customWidth="1"/>
    <col min="4615" max="4615" width="8.875" style="1"/>
    <col min="4616" max="4616" width="9.375" style="1" bestFit="1" customWidth="1"/>
    <col min="4617" max="4617" width="12.125" style="1" customWidth="1"/>
    <col min="4618" max="4865" width="8.875" style="1"/>
    <col min="4866" max="4866" width="5.625" style="1" customWidth="1"/>
    <col min="4867" max="4867" width="10.625" style="1" customWidth="1"/>
    <col min="4868" max="4868" width="26.875" style="1" bestFit="1" customWidth="1"/>
    <col min="4869" max="4869" width="13.75" style="1" customWidth="1"/>
    <col min="4870" max="4870" width="5.5" style="1" bestFit="1" customWidth="1"/>
    <col min="4871" max="4871" width="8.875" style="1"/>
    <col min="4872" max="4872" width="9.375" style="1" bestFit="1" customWidth="1"/>
    <col min="4873" max="4873" width="12.125" style="1" customWidth="1"/>
    <col min="4874" max="5121" width="8.875" style="1"/>
    <col min="5122" max="5122" width="5.625" style="1" customWidth="1"/>
    <col min="5123" max="5123" width="10.625" style="1" customWidth="1"/>
    <col min="5124" max="5124" width="26.875" style="1" bestFit="1" customWidth="1"/>
    <col min="5125" max="5125" width="13.75" style="1" customWidth="1"/>
    <col min="5126" max="5126" width="5.5" style="1" bestFit="1" customWidth="1"/>
    <col min="5127" max="5127" width="8.875" style="1"/>
    <col min="5128" max="5128" width="9.375" style="1" bestFit="1" customWidth="1"/>
    <col min="5129" max="5129" width="12.125" style="1" customWidth="1"/>
    <col min="5130" max="5377" width="8.875" style="1"/>
    <col min="5378" max="5378" width="5.625" style="1" customWidth="1"/>
    <col min="5379" max="5379" width="10.625" style="1" customWidth="1"/>
    <col min="5380" max="5380" width="26.875" style="1" bestFit="1" customWidth="1"/>
    <col min="5381" max="5381" width="13.75" style="1" customWidth="1"/>
    <col min="5382" max="5382" width="5.5" style="1" bestFit="1" customWidth="1"/>
    <col min="5383" max="5383" width="8.875" style="1"/>
    <col min="5384" max="5384" width="9.375" style="1" bestFit="1" customWidth="1"/>
    <col min="5385" max="5385" width="12.125" style="1" customWidth="1"/>
    <col min="5386" max="5633" width="8.875" style="1"/>
    <col min="5634" max="5634" width="5.625" style="1" customWidth="1"/>
    <col min="5635" max="5635" width="10.625" style="1" customWidth="1"/>
    <col min="5636" max="5636" width="26.875" style="1" bestFit="1" customWidth="1"/>
    <col min="5637" max="5637" width="13.75" style="1" customWidth="1"/>
    <col min="5638" max="5638" width="5.5" style="1" bestFit="1" customWidth="1"/>
    <col min="5639" max="5639" width="8.875" style="1"/>
    <col min="5640" max="5640" width="9.375" style="1" bestFit="1" customWidth="1"/>
    <col min="5641" max="5641" width="12.125" style="1" customWidth="1"/>
    <col min="5642" max="5889" width="8.875" style="1"/>
    <col min="5890" max="5890" width="5.625" style="1" customWidth="1"/>
    <col min="5891" max="5891" width="10.625" style="1" customWidth="1"/>
    <col min="5892" max="5892" width="26.875" style="1" bestFit="1" customWidth="1"/>
    <col min="5893" max="5893" width="13.75" style="1" customWidth="1"/>
    <col min="5894" max="5894" width="5.5" style="1" bestFit="1" customWidth="1"/>
    <col min="5895" max="5895" width="8.875" style="1"/>
    <col min="5896" max="5896" width="9.375" style="1" bestFit="1" customWidth="1"/>
    <col min="5897" max="5897" width="12.125" style="1" customWidth="1"/>
    <col min="5898" max="6145" width="8.875" style="1"/>
    <col min="6146" max="6146" width="5.625" style="1" customWidth="1"/>
    <col min="6147" max="6147" width="10.625" style="1" customWidth="1"/>
    <col min="6148" max="6148" width="26.875" style="1" bestFit="1" customWidth="1"/>
    <col min="6149" max="6149" width="13.75" style="1" customWidth="1"/>
    <col min="6150" max="6150" width="5.5" style="1" bestFit="1" customWidth="1"/>
    <col min="6151" max="6151" width="8.875" style="1"/>
    <col min="6152" max="6152" width="9.375" style="1" bestFit="1" customWidth="1"/>
    <col min="6153" max="6153" width="12.125" style="1" customWidth="1"/>
    <col min="6154" max="6401" width="8.875" style="1"/>
    <col min="6402" max="6402" width="5.625" style="1" customWidth="1"/>
    <col min="6403" max="6403" width="10.625" style="1" customWidth="1"/>
    <col min="6404" max="6404" width="26.875" style="1" bestFit="1" customWidth="1"/>
    <col min="6405" max="6405" width="13.75" style="1" customWidth="1"/>
    <col min="6406" max="6406" width="5.5" style="1" bestFit="1" customWidth="1"/>
    <col min="6407" max="6407" width="8.875" style="1"/>
    <col min="6408" max="6408" width="9.375" style="1" bestFit="1" customWidth="1"/>
    <col min="6409" max="6409" width="12.125" style="1" customWidth="1"/>
    <col min="6410" max="6657" width="8.875" style="1"/>
    <col min="6658" max="6658" width="5.625" style="1" customWidth="1"/>
    <col min="6659" max="6659" width="10.625" style="1" customWidth="1"/>
    <col min="6660" max="6660" width="26.875" style="1" bestFit="1" customWidth="1"/>
    <col min="6661" max="6661" width="13.75" style="1" customWidth="1"/>
    <col min="6662" max="6662" width="5.5" style="1" bestFit="1" customWidth="1"/>
    <col min="6663" max="6663" width="8.875" style="1"/>
    <col min="6664" max="6664" width="9.375" style="1" bestFit="1" customWidth="1"/>
    <col min="6665" max="6665" width="12.125" style="1" customWidth="1"/>
    <col min="6666" max="6913" width="8.875" style="1"/>
    <col min="6914" max="6914" width="5.625" style="1" customWidth="1"/>
    <col min="6915" max="6915" width="10.625" style="1" customWidth="1"/>
    <col min="6916" max="6916" width="26.875" style="1" bestFit="1" customWidth="1"/>
    <col min="6917" max="6917" width="13.75" style="1" customWidth="1"/>
    <col min="6918" max="6918" width="5.5" style="1" bestFit="1" customWidth="1"/>
    <col min="6919" max="6919" width="8.875" style="1"/>
    <col min="6920" max="6920" width="9.375" style="1" bestFit="1" customWidth="1"/>
    <col min="6921" max="6921" width="12.125" style="1" customWidth="1"/>
    <col min="6922" max="7169" width="8.875" style="1"/>
    <col min="7170" max="7170" width="5.625" style="1" customWidth="1"/>
    <col min="7171" max="7171" width="10.625" style="1" customWidth="1"/>
    <col min="7172" max="7172" width="26.875" style="1" bestFit="1" customWidth="1"/>
    <col min="7173" max="7173" width="13.75" style="1" customWidth="1"/>
    <col min="7174" max="7174" width="5.5" style="1" bestFit="1" customWidth="1"/>
    <col min="7175" max="7175" width="8.875" style="1"/>
    <col min="7176" max="7176" width="9.375" style="1" bestFit="1" customWidth="1"/>
    <col min="7177" max="7177" width="12.125" style="1" customWidth="1"/>
    <col min="7178" max="7425" width="8.875" style="1"/>
    <col min="7426" max="7426" width="5.625" style="1" customWidth="1"/>
    <col min="7427" max="7427" width="10.625" style="1" customWidth="1"/>
    <col min="7428" max="7428" width="26.875" style="1" bestFit="1" customWidth="1"/>
    <col min="7429" max="7429" width="13.75" style="1" customWidth="1"/>
    <col min="7430" max="7430" width="5.5" style="1" bestFit="1" customWidth="1"/>
    <col min="7431" max="7431" width="8.875" style="1"/>
    <col min="7432" max="7432" width="9.375" style="1" bestFit="1" customWidth="1"/>
    <col min="7433" max="7433" width="12.125" style="1" customWidth="1"/>
    <col min="7434" max="7681" width="8.875" style="1"/>
    <col min="7682" max="7682" width="5.625" style="1" customWidth="1"/>
    <col min="7683" max="7683" width="10.625" style="1" customWidth="1"/>
    <col min="7684" max="7684" width="26.875" style="1" bestFit="1" customWidth="1"/>
    <col min="7685" max="7685" width="13.75" style="1" customWidth="1"/>
    <col min="7686" max="7686" width="5.5" style="1" bestFit="1" customWidth="1"/>
    <col min="7687" max="7687" width="8.875" style="1"/>
    <col min="7688" max="7688" width="9.375" style="1" bestFit="1" customWidth="1"/>
    <col min="7689" max="7689" width="12.125" style="1" customWidth="1"/>
    <col min="7690" max="7937" width="8.875" style="1"/>
    <col min="7938" max="7938" width="5.625" style="1" customWidth="1"/>
    <col min="7939" max="7939" width="10.625" style="1" customWidth="1"/>
    <col min="7940" max="7940" width="26.875" style="1" bestFit="1" customWidth="1"/>
    <col min="7941" max="7941" width="13.75" style="1" customWidth="1"/>
    <col min="7942" max="7942" width="5.5" style="1" bestFit="1" customWidth="1"/>
    <col min="7943" max="7943" width="8.875" style="1"/>
    <col min="7944" max="7944" width="9.375" style="1" bestFit="1" customWidth="1"/>
    <col min="7945" max="7945" width="12.125" style="1" customWidth="1"/>
    <col min="7946" max="8193" width="8.875" style="1"/>
    <col min="8194" max="8194" width="5.625" style="1" customWidth="1"/>
    <col min="8195" max="8195" width="10.625" style="1" customWidth="1"/>
    <col min="8196" max="8196" width="26.875" style="1" bestFit="1" customWidth="1"/>
    <col min="8197" max="8197" width="13.75" style="1" customWidth="1"/>
    <col min="8198" max="8198" width="5.5" style="1" bestFit="1" customWidth="1"/>
    <col min="8199" max="8199" width="8.875" style="1"/>
    <col min="8200" max="8200" width="9.375" style="1" bestFit="1" customWidth="1"/>
    <col min="8201" max="8201" width="12.125" style="1" customWidth="1"/>
    <col min="8202" max="8449" width="8.875" style="1"/>
    <col min="8450" max="8450" width="5.625" style="1" customWidth="1"/>
    <col min="8451" max="8451" width="10.625" style="1" customWidth="1"/>
    <col min="8452" max="8452" width="26.875" style="1" bestFit="1" customWidth="1"/>
    <col min="8453" max="8453" width="13.75" style="1" customWidth="1"/>
    <col min="8454" max="8454" width="5.5" style="1" bestFit="1" customWidth="1"/>
    <col min="8455" max="8455" width="8.875" style="1"/>
    <col min="8456" max="8456" width="9.375" style="1" bestFit="1" customWidth="1"/>
    <col min="8457" max="8457" width="12.125" style="1" customWidth="1"/>
    <col min="8458" max="8705" width="8.875" style="1"/>
    <col min="8706" max="8706" width="5.625" style="1" customWidth="1"/>
    <col min="8707" max="8707" width="10.625" style="1" customWidth="1"/>
    <col min="8708" max="8708" width="26.875" style="1" bestFit="1" customWidth="1"/>
    <col min="8709" max="8709" width="13.75" style="1" customWidth="1"/>
    <col min="8710" max="8710" width="5.5" style="1" bestFit="1" customWidth="1"/>
    <col min="8711" max="8711" width="8.875" style="1"/>
    <col min="8712" max="8712" width="9.375" style="1" bestFit="1" customWidth="1"/>
    <col min="8713" max="8713" width="12.125" style="1" customWidth="1"/>
    <col min="8714" max="8961" width="8.875" style="1"/>
    <col min="8962" max="8962" width="5.625" style="1" customWidth="1"/>
    <col min="8963" max="8963" width="10.625" style="1" customWidth="1"/>
    <col min="8964" max="8964" width="26.875" style="1" bestFit="1" customWidth="1"/>
    <col min="8965" max="8965" width="13.75" style="1" customWidth="1"/>
    <col min="8966" max="8966" width="5.5" style="1" bestFit="1" customWidth="1"/>
    <col min="8967" max="8967" width="8.875" style="1"/>
    <col min="8968" max="8968" width="9.375" style="1" bestFit="1" customWidth="1"/>
    <col min="8969" max="8969" width="12.125" style="1" customWidth="1"/>
    <col min="8970" max="9217" width="8.875" style="1"/>
    <col min="9218" max="9218" width="5.625" style="1" customWidth="1"/>
    <col min="9219" max="9219" width="10.625" style="1" customWidth="1"/>
    <col min="9220" max="9220" width="26.875" style="1" bestFit="1" customWidth="1"/>
    <col min="9221" max="9221" width="13.75" style="1" customWidth="1"/>
    <col min="9222" max="9222" width="5.5" style="1" bestFit="1" customWidth="1"/>
    <col min="9223" max="9223" width="8.875" style="1"/>
    <col min="9224" max="9224" width="9.375" style="1" bestFit="1" customWidth="1"/>
    <col min="9225" max="9225" width="12.125" style="1" customWidth="1"/>
    <col min="9226" max="9473" width="8.875" style="1"/>
    <col min="9474" max="9474" width="5.625" style="1" customWidth="1"/>
    <col min="9475" max="9475" width="10.625" style="1" customWidth="1"/>
    <col min="9476" max="9476" width="26.875" style="1" bestFit="1" customWidth="1"/>
    <col min="9477" max="9477" width="13.75" style="1" customWidth="1"/>
    <col min="9478" max="9478" width="5.5" style="1" bestFit="1" customWidth="1"/>
    <col min="9479" max="9479" width="8.875" style="1"/>
    <col min="9480" max="9480" width="9.375" style="1" bestFit="1" customWidth="1"/>
    <col min="9481" max="9481" width="12.125" style="1" customWidth="1"/>
    <col min="9482" max="9729" width="8.875" style="1"/>
    <col min="9730" max="9730" width="5.625" style="1" customWidth="1"/>
    <col min="9731" max="9731" width="10.625" style="1" customWidth="1"/>
    <col min="9732" max="9732" width="26.875" style="1" bestFit="1" customWidth="1"/>
    <col min="9733" max="9733" width="13.75" style="1" customWidth="1"/>
    <col min="9734" max="9734" width="5.5" style="1" bestFit="1" customWidth="1"/>
    <col min="9735" max="9735" width="8.875" style="1"/>
    <col min="9736" max="9736" width="9.375" style="1" bestFit="1" customWidth="1"/>
    <col min="9737" max="9737" width="12.125" style="1" customWidth="1"/>
    <col min="9738" max="9985" width="8.875" style="1"/>
    <col min="9986" max="9986" width="5.625" style="1" customWidth="1"/>
    <col min="9987" max="9987" width="10.625" style="1" customWidth="1"/>
    <col min="9988" max="9988" width="26.875" style="1" bestFit="1" customWidth="1"/>
    <col min="9989" max="9989" width="13.75" style="1" customWidth="1"/>
    <col min="9990" max="9990" width="5.5" style="1" bestFit="1" customWidth="1"/>
    <col min="9991" max="9991" width="8.875" style="1"/>
    <col min="9992" max="9992" width="9.375" style="1" bestFit="1" customWidth="1"/>
    <col min="9993" max="9993" width="12.125" style="1" customWidth="1"/>
    <col min="9994" max="10241" width="8.875" style="1"/>
    <col min="10242" max="10242" width="5.625" style="1" customWidth="1"/>
    <col min="10243" max="10243" width="10.625" style="1" customWidth="1"/>
    <col min="10244" max="10244" width="26.875" style="1" bestFit="1" customWidth="1"/>
    <col min="10245" max="10245" width="13.75" style="1" customWidth="1"/>
    <col min="10246" max="10246" width="5.5" style="1" bestFit="1" customWidth="1"/>
    <col min="10247" max="10247" width="8.875" style="1"/>
    <col min="10248" max="10248" width="9.375" style="1" bestFit="1" customWidth="1"/>
    <col min="10249" max="10249" width="12.125" style="1" customWidth="1"/>
    <col min="10250" max="10497" width="8.875" style="1"/>
    <col min="10498" max="10498" width="5.625" style="1" customWidth="1"/>
    <col min="10499" max="10499" width="10.625" style="1" customWidth="1"/>
    <col min="10500" max="10500" width="26.875" style="1" bestFit="1" customWidth="1"/>
    <col min="10501" max="10501" width="13.75" style="1" customWidth="1"/>
    <col min="10502" max="10502" width="5.5" style="1" bestFit="1" customWidth="1"/>
    <col min="10503" max="10503" width="8.875" style="1"/>
    <col min="10504" max="10504" width="9.375" style="1" bestFit="1" customWidth="1"/>
    <col min="10505" max="10505" width="12.125" style="1" customWidth="1"/>
    <col min="10506" max="10753" width="8.875" style="1"/>
    <col min="10754" max="10754" width="5.625" style="1" customWidth="1"/>
    <col min="10755" max="10755" width="10.625" style="1" customWidth="1"/>
    <col min="10756" max="10756" width="26.875" style="1" bestFit="1" customWidth="1"/>
    <col min="10757" max="10757" width="13.75" style="1" customWidth="1"/>
    <col min="10758" max="10758" width="5.5" style="1" bestFit="1" customWidth="1"/>
    <col min="10759" max="10759" width="8.875" style="1"/>
    <col min="10760" max="10760" width="9.375" style="1" bestFit="1" customWidth="1"/>
    <col min="10761" max="10761" width="12.125" style="1" customWidth="1"/>
    <col min="10762" max="11009" width="8.875" style="1"/>
    <col min="11010" max="11010" width="5.625" style="1" customWidth="1"/>
    <col min="11011" max="11011" width="10.625" style="1" customWidth="1"/>
    <col min="11012" max="11012" width="26.875" style="1" bestFit="1" customWidth="1"/>
    <col min="11013" max="11013" width="13.75" style="1" customWidth="1"/>
    <col min="11014" max="11014" width="5.5" style="1" bestFit="1" customWidth="1"/>
    <col min="11015" max="11015" width="8.875" style="1"/>
    <col min="11016" max="11016" width="9.375" style="1" bestFit="1" customWidth="1"/>
    <col min="11017" max="11017" width="12.125" style="1" customWidth="1"/>
    <col min="11018" max="11265" width="8.875" style="1"/>
    <col min="11266" max="11266" width="5.625" style="1" customWidth="1"/>
    <col min="11267" max="11267" width="10.625" style="1" customWidth="1"/>
    <col min="11268" max="11268" width="26.875" style="1" bestFit="1" customWidth="1"/>
    <col min="11269" max="11269" width="13.75" style="1" customWidth="1"/>
    <col min="11270" max="11270" width="5.5" style="1" bestFit="1" customWidth="1"/>
    <col min="11271" max="11271" width="8.875" style="1"/>
    <col min="11272" max="11272" width="9.375" style="1" bestFit="1" customWidth="1"/>
    <col min="11273" max="11273" width="12.125" style="1" customWidth="1"/>
    <col min="11274" max="11521" width="8.875" style="1"/>
    <col min="11522" max="11522" width="5.625" style="1" customWidth="1"/>
    <col min="11523" max="11523" width="10.625" style="1" customWidth="1"/>
    <col min="11524" max="11524" width="26.875" style="1" bestFit="1" customWidth="1"/>
    <col min="11525" max="11525" width="13.75" style="1" customWidth="1"/>
    <col min="11526" max="11526" width="5.5" style="1" bestFit="1" customWidth="1"/>
    <col min="11527" max="11527" width="8.875" style="1"/>
    <col min="11528" max="11528" width="9.375" style="1" bestFit="1" customWidth="1"/>
    <col min="11529" max="11529" width="12.125" style="1" customWidth="1"/>
    <col min="11530" max="11777" width="8.875" style="1"/>
    <col min="11778" max="11778" width="5.625" style="1" customWidth="1"/>
    <col min="11779" max="11779" width="10.625" style="1" customWidth="1"/>
    <col min="11780" max="11780" width="26.875" style="1" bestFit="1" customWidth="1"/>
    <col min="11781" max="11781" width="13.75" style="1" customWidth="1"/>
    <col min="11782" max="11782" width="5.5" style="1" bestFit="1" customWidth="1"/>
    <col min="11783" max="11783" width="8.875" style="1"/>
    <col min="11784" max="11784" width="9.375" style="1" bestFit="1" customWidth="1"/>
    <col min="11785" max="11785" width="12.125" style="1" customWidth="1"/>
    <col min="11786" max="12033" width="8.875" style="1"/>
    <col min="12034" max="12034" width="5.625" style="1" customWidth="1"/>
    <col min="12035" max="12035" width="10.625" style="1" customWidth="1"/>
    <col min="12036" max="12036" width="26.875" style="1" bestFit="1" customWidth="1"/>
    <col min="12037" max="12037" width="13.75" style="1" customWidth="1"/>
    <col min="12038" max="12038" width="5.5" style="1" bestFit="1" customWidth="1"/>
    <col min="12039" max="12039" width="8.875" style="1"/>
    <col min="12040" max="12040" width="9.375" style="1" bestFit="1" customWidth="1"/>
    <col min="12041" max="12041" width="12.125" style="1" customWidth="1"/>
    <col min="12042" max="12289" width="8.875" style="1"/>
    <col min="12290" max="12290" width="5.625" style="1" customWidth="1"/>
    <col min="12291" max="12291" width="10.625" style="1" customWidth="1"/>
    <col min="12292" max="12292" width="26.875" style="1" bestFit="1" customWidth="1"/>
    <col min="12293" max="12293" width="13.75" style="1" customWidth="1"/>
    <col min="12294" max="12294" width="5.5" style="1" bestFit="1" customWidth="1"/>
    <col min="12295" max="12295" width="8.875" style="1"/>
    <col min="12296" max="12296" width="9.375" style="1" bestFit="1" customWidth="1"/>
    <col min="12297" max="12297" width="12.125" style="1" customWidth="1"/>
    <col min="12298" max="12545" width="8.875" style="1"/>
    <col min="12546" max="12546" width="5.625" style="1" customWidth="1"/>
    <col min="12547" max="12547" width="10.625" style="1" customWidth="1"/>
    <col min="12548" max="12548" width="26.875" style="1" bestFit="1" customWidth="1"/>
    <col min="12549" max="12549" width="13.75" style="1" customWidth="1"/>
    <col min="12550" max="12550" width="5.5" style="1" bestFit="1" customWidth="1"/>
    <col min="12551" max="12551" width="8.875" style="1"/>
    <col min="12552" max="12552" width="9.375" style="1" bestFit="1" customWidth="1"/>
    <col min="12553" max="12553" width="12.125" style="1" customWidth="1"/>
    <col min="12554" max="12801" width="8.875" style="1"/>
    <col min="12802" max="12802" width="5.625" style="1" customWidth="1"/>
    <col min="12803" max="12803" width="10.625" style="1" customWidth="1"/>
    <col min="12804" max="12804" width="26.875" style="1" bestFit="1" customWidth="1"/>
    <col min="12805" max="12805" width="13.75" style="1" customWidth="1"/>
    <col min="12806" max="12806" width="5.5" style="1" bestFit="1" customWidth="1"/>
    <col min="12807" max="12807" width="8.875" style="1"/>
    <col min="12808" max="12808" width="9.375" style="1" bestFit="1" customWidth="1"/>
    <col min="12809" max="12809" width="12.125" style="1" customWidth="1"/>
    <col min="12810" max="13057" width="8.875" style="1"/>
    <col min="13058" max="13058" width="5.625" style="1" customWidth="1"/>
    <col min="13059" max="13059" width="10.625" style="1" customWidth="1"/>
    <col min="13060" max="13060" width="26.875" style="1" bestFit="1" customWidth="1"/>
    <col min="13061" max="13061" width="13.75" style="1" customWidth="1"/>
    <col min="13062" max="13062" width="5.5" style="1" bestFit="1" customWidth="1"/>
    <col min="13063" max="13063" width="8.875" style="1"/>
    <col min="13064" max="13064" width="9.375" style="1" bestFit="1" customWidth="1"/>
    <col min="13065" max="13065" width="12.125" style="1" customWidth="1"/>
    <col min="13066" max="13313" width="8.875" style="1"/>
    <col min="13314" max="13314" width="5.625" style="1" customWidth="1"/>
    <col min="13315" max="13315" width="10.625" style="1" customWidth="1"/>
    <col min="13316" max="13316" width="26.875" style="1" bestFit="1" customWidth="1"/>
    <col min="13317" max="13317" width="13.75" style="1" customWidth="1"/>
    <col min="13318" max="13318" width="5.5" style="1" bestFit="1" customWidth="1"/>
    <col min="13319" max="13319" width="8.875" style="1"/>
    <col min="13320" max="13320" width="9.375" style="1" bestFit="1" customWidth="1"/>
    <col min="13321" max="13321" width="12.125" style="1" customWidth="1"/>
    <col min="13322" max="13569" width="8.875" style="1"/>
    <col min="13570" max="13570" width="5.625" style="1" customWidth="1"/>
    <col min="13571" max="13571" width="10.625" style="1" customWidth="1"/>
    <col min="13572" max="13572" width="26.875" style="1" bestFit="1" customWidth="1"/>
    <col min="13573" max="13573" width="13.75" style="1" customWidth="1"/>
    <col min="13574" max="13574" width="5.5" style="1" bestFit="1" customWidth="1"/>
    <col min="13575" max="13575" width="8.875" style="1"/>
    <col min="13576" max="13576" width="9.375" style="1" bestFit="1" customWidth="1"/>
    <col min="13577" max="13577" width="12.125" style="1" customWidth="1"/>
    <col min="13578" max="13825" width="8.875" style="1"/>
    <col min="13826" max="13826" width="5.625" style="1" customWidth="1"/>
    <col min="13827" max="13827" width="10.625" style="1" customWidth="1"/>
    <col min="13828" max="13828" width="26.875" style="1" bestFit="1" customWidth="1"/>
    <col min="13829" max="13829" width="13.75" style="1" customWidth="1"/>
    <col min="13830" max="13830" width="5.5" style="1" bestFit="1" customWidth="1"/>
    <col min="13831" max="13831" width="8.875" style="1"/>
    <col min="13832" max="13832" width="9.375" style="1" bestFit="1" customWidth="1"/>
    <col min="13833" max="13833" width="12.125" style="1" customWidth="1"/>
    <col min="13834" max="14081" width="8.875" style="1"/>
    <col min="14082" max="14082" width="5.625" style="1" customWidth="1"/>
    <col min="14083" max="14083" width="10.625" style="1" customWidth="1"/>
    <col min="14084" max="14084" width="26.875" style="1" bestFit="1" customWidth="1"/>
    <col min="14085" max="14085" width="13.75" style="1" customWidth="1"/>
    <col min="14086" max="14086" width="5.5" style="1" bestFit="1" customWidth="1"/>
    <col min="14087" max="14087" width="8.875" style="1"/>
    <col min="14088" max="14088" width="9.375" style="1" bestFit="1" customWidth="1"/>
    <col min="14089" max="14089" width="12.125" style="1" customWidth="1"/>
    <col min="14090" max="14337" width="8.875" style="1"/>
    <col min="14338" max="14338" width="5.625" style="1" customWidth="1"/>
    <col min="14339" max="14339" width="10.625" style="1" customWidth="1"/>
    <col min="14340" max="14340" width="26.875" style="1" bestFit="1" customWidth="1"/>
    <col min="14341" max="14341" width="13.75" style="1" customWidth="1"/>
    <col min="14342" max="14342" width="5.5" style="1" bestFit="1" customWidth="1"/>
    <col min="14343" max="14343" width="8.875" style="1"/>
    <col min="14344" max="14344" width="9.375" style="1" bestFit="1" customWidth="1"/>
    <col min="14345" max="14345" width="12.125" style="1" customWidth="1"/>
    <col min="14346" max="14593" width="8.875" style="1"/>
    <col min="14594" max="14594" width="5.625" style="1" customWidth="1"/>
    <col min="14595" max="14595" width="10.625" style="1" customWidth="1"/>
    <col min="14596" max="14596" width="26.875" style="1" bestFit="1" customWidth="1"/>
    <col min="14597" max="14597" width="13.75" style="1" customWidth="1"/>
    <col min="14598" max="14598" width="5.5" style="1" bestFit="1" customWidth="1"/>
    <col min="14599" max="14599" width="8.875" style="1"/>
    <col min="14600" max="14600" width="9.375" style="1" bestFit="1" customWidth="1"/>
    <col min="14601" max="14601" width="12.125" style="1" customWidth="1"/>
    <col min="14602" max="14849" width="8.875" style="1"/>
    <col min="14850" max="14850" width="5.625" style="1" customWidth="1"/>
    <col min="14851" max="14851" width="10.625" style="1" customWidth="1"/>
    <col min="14852" max="14852" width="26.875" style="1" bestFit="1" customWidth="1"/>
    <col min="14853" max="14853" width="13.75" style="1" customWidth="1"/>
    <col min="14854" max="14854" width="5.5" style="1" bestFit="1" customWidth="1"/>
    <col min="14855" max="14855" width="8.875" style="1"/>
    <col min="14856" max="14856" width="9.375" style="1" bestFit="1" customWidth="1"/>
    <col min="14857" max="14857" width="12.125" style="1" customWidth="1"/>
    <col min="14858" max="15105" width="8.875" style="1"/>
    <col min="15106" max="15106" width="5.625" style="1" customWidth="1"/>
    <col min="15107" max="15107" width="10.625" style="1" customWidth="1"/>
    <col min="15108" max="15108" width="26.875" style="1" bestFit="1" customWidth="1"/>
    <col min="15109" max="15109" width="13.75" style="1" customWidth="1"/>
    <col min="15110" max="15110" width="5.5" style="1" bestFit="1" customWidth="1"/>
    <col min="15111" max="15111" width="8.875" style="1"/>
    <col min="15112" max="15112" width="9.375" style="1" bestFit="1" customWidth="1"/>
    <col min="15113" max="15113" width="12.125" style="1" customWidth="1"/>
    <col min="15114" max="15361" width="8.875" style="1"/>
    <col min="15362" max="15362" width="5.625" style="1" customWidth="1"/>
    <col min="15363" max="15363" width="10.625" style="1" customWidth="1"/>
    <col min="15364" max="15364" width="26.875" style="1" bestFit="1" customWidth="1"/>
    <col min="15365" max="15365" width="13.75" style="1" customWidth="1"/>
    <col min="15366" max="15366" width="5.5" style="1" bestFit="1" customWidth="1"/>
    <col min="15367" max="15367" width="8.875" style="1"/>
    <col min="15368" max="15368" width="9.375" style="1" bestFit="1" customWidth="1"/>
    <col min="15369" max="15369" width="12.125" style="1" customWidth="1"/>
    <col min="15370" max="15617" width="8.875" style="1"/>
    <col min="15618" max="15618" width="5.625" style="1" customWidth="1"/>
    <col min="15619" max="15619" width="10.625" style="1" customWidth="1"/>
    <col min="15620" max="15620" width="26.875" style="1" bestFit="1" customWidth="1"/>
    <col min="15621" max="15621" width="13.75" style="1" customWidth="1"/>
    <col min="15622" max="15622" width="5.5" style="1" bestFit="1" customWidth="1"/>
    <col min="15623" max="15623" width="8.875" style="1"/>
    <col min="15624" max="15624" width="9.375" style="1" bestFit="1" customWidth="1"/>
    <col min="15625" max="15625" width="12.125" style="1" customWidth="1"/>
    <col min="15626" max="15873" width="8.875" style="1"/>
    <col min="15874" max="15874" width="5.625" style="1" customWidth="1"/>
    <col min="15875" max="15875" width="10.625" style="1" customWidth="1"/>
    <col min="15876" max="15876" width="26.875" style="1" bestFit="1" customWidth="1"/>
    <col min="15877" max="15877" width="13.75" style="1" customWidth="1"/>
    <col min="15878" max="15878" width="5.5" style="1" bestFit="1" customWidth="1"/>
    <col min="15879" max="15879" width="8.875" style="1"/>
    <col min="15880" max="15880" width="9.375" style="1" bestFit="1" customWidth="1"/>
    <col min="15881" max="15881" width="12.125" style="1" customWidth="1"/>
    <col min="15882" max="16129" width="8.875" style="1"/>
    <col min="16130" max="16130" width="5.625" style="1" customWidth="1"/>
    <col min="16131" max="16131" width="10.625" style="1" customWidth="1"/>
    <col min="16132" max="16132" width="26.875" style="1" bestFit="1" customWidth="1"/>
    <col min="16133" max="16133" width="13.75" style="1" customWidth="1"/>
    <col min="16134" max="16134" width="5.5" style="1" bestFit="1" customWidth="1"/>
    <col min="16135" max="16135" width="8.875" style="1"/>
    <col min="16136" max="16136" width="9.375" style="1" bestFit="1" customWidth="1"/>
    <col min="16137" max="16137" width="12.125" style="1" customWidth="1"/>
    <col min="16138" max="16384" width="8.875" style="1"/>
  </cols>
  <sheetData>
    <row r="1" spans="1:14" ht="22.5">
      <c r="A1" s="168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06"/>
    </row>
    <row r="2" spans="1:14">
      <c r="A2" s="169" t="s">
        <v>151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07"/>
    </row>
    <row r="3" spans="1:14">
      <c r="A3" s="170" t="s">
        <v>1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08"/>
    </row>
    <row r="4" spans="1:14">
      <c r="A4" s="170" t="s">
        <v>2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08"/>
    </row>
    <row r="5" spans="1:14" ht="28.5" customHeight="1">
      <c r="A5" s="171" t="s">
        <v>3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09"/>
    </row>
    <row r="6" spans="1:14">
      <c r="A6" s="167" t="s">
        <v>4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05"/>
    </row>
    <row r="7" spans="1:14" ht="39" customHeight="1">
      <c r="A7" s="176" t="s">
        <v>5</v>
      </c>
      <c r="B7" s="177" t="s">
        <v>6</v>
      </c>
      <c r="C7" s="178" t="s">
        <v>7</v>
      </c>
      <c r="D7" s="178" t="s">
        <v>8</v>
      </c>
      <c r="E7" s="179" t="s">
        <v>9</v>
      </c>
      <c r="F7" s="180" t="s">
        <v>153</v>
      </c>
      <c r="G7" s="180"/>
      <c r="H7" s="182" t="s">
        <v>154</v>
      </c>
      <c r="I7" s="182"/>
      <c r="J7" s="182"/>
      <c r="K7" s="92" t="s">
        <v>155</v>
      </c>
      <c r="L7" s="181" t="s">
        <v>11</v>
      </c>
      <c r="M7" s="2"/>
    </row>
    <row r="8" spans="1:14" ht="30" customHeight="1">
      <c r="A8" s="176"/>
      <c r="B8" s="177"/>
      <c r="C8" s="178"/>
      <c r="D8" s="178"/>
      <c r="E8" s="179"/>
      <c r="F8" s="113" t="s">
        <v>19</v>
      </c>
      <c r="G8" s="113" t="s">
        <v>41</v>
      </c>
      <c r="H8" s="93" t="s">
        <v>156</v>
      </c>
      <c r="I8" s="93" t="s">
        <v>157</v>
      </c>
      <c r="J8" s="93" t="s">
        <v>158</v>
      </c>
      <c r="K8" s="92" t="s">
        <v>41</v>
      </c>
      <c r="L8" s="181"/>
      <c r="M8" s="2"/>
    </row>
    <row r="9" spans="1:14" s="13" customFormat="1" ht="78.599999999999994" customHeight="1">
      <c r="A9" s="94">
        <v>1</v>
      </c>
      <c r="B9" s="101" t="s">
        <v>160</v>
      </c>
      <c r="C9" s="102" t="s">
        <v>161</v>
      </c>
      <c r="D9" s="96"/>
      <c r="E9" s="97" t="s">
        <v>20</v>
      </c>
      <c r="F9" s="98">
        <v>0</v>
      </c>
      <c r="G9" s="99">
        <v>1.3130999999999999</v>
      </c>
      <c r="H9" s="100">
        <v>1500</v>
      </c>
      <c r="I9" s="99">
        <f>H9/100000</f>
        <v>1.4999999999999999E-2</v>
      </c>
      <c r="J9" s="103" t="s">
        <v>162</v>
      </c>
      <c r="K9" s="99">
        <f>G9+I9</f>
        <v>1.3280999999999998</v>
      </c>
      <c r="L9" s="95" t="s">
        <v>159</v>
      </c>
      <c r="M9" s="12"/>
      <c r="N9" s="104"/>
    </row>
    <row r="10" spans="1:14" ht="36.6" customHeight="1">
      <c r="A10" s="173" t="s">
        <v>13</v>
      </c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10"/>
    </row>
    <row r="11" spans="1:14" ht="35.450000000000003" customHeight="1">
      <c r="A11" s="174" t="s">
        <v>163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11"/>
    </row>
    <row r="12" spans="1:14" ht="40.9" customHeight="1">
      <c r="A12" s="174" t="s">
        <v>14</v>
      </c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11"/>
    </row>
    <row r="13" spans="1:14" ht="21" customHeight="1">
      <c r="A13" s="175" t="s">
        <v>15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12"/>
    </row>
    <row r="14" spans="1:14">
      <c r="A14" s="112"/>
      <c r="B14" s="3"/>
      <c r="C14" s="112"/>
      <c r="D14" s="112"/>
      <c r="E14" s="112"/>
      <c r="F14" s="4"/>
      <c r="G14" s="4"/>
      <c r="H14" s="4"/>
      <c r="I14" s="4"/>
      <c r="J14" s="4"/>
      <c r="K14" s="4"/>
      <c r="L14" s="5"/>
      <c r="M14" s="5"/>
    </row>
    <row r="15" spans="1:14" ht="16.5">
      <c r="A15" s="6" t="s">
        <v>16</v>
      </c>
      <c r="B15" s="7"/>
      <c r="C15" s="8"/>
      <c r="D15" s="9" t="s">
        <v>17</v>
      </c>
      <c r="E15" s="8"/>
      <c r="F15" s="10"/>
      <c r="G15" s="10"/>
      <c r="H15" s="10"/>
      <c r="I15" s="10"/>
      <c r="J15" s="10"/>
      <c r="K15" s="10"/>
      <c r="L15" s="11"/>
      <c r="M15" s="11"/>
    </row>
    <row r="16" spans="1:14" ht="16.5">
      <c r="A16" s="6"/>
      <c r="B16" s="7"/>
      <c r="C16" s="8"/>
      <c r="D16" s="9"/>
      <c r="E16" s="8"/>
      <c r="F16" s="10"/>
      <c r="G16" s="10"/>
      <c r="H16" s="10"/>
      <c r="I16" s="10"/>
      <c r="J16" s="10"/>
      <c r="K16" s="10"/>
      <c r="L16" s="11"/>
      <c r="M16" s="11"/>
    </row>
    <row r="17" spans="1:13" ht="16.5">
      <c r="A17" s="6" t="s">
        <v>18</v>
      </c>
      <c r="B17" s="6"/>
      <c r="C17" s="112"/>
      <c r="D17" s="6" t="s">
        <v>18</v>
      </c>
      <c r="E17" s="112"/>
      <c r="F17" s="10"/>
      <c r="G17" s="10"/>
      <c r="H17" s="10"/>
      <c r="I17" s="10"/>
      <c r="J17" s="10"/>
      <c r="K17" s="10"/>
      <c r="L17" s="11"/>
      <c r="M17" s="11"/>
    </row>
  </sheetData>
  <mergeCells count="18">
    <mergeCell ref="A6:L6"/>
    <mergeCell ref="A1:L1"/>
    <mergeCell ref="A2:L2"/>
    <mergeCell ref="A3:L3"/>
    <mergeCell ref="A4:L4"/>
    <mergeCell ref="A5:L5"/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0:L10"/>
    <mergeCell ref="A11:L11"/>
    <mergeCell ref="A12:L12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中盛7 (2)</vt:lpstr>
      <vt:lpstr>价格协议</vt:lpstr>
      <vt:lpstr>中盛9（假）</vt:lpstr>
      <vt:lpstr>价格协议!Print_Area</vt:lpstr>
      <vt:lpstr>'中盛9（假）'!Print_Area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psj</cp:lastModifiedBy>
  <cp:lastPrinted>2022-07-15T06:39:11Z</cp:lastPrinted>
  <dcterms:created xsi:type="dcterms:W3CDTF">2015-06-05T18:19:34Z</dcterms:created>
  <dcterms:modified xsi:type="dcterms:W3CDTF">2025-01-14T02:08:54Z</dcterms:modified>
</cp:coreProperties>
</file>