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 tabRatio="326"/>
  </bookViews>
  <sheets>
    <sheet name="1月份座椅统计" sheetId="5" r:id="rId1"/>
    <sheet name="中车双动入库汇总表" sheetId="2" state="hidden" r:id="rId2"/>
    <sheet name="M4座椅入库汇总表" sheetId="6" r:id="rId3"/>
  </sheets>
  <definedNames>
    <definedName name="_xlnm._FilterDatabase" localSheetId="0" hidden="1">'1月份座椅统计'!$119:$180</definedName>
    <definedName name="_xlnm.Print_Area" localSheetId="2">M4座椅入库汇总表!$A$1:$J$29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U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返修m4主驾16个</t>
        </r>
      </text>
    </comment>
    <comment ref="AB2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M4主驾调节手柄滑齿，不落锁</t>
        </r>
      </text>
    </comment>
    <comment ref="Y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540一个</t>
        </r>
      </text>
    </comment>
    <comment ref="AG3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540一个</t>
        </r>
      </text>
    </comment>
    <comment ref="AC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后排420</t>
        </r>
      </text>
    </comment>
    <comment ref="AD4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后排290</t>
        </r>
      </text>
    </comment>
  </commentList>
</comments>
</file>

<file path=xl/sharedStrings.xml><?xml version="1.0" encoding="utf-8"?>
<sst xmlns="http://schemas.openxmlformats.org/spreadsheetml/2006/main" count="543" uniqueCount="213">
  <si>
    <t>2025年总装1月份生产报表A线前排</t>
  </si>
  <si>
    <t>NO:</t>
  </si>
  <si>
    <t>线
名</t>
  </si>
  <si>
    <t>产品名称</t>
  </si>
  <si>
    <t>单
位</t>
  </si>
  <si>
    <t>1月份</t>
  </si>
  <si>
    <t>合计</t>
  </si>
  <si>
    <t>C32B前排正座    豪华</t>
  </si>
  <si>
    <t>件</t>
  </si>
  <si>
    <t>C32B前排副座    豪华</t>
  </si>
  <si>
    <t>P203前排正驾座椅  (手动）</t>
  </si>
  <si>
    <t>P203前排副驾座椅  (手动）</t>
  </si>
  <si>
    <t>P203前排正驾座框</t>
  </si>
  <si>
    <t>P203前排副驾座框</t>
  </si>
  <si>
    <t>C32B前排正驾座框</t>
  </si>
  <si>
    <t>C32B前排副驾座框</t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</si>
  <si>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</si>
  <si>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(电动）高配</t>
    </r>
  </si>
  <si>
    <r>
      <rPr>
        <sz val="9"/>
        <rFont val="宋体"/>
        <charset val="134"/>
        <scheme val="minor"/>
      </rPr>
      <t>P203-2022</t>
    </r>
    <r>
      <rPr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舵前排正驾座椅  (电动)中配</t>
    </r>
  </si>
  <si>
    <r>
      <rPr>
        <sz val="9"/>
        <rFont val="宋体"/>
        <charset val="134"/>
        <scheme val="minor"/>
      </rPr>
      <t>P203-2022</t>
    </r>
    <r>
      <rPr>
        <b/>
        <sz val="9"/>
        <color rgb="FFFF0000"/>
        <rFont val="宋体"/>
        <charset val="134"/>
        <scheme val="minor"/>
      </rPr>
      <t>左/右</t>
    </r>
    <r>
      <rPr>
        <sz val="9"/>
        <rFont val="宋体"/>
        <charset val="134"/>
        <scheme val="minor"/>
      </rPr>
      <t>舵前排副驾座椅  （手动/电动）中配</t>
    </r>
  </si>
  <si>
    <t>P203-2022右舵前排正驾座椅  (手动)低配</t>
  </si>
  <si>
    <t>P203-2022右舵前排副驾座椅  (手动）低配</t>
  </si>
  <si>
    <t>C40DB后排整体背(新网约车)</t>
  </si>
  <si>
    <t>C40DB后排整体坐垫(新网约车)</t>
  </si>
  <si>
    <t>P203前排正驾座椅(电动)</t>
  </si>
  <si>
    <t>P203前排副驾座椅(手动)</t>
  </si>
  <si>
    <t>零公里返修</t>
  </si>
  <si>
    <t>C40D-F09后排整体背</t>
  </si>
  <si>
    <t>C40D-F09后排整体座垫</t>
  </si>
  <si>
    <r>
      <rPr>
        <sz val="9"/>
        <color theme="1"/>
        <rFont val="宋体"/>
        <charset val="134"/>
        <scheme val="minor"/>
      </rPr>
      <t>C40D-F0</t>
    </r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后排四分背</t>
    </r>
  </si>
  <si>
    <r>
      <rPr>
        <sz val="9"/>
        <color theme="1"/>
        <rFont val="宋体"/>
        <charset val="134"/>
        <scheme val="minor"/>
      </rPr>
      <t>C40D-F0</t>
    </r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34"/>
        <scheme val="minor"/>
      </rPr>
      <t>后排六分背</t>
    </r>
  </si>
  <si>
    <t>C32B后排四分背 皮革</t>
  </si>
  <si>
    <t>C32B后排六分背 皮革</t>
  </si>
  <si>
    <t>C32B后排整体坐垫 皮革</t>
  </si>
  <si>
    <t>中联座椅</t>
  </si>
  <si>
    <t>金琥前排正座椅</t>
  </si>
  <si>
    <t>金琥前排副座椅</t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</si>
  <si>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109（基础款）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</si>
  <si>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113/540</t>
    </r>
  </si>
  <si>
    <r>
      <rPr>
        <b/>
        <sz val="10"/>
        <rFont val="宋体"/>
        <charset val="134"/>
        <scheme val="minor"/>
      </rPr>
      <t>M4驾驶员座椅-奥铃织布-</t>
    </r>
    <r>
      <rPr>
        <b/>
        <sz val="10"/>
        <color rgb="FFFF0000"/>
        <rFont val="宋体"/>
        <charset val="134"/>
        <scheme val="minor"/>
      </rPr>
      <t>114</t>
    </r>
  </si>
  <si>
    <r>
      <rPr>
        <b/>
        <sz val="10"/>
        <rFont val="宋体"/>
        <charset val="134"/>
        <scheme val="minor"/>
      </rPr>
      <t>M4驾驶员座椅-欧马可皮革-</t>
    </r>
    <r>
      <rPr>
        <b/>
        <sz val="10"/>
        <color rgb="FFFF0000"/>
        <rFont val="宋体"/>
        <charset val="134"/>
        <scheme val="minor"/>
      </rPr>
      <t>162</t>
    </r>
  </si>
  <si>
    <r>
      <rPr>
        <b/>
        <sz val="10"/>
        <rFont val="宋体"/>
        <charset val="134"/>
        <scheme val="minor"/>
      </rPr>
      <t>M4驾驶员座椅-奥铃仿皮-</t>
    </r>
    <r>
      <rPr>
        <b/>
        <sz val="10"/>
        <color rgb="FFFF0000"/>
        <rFont val="宋体"/>
        <charset val="134"/>
        <scheme val="minor"/>
      </rPr>
      <t>352/728</t>
    </r>
  </si>
  <si>
    <r>
      <rPr>
        <b/>
        <sz val="10"/>
        <rFont val="宋体"/>
        <charset val="134"/>
        <scheme val="minor"/>
      </rPr>
      <t>M4驾驶员座椅-欧马可织布-</t>
    </r>
    <r>
      <rPr>
        <b/>
        <sz val="10"/>
        <color rgb="FFFF0000"/>
        <rFont val="宋体"/>
        <charset val="134"/>
        <scheme val="minor"/>
      </rPr>
      <t>146/539（基础款)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</si>
  <si>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147/426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</si>
  <si>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148/727</t>
    </r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</si>
  <si>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149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</si>
  <si>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150</t>
    </r>
  </si>
  <si>
    <r>
      <rPr>
        <b/>
        <sz val="10"/>
        <rFont val="宋体"/>
        <charset val="134"/>
        <scheme val="minor"/>
      </rPr>
      <t>M副驾驶员座椅-欧马可皮革-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</si>
  <si>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164</t>
    </r>
  </si>
  <si>
    <r>
      <rPr>
        <b/>
        <sz val="10"/>
        <rFont val="宋体"/>
        <charset val="134"/>
        <scheme val="minor"/>
      </rPr>
      <t>M4副驾驶员座椅-奥铃仿皮-</t>
    </r>
    <r>
      <rPr>
        <b/>
        <sz val="10"/>
        <color rgb="FFFF0000"/>
        <rFont val="宋体"/>
        <charset val="134"/>
        <scheme val="minor"/>
      </rPr>
      <t>355/726</t>
    </r>
  </si>
  <si>
    <t>M4驾驶员座椅-553(老款)/104</t>
  </si>
  <si>
    <t>M4驾驶员座椅-欧马可皮革（12V）-197</t>
  </si>
  <si>
    <t>日报表</t>
  </si>
  <si>
    <t>差异</t>
  </si>
  <si>
    <t>劳效率</t>
  </si>
  <si>
    <t>总装产量汇总</t>
  </si>
  <si>
    <t>线名</t>
  </si>
  <si>
    <t>P203前排座椅</t>
  </si>
  <si>
    <t>C32B系列(A前)</t>
  </si>
  <si>
    <t>C40系列（A/B后）</t>
  </si>
  <si>
    <t>P203/C32B后排座椅</t>
  </si>
  <si>
    <t>C32B/P203座框系列</t>
  </si>
  <si>
    <t>右舵车系列</t>
  </si>
  <si>
    <t>电动</t>
  </si>
  <si>
    <t>手动</t>
  </si>
  <si>
    <t>豪华型</t>
  </si>
  <si>
    <t>精英型</t>
  </si>
  <si>
    <t>C40DB（四六分）</t>
  </si>
  <si>
    <t>C40DB（网约）</t>
  </si>
  <si>
    <t>C40D-F09</t>
  </si>
  <si>
    <t>三包件</t>
  </si>
  <si>
    <t>P203</t>
  </si>
  <si>
    <t>C32B</t>
  </si>
  <si>
    <t>P203前排</t>
  </si>
  <si>
    <t>C32B前排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</si>
  <si>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32B/P203</t>
    </r>
  </si>
  <si>
    <t>高配前排</t>
  </si>
  <si>
    <t>中配前排</t>
  </si>
  <si>
    <t>低配前排</t>
  </si>
  <si>
    <t>前排</t>
  </si>
  <si>
    <t>金虎</t>
  </si>
  <si>
    <t>A</t>
  </si>
  <si>
    <t>数量</t>
  </si>
  <si>
    <t>编制：</t>
  </si>
  <si>
    <t>审核：</t>
  </si>
  <si>
    <t xml:space="preserve">  </t>
  </si>
  <si>
    <t>批准：</t>
  </si>
  <si>
    <t>2024年总装12月份生产报表新线后排</t>
  </si>
  <si>
    <t>12月份</t>
  </si>
  <si>
    <t>合计：</t>
  </si>
  <si>
    <t>D</t>
  </si>
  <si>
    <r>
      <rPr>
        <sz val="9"/>
        <color theme="1"/>
        <rFont val="宋体"/>
        <charset val="134"/>
        <scheme val="minor"/>
      </rPr>
      <t>P203前排正驾座椅(电动八项</t>
    </r>
    <r>
      <rPr>
        <sz val="9"/>
        <color theme="1"/>
        <rFont val="宋体"/>
        <charset val="134"/>
        <scheme val="minor"/>
      </rPr>
      <t>/高配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</si>
  <si>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>P203前排副驾座椅</t>
    </r>
    <r>
      <rPr>
        <sz val="9"/>
        <color theme="1"/>
        <rFont val="宋体"/>
        <charset val="134"/>
        <scheme val="minor"/>
      </rPr>
      <t>(</t>
    </r>
    <r>
      <rPr>
        <sz val="9"/>
        <color theme="1"/>
        <rFont val="宋体"/>
        <charset val="134"/>
        <scheme val="minor"/>
      </rPr>
      <t>电动八项</t>
    </r>
    <r>
      <rPr>
        <sz val="9"/>
        <color theme="1"/>
        <rFont val="宋体"/>
        <charset val="134"/>
        <scheme val="minor"/>
      </rPr>
      <t>/</t>
    </r>
    <r>
      <rPr>
        <sz val="9"/>
        <color theme="1"/>
        <rFont val="宋体"/>
        <charset val="134"/>
        <scheme val="minor"/>
      </rPr>
      <t>高配</t>
    </r>
    <r>
      <rPr>
        <sz val="9"/>
        <color theme="1"/>
        <rFont val="宋体"/>
        <charset val="134"/>
        <scheme val="minor"/>
      </rPr>
      <t>)</t>
    </r>
  </si>
  <si>
    <r>
      <rPr>
        <sz val="9"/>
        <color theme="1"/>
        <rFont val="宋体"/>
        <charset val="134"/>
        <scheme val="minor"/>
      </rPr>
      <t xml:space="preserve">P203后排座椅  </t>
    </r>
  </si>
  <si>
    <t>C33D-M07前排正座（中配）</t>
  </si>
  <si>
    <t>C32B前排正座    织物</t>
  </si>
  <si>
    <t>C32B前排副座    织物</t>
  </si>
  <si>
    <t>C40DB后排整体背(出租车)</t>
  </si>
  <si>
    <t>C40DB后排整体坐垫(出租车)</t>
  </si>
  <si>
    <t>C40DB后排四分靠背</t>
  </si>
  <si>
    <t>C40DB后排六分靠背带扶手</t>
  </si>
  <si>
    <t>C40DB后排整体坐垫</t>
  </si>
  <si>
    <t>C40DB后排整体背(网约车)</t>
  </si>
  <si>
    <t>C40DB后排整体坐垫(网约车)</t>
  </si>
  <si>
    <t>拆三包件前排</t>
  </si>
  <si>
    <t>皮卡座椅</t>
  </si>
  <si>
    <t>高铁头枕</t>
  </si>
  <si>
    <t>中车落地沙发靠背</t>
  </si>
  <si>
    <t>中车落地沙发坐垫</t>
  </si>
  <si>
    <t>C40DB-F09/F01后排整体背</t>
  </si>
  <si>
    <t>C40DB-F09/F01后排整体座垫</t>
  </si>
  <si>
    <t>C40D-F09后排四分背</t>
  </si>
  <si>
    <t>C40D-F09后排六分背</t>
  </si>
  <si>
    <t>C40D后排整体背-F09</t>
  </si>
  <si>
    <t>P202前排正驾座椅  试制</t>
  </si>
  <si>
    <t>P202前排副驾座椅  试制</t>
  </si>
  <si>
    <t xml:space="preserve">P203后排座椅  </t>
  </si>
  <si>
    <t>中连座椅</t>
  </si>
  <si>
    <t>连体皮卡</t>
  </si>
  <si>
    <r>
      <rPr>
        <b/>
        <sz val="10"/>
        <rFont val="宋体"/>
        <charset val="134"/>
        <scheme val="minor"/>
      </rPr>
      <t>M4副驾驶员座椅-欧马可织布-</t>
    </r>
    <r>
      <rPr>
        <b/>
        <sz val="10"/>
        <color rgb="FFFF0000"/>
        <rFont val="宋体"/>
        <charset val="134"/>
        <scheme val="minor"/>
      </rPr>
      <t>147</t>
    </r>
  </si>
  <si>
    <r>
      <rPr>
        <b/>
        <sz val="10"/>
        <rFont val="宋体"/>
        <charset val="134"/>
        <scheme val="minor"/>
      </rPr>
      <t>M4副驾驶员座椅-奥铃织布-</t>
    </r>
    <r>
      <rPr>
        <b/>
        <sz val="10"/>
        <color rgb="FFFF0000"/>
        <rFont val="宋体"/>
        <charset val="134"/>
        <scheme val="minor"/>
      </rPr>
      <t>148</t>
    </r>
  </si>
  <si>
    <r>
      <rPr>
        <b/>
        <sz val="10"/>
        <rFont val="宋体"/>
        <charset val="134"/>
        <scheme val="minor"/>
      </rPr>
      <t>M4副驾驶员座椅-奥铃织布</t>
    </r>
    <r>
      <rPr>
        <b/>
        <sz val="10"/>
        <color rgb="FFFF0000"/>
        <rFont val="宋体"/>
        <charset val="134"/>
        <scheme val="minor"/>
      </rPr>
      <t>-150</t>
    </r>
  </si>
  <si>
    <r>
      <rPr>
        <b/>
        <sz val="10"/>
        <rFont val="宋体"/>
        <charset val="134"/>
        <scheme val="minor"/>
      </rPr>
      <t>M4副驾驶员座椅-欧马可皮革-</t>
    </r>
    <r>
      <rPr>
        <b/>
        <sz val="10"/>
        <color rgb="FFFF0000"/>
        <rFont val="宋体"/>
        <charset val="134"/>
        <scheme val="minor"/>
      </rPr>
      <t>163</t>
    </r>
  </si>
  <si>
    <t>P203后排座椅</t>
  </si>
  <si>
    <t>P203座椅（电动））</t>
  </si>
  <si>
    <t>P203座椅（手动）</t>
  </si>
  <si>
    <t>P203系列（A/后）</t>
  </si>
  <si>
    <t>零公里</t>
  </si>
  <si>
    <t>返修</t>
  </si>
  <si>
    <t>金琥座椅</t>
  </si>
  <si>
    <t>中联座框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</si>
  <si>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40DB四六分</t>
    </r>
  </si>
  <si>
    <r>
      <rPr>
        <sz val="11"/>
        <color theme="1"/>
        <rFont val="宋体"/>
        <charset val="134"/>
        <scheme val="minor"/>
      </rPr>
      <t>C40D</t>
    </r>
    <r>
      <rPr>
        <sz val="11"/>
        <color theme="1"/>
        <rFont val="宋体"/>
        <charset val="134"/>
        <scheme val="minor"/>
      </rPr>
      <t>-F09</t>
    </r>
  </si>
  <si>
    <t>C40DB（新网约）</t>
  </si>
  <si>
    <t>C40DB（出租）</t>
  </si>
  <si>
    <t>前排座椅</t>
  </si>
  <si>
    <t>后排座椅</t>
  </si>
  <si>
    <t>前排座框</t>
  </si>
  <si>
    <t>后排</t>
  </si>
  <si>
    <t>B</t>
  </si>
  <si>
    <t>/</t>
  </si>
  <si>
    <t xml:space="preserve"> </t>
  </si>
  <si>
    <t>2025年总装1月份生产报表新线后排</t>
  </si>
  <si>
    <r>
      <rPr>
        <sz val="11"/>
        <color theme="1"/>
        <rFont val="宋体"/>
        <charset val="134"/>
        <scheme val="minor"/>
      </rPr>
      <t>C</t>
    </r>
    <r>
      <rPr>
        <sz val="11"/>
        <color theme="1"/>
        <rFont val="宋体"/>
        <charset val="134"/>
        <scheme val="minor"/>
      </rPr>
      <t>32B</t>
    </r>
    <r>
      <rPr>
        <sz val="11"/>
        <color theme="1"/>
        <rFont val="宋体"/>
        <charset val="134"/>
        <scheme val="minor"/>
      </rPr>
      <t>系列（</t>
    </r>
    <r>
      <rPr>
        <sz val="11"/>
        <color theme="1"/>
        <rFont val="宋体"/>
        <charset val="134"/>
        <scheme val="minor"/>
      </rPr>
      <t>A</t>
    </r>
    <r>
      <rPr>
        <sz val="11"/>
        <color theme="1"/>
        <rFont val="宋体"/>
        <charset val="134"/>
        <scheme val="minor"/>
      </rPr>
      <t>/后）</t>
    </r>
  </si>
  <si>
    <r>
      <rPr>
        <b/>
        <sz val="22"/>
        <color rgb="FF0070C0"/>
        <rFont val="Tahoma"/>
        <charset val="134"/>
      </rPr>
      <t>2025</t>
    </r>
    <r>
      <rPr>
        <b/>
        <sz val="22"/>
        <color rgb="FF0070C0"/>
        <rFont val="宋体"/>
        <charset val="134"/>
      </rPr>
      <t>年</t>
    </r>
    <r>
      <rPr>
        <b/>
        <sz val="22"/>
        <color rgb="FF0070C0"/>
        <rFont val="Tahoma"/>
        <charset val="134"/>
      </rPr>
      <t>1</t>
    </r>
    <r>
      <rPr>
        <b/>
        <sz val="22"/>
        <color rgb="FF0070C0"/>
        <rFont val="宋体"/>
        <charset val="134"/>
      </rPr>
      <t>月份总装车间产量</t>
    </r>
  </si>
  <si>
    <t>序
号</t>
  </si>
  <si>
    <t>班
组</t>
  </si>
  <si>
    <t>班长</t>
  </si>
  <si>
    <t>总产量</t>
  </si>
  <si>
    <t>P203座框（套）</t>
  </si>
  <si>
    <t>C32B座框(套)</t>
  </si>
  <si>
    <t>右舵车低配/套</t>
  </si>
  <si>
    <t>C40DB（新网约）（单位套）</t>
  </si>
  <si>
    <t>C40D-F09（单位：套）</t>
  </si>
  <si>
    <t>C32B精英（单位：套）</t>
  </si>
  <si>
    <t>C32B豪华（单位：套）</t>
  </si>
  <si>
    <t>拆解三包件（1.5倍）</t>
  </si>
  <si>
    <t>右舵车中配/套</t>
  </si>
  <si>
    <t>计划返修（2倍）单位：套</t>
  </si>
  <si>
    <t>C32B后排座椅单位：套</t>
  </si>
  <si>
    <t>P203座椅（后排）单位：套</t>
  </si>
  <si>
    <t>P203座椅（手动）单位：套</t>
  </si>
  <si>
    <t>右舵车高配/套</t>
  </si>
  <si>
    <t>P203座椅（电动）单位：套</t>
  </si>
  <si>
    <t>金琥座椅/单位：套</t>
  </si>
  <si>
    <t>人员</t>
  </si>
  <si>
    <t>累计应出勤天数</t>
  </si>
  <si>
    <t>欧响亮</t>
  </si>
  <si>
    <t>彭健</t>
  </si>
  <si>
    <t>罗亚南</t>
  </si>
  <si>
    <r>
      <rPr>
        <sz val="14"/>
        <color rgb="FF000000"/>
        <rFont val="宋体"/>
        <charset val="134"/>
      </rPr>
      <t>备注：</t>
    </r>
    <r>
      <rPr>
        <sz val="14"/>
        <color indexed="8"/>
        <rFont val="宋体"/>
        <charset val="134"/>
      </rPr>
      <t>C40D|</t>
    </r>
    <r>
      <rPr>
        <sz val="14"/>
        <color indexed="8"/>
        <rFont val="Tahoma"/>
        <charset val="134"/>
      </rPr>
      <t>C40DB</t>
    </r>
    <r>
      <rPr>
        <sz val="14"/>
        <color indexed="8"/>
        <rFont val="宋体"/>
        <charset val="134"/>
      </rPr>
      <t>、！</t>
    </r>
    <r>
      <rPr>
        <sz val="14"/>
        <color indexed="8"/>
        <rFont val="Tahoma"/>
        <charset val="134"/>
      </rPr>
      <t>P202/P203/</t>
    </r>
    <r>
      <rPr>
        <sz val="14"/>
        <color indexed="8"/>
        <rFont val="宋体"/>
        <charset val="134"/>
      </rPr>
      <t>是按（套）数计算，C</t>
    </r>
    <r>
      <rPr>
        <sz val="14"/>
        <color indexed="8"/>
        <rFont val="Tahoma"/>
        <charset val="134"/>
      </rPr>
      <t>32B</t>
    </r>
    <r>
      <rPr>
        <sz val="14"/>
        <color indexed="8"/>
        <rFont val="宋体"/>
        <charset val="134"/>
      </rPr>
      <t>、H32B、是按（个）计算</t>
    </r>
    <r>
      <rPr>
        <sz val="14"/>
        <color indexed="8"/>
        <rFont val="Tahoma"/>
        <charset val="134"/>
      </rPr>
      <t xml:space="preserve">                              </t>
    </r>
    <r>
      <rPr>
        <sz val="14"/>
        <color indexed="8"/>
        <rFont val="方正舒体"/>
        <charset val="134"/>
      </rPr>
      <t xml:space="preserve">  </t>
    </r>
    <r>
      <rPr>
        <sz val="14"/>
        <color indexed="8"/>
        <rFont val="Tahoma"/>
        <charset val="134"/>
      </rPr>
      <t xml:space="preserve">                           </t>
    </r>
  </si>
  <si>
    <t xml:space="preserve">编制：                审核：                         批准：         </t>
  </si>
  <si>
    <t>1月份中车双动项目各产品入库汇总表</t>
  </si>
  <si>
    <t>序号</t>
  </si>
  <si>
    <t>名称</t>
  </si>
  <si>
    <t>供货需求</t>
  </si>
  <si>
    <t>入库总产量</t>
  </si>
  <si>
    <t>落地沙发左坐垫组件</t>
  </si>
  <si>
    <t>落地沙发左背垫组件</t>
  </si>
  <si>
    <t>落地沙发中坐垫组件</t>
  </si>
  <si>
    <t>落地沙发中背垫组件-左</t>
  </si>
  <si>
    <t>一等座椅头枕</t>
  </si>
  <si>
    <t>一等座椅靠背</t>
  </si>
  <si>
    <t>一等座椅坐垫</t>
  </si>
  <si>
    <t>一等座椅左扶手</t>
  </si>
  <si>
    <t>一等座椅右扶手</t>
  </si>
  <si>
    <t>二等座椅头枕</t>
  </si>
  <si>
    <t>二等座椅靠背</t>
  </si>
  <si>
    <t>二等座椅坐垫</t>
  </si>
  <si>
    <t>二等座椅扶手</t>
  </si>
  <si>
    <t>三四等座椅靠背</t>
  </si>
  <si>
    <t>三四等座椅坐垫</t>
  </si>
  <si>
    <t>折叠座椅靠背</t>
  </si>
  <si>
    <t>折叠座椅坐垫</t>
  </si>
  <si>
    <t xml:space="preserve">           批准：</t>
  </si>
  <si>
    <t>长沙福田M4座椅1月份入库汇总表</t>
  </si>
  <si>
    <t>单位</t>
  </si>
  <si>
    <t>备注</t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</si>
  <si>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109（基础款）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</si>
  <si>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113</t>
    </r>
  </si>
  <si>
    <r>
      <rPr>
        <b/>
        <sz val="12"/>
        <rFont val="宋体"/>
        <charset val="134"/>
        <scheme val="minor"/>
      </rPr>
      <t>M4驾驶员座椅-奥铃织布-</t>
    </r>
    <r>
      <rPr>
        <b/>
        <sz val="12"/>
        <color rgb="FFFF0000"/>
        <rFont val="宋体"/>
        <charset val="134"/>
        <scheme val="minor"/>
      </rPr>
      <t>114</t>
    </r>
  </si>
  <si>
    <r>
      <rPr>
        <b/>
        <sz val="12"/>
        <rFont val="宋体"/>
        <charset val="134"/>
        <scheme val="minor"/>
      </rPr>
      <t>M4驾驶员座椅-欧马可皮革-</t>
    </r>
    <r>
      <rPr>
        <b/>
        <sz val="12"/>
        <color rgb="FFFF0000"/>
        <rFont val="宋体"/>
        <charset val="134"/>
        <scheme val="minor"/>
      </rPr>
      <t>162</t>
    </r>
  </si>
  <si>
    <r>
      <rPr>
        <b/>
        <sz val="12"/>
        <rFont val="宋体"/>
        <charset val="134"/>
        <scheme val="minor"/>
      </rPr>
      <t>M4驾驶员座椅-奥铃仿皮-</t>
    </r>
    <r>
      <rPr>
        <b/>
        <sz val="12"/>
        <color rgb="FFFF0000"/>
        <rFont val="宋体"/>
        <charset val="134"/>
        <scheme val="minor"/>
      </rPr>
      <t>352</t>
    </r>
  </si>
  <si>
    <r>
      <rPr>
        <b/>
        <sz val="12"/>
        <rFont val="宋体"/>
        <charset val="134"/>
        <scheme val="minor"/>
      </rPr>
      <t>M4驾驶员座椅-欧马可织布-</t>
    </r>
    <r>
      <rPr>
        <b/>
        <sz val="12"/>
        <color rgb="FFFF0000"/>
        <rFont val="宋体"/>
        <charset val="134"/>
        <scheme val="minor"/>
      </rPr>
      <t>146（基础款)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</si>
  <si>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147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</si>
  <si>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148</t>
    </r>
  </si>
  <si>
    <r>
      <rPr>
        <b/>
        <sz val="12"/>
        <rFont val="宋体"/>
        <charset val="134"/>
        <scheme val="minor"/>
      </rPr>
      <t>M4副驾驶员座椅-欧马可织布-</t>
    </r>
    <r>
      <rPr>
        <b/>
        <sz val="12"/>
        <color rgb="FFFF0000"/>
        <rFont val="宋体"/>
        <charset val="134"/>
        <scheme val="minor"/>
      </rPr>
      <t>149</t>
    </r>
  </si>
  <si>
    <r>
      <rPr>
        <b/>
        <sz val="12"/>
        <rFont val="宋体"/>
        <charset val="134"/>
        <scheme val="minor"/>
      </rPr>
      <t>M4副驾驶员座椅-奥铃织布-</t>
    </r>
    <r>
      <rPr>
        <b/>
        <sz val="12"/>
        <color rgb="FFFF0000"/>
        <rFont val="宋体"/>
        <charset val="134"/>
        <scheme val="minor"/>
      </rPr>
      <t>150</t>
    </r>
  </si>
  <si>
    <r>
      <rPr>
        <b/>
        <sz val="12"/>
        <rFont val="宋体"/>
        <charset val="134"/>
        <scheme val="minor"/>
      </rPr>
      <t>M副驾驶员座椅-欧马可皮革-</t>
    </r>
    <r>
      <rPr>
        <b/>
        <sz val="12"/>
        <color rgb="FFFF0000"/>
        <rFont val="宋体"/>
        <charset val="134"/>
        <scheme val="minor"/>
      </rPr>
      <t>163</t>
    </r>
  </si>
  <si>
    <r>
      <rPr>
        <b/>
        <sz val="12"/>
        <rFont val="宋体"/>
        <charset val="134"/>
        <scheme val="minor"/>
      </rPr>
      <t>M4副驾驶员座椅-欧马可皮革-</t>
    </r>
    <r>
      <rPr>
        <b/>
        <sz val="12"/>
        <color rgb="FFFF0000"/>
        <rFont val="宋体"/>
        <charset val="134"/>
        <scheme val="minor"/>
      </rPr>
      <t>164</t>
    </r>
  </si>
  <si>
    <r>
      <rPr>
        <b/>
        <sz val="12"/>
        <rFont val="宋体"/>
        <charset val="134"/>
        <scheme val="minor"/>
      </rPr>
      <t>M4副驾驶员座椅-奥铃仿皮-</t>
    </r>
    <r>
      <rPr>
        <b/>
        <sz val="12"/>
        <color rgb="FFFF0000"/>
        <rFont val="宋体"/>
        <charset val="134"/>
        <scheme val="minor"/>
      </rPr>
      <t>355</t>
    </r>
  </si>
  <si>
    <r>
      <rPr>
        <b/>
        <sz val="12"/>
        <rFont val="宋体"/>
        <charset val="134"/>
        <scheme val="minor"/>
      </rPr>
      <t>驾驶员座椅链接-</t>
    </r>
    <r>
      <rPr>
        <b/>
        <sz val="12"/>
        <color rgb="FFFF0000"/>
        <rFont val="宋体"/>
        <charset val="134"/>
        <scheme val="minor"/>
      </rPr>
      <t>104A0/553</t>
    </r>
    <r>
      <rPr>
        <b/>
        <sz val="12"/>
        <rFont val="宋体"/>
        <charset val="134"/>
        <scheme val="minor"/>
      </rPr>
      <t>老款</t>
    </r>
  </si>
  <si>
    <r>
      <rPr>
        <b/>
        <sz val="12"/>
        <rFont val="宋体"/>
        <charset val="134"/>
        <scheme val="minor"/>
      </rPr>
      <t>M4驾驶员座椅-欧马可皮革</t>
    </r>
    <r>
      <rPr>
        <b/>
        <sz val="12"/>
        <color rgb="FFFF0000"/>
        <rFont val="宋体"/>
        <charset val="134"/>
        <scheme val="minor"/>
      </rPr>
      <t>（12V）-197</t>
    </r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</si>
</sst>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;@"/>
    <numFmt numFmtId="177" formatCode="0_);[Red]\(0\)"/>
    <numFmt numFmtId="178" formatCode="000000"/>
    <numFmt numFmtId="179" formatCode="0.00_ "/>
  </numFmts>
  <fonts count="7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u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0"/>
      <name val="楷体"/>
      <charset val="134"/>
    </font>
    <font>
      <sz val="11"/>
      <name val="楷体"/>
      <charset val="134"/>
    </font>
    <font>
      <sz val="11"/>
      <name val="宋体"/>
      <charset val="134"/>
    </font>
    <font>
      <sz val="11"/>
      <color indexed="8"/>
      <name val="Tahoma"/>
      <charset val="134"/>
    </font>
    <font>
      <b/>
      <sz val="11"/>
      <color indexed="8"/>
      <name val="Tahoma"/>
      <charset val="134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sz val="18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7030A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Tahoma"/>
      <charset val="134"/>
    </font>
    <font>
      <b/>
      <sz val="11"/>
      <name val="Tahoma"/>
      <charset val="134"/>
    </font>
    <font>
      <i/>
      <sz val="11"/>
      <color theme="1"/>
      <name val="宋体"/>
      <charset val="134"/>
      <scheme val="minor"/>
    </font>
    <font>
      <b/>
      <sz val="22"/>
      <color rgb="FF0070C0"/>
      <name val="Tahoma"/>
      <charset val="134"/>
    </font>
    <font>
      <sz val="22"/>
      <color rgb="FF0070C0"/>
      <name val="Tahoma"/>
      <charset val="134"/>
    </font>
    <font>
      <b/>
      <sz val="11"/>
      <color indexed="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Tahoma"/>
      <charset val="134"/>
    </font>
    <font>
      <b/>
      <sz val="10"/>
      <color indexed="8"/>
      <name val="宋体"/>
      <charset val="134"/>
    </font>
    <font>
      <b/>
      <sz val="9"/>
      <color indexed="8"/>
      <name val="宋体"/>
      <charset val="134"/>
    </font>
    <font>
      <sz val="6"/>
      <color theme="1"/>
      <name val="宋体"/>
      <charset val="134"/>
      <scheme val="minor"/>
    </font>
    <font>
      <b/>
      <sz val="22"/>
      <name val="Tahoma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22"/>
      <color rgb="FF0070C0"/>
      <name val="宋体"/>
      <charset val="134"/>
    </font>
    <font>
      <sz val="14"/>
      <color indexed="8"/>
      <name val="宋体"/>
      <charset val="134"/>
    </font>
    <font>
      <sz val="14"/>
      <color indexed="8"/>
      <name val="方正舒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176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48" fillId="0" borderId="0"/>
    <xf numFmtId="176" fontId="48" fillId="0" borderId="0"/>
    <xf numFmtId="0" fontId="49" fillId="7" borderId="0" applyNumberFormat="0" applyBorder="0" applyAlignment="0" applyProtection="0">
      <alignment vertical="center"/>
    </xf>
    <xf numFmtId="0" fontId="50" fillId="8" borderId="31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2" borderId="32" applyNumberFormat="0" applyFont="0" applyAlignment="0" applyProtection="0">
      <alignment vertical="center"/>
    </xf>
    <xf numFmtId="176" fontId="0" fillId="0" borderId="0">
      <alignment vertical="center"/>
    </xf>
    <xf numFmtId="0" fontId="52" fillId="13" borderId="0" applyNumberFormat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9" fillId="0" borderId="33" applyNumberFormat="0" applyFill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5" fillId="0" borderId="34" applyNumberFormat="0" applyFill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61" fillId="16" borderId="35" applyNumberFormat="0" applyAlignment="0" applyProtection="0">
      <alignment vertical="center"/>
    </xf>
    <xf numFmtId="0" fontId="62" fillId="16" borderId="31" applyNumberFormat="0" applyAlignment="0" applyProtection="0">
      <alignment vertical="center"/>
    </xf>
    <xf numFmtId="0" fontId="63" fillId="17" borderId="36" applyNumberFormat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64" fillId="0" borderId="37" applyNumberFormat="0" applyFill="0" applyAlignment="0" applyProtection="0">
      <alignment vertical="center"/>
    </xf>
    <xf numFmtId="0" fontId="65" fillId="0" borderId="38" applyNumberFormat="0" applyFill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176" fontId="48" fillId="0" borderId="0"/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176" fontId="48" fillId="0" borderId="0"/>
    <xf numFmtId="0" fontId="4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176" fontId="48" fillId="0" borderId="0"/>
    <xf numFmtId="0" fontId="49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49" fillId="36" borderId="0" applyNumberFormat="0" applyBorder="0" applyAlignment="0" applyProtection="0">
      <alignment vertical="center"/>
    </xf>
    <xf numFmtId="176" fontId="0" fillId="0" borderId="0">
      <alignment vertical="center"/>
    </xf>
    <xf numFmtId="0" fontId="52" fillId="3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0" fillId="0" borderId="0">
      <alignment vertical="center"/>
    </xf>
    <xf numFmtId="176" fontId="48" fillId="0" borderId="0"/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8" fillId="0" borderId="0"/>
    <xf numFmtId="176" fontId="48" fillId="0" borderId="0"/>
    <xf numFmtId="176" fontId="48" fillId="0" borderId="0"/>
    <xf numFmtId="176" fontId="48" fillId="0" borderId="0"/>
    <xf numFmtId="176" fontId="48" fillId="0" borderId="0"/>
    <xf numFmtId="176" fontId="48" fillId="0" borderId="0"/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</cellStyleXfs>
  <cellXfs count="307">
    <xf numFmtId="176" fontId="0" fillId="0" borderId="0" xfId="0">
      <alignment vertical="center"/>
    </xf>
    <xf numFmtId="176" fontId="1" fillId="0" borderId="0" xfId="0" applyFont="1">
      <alignment vertical="center"/>
    </xf>
    <xf numFmtId="176" fontId="2" fillId="0" borderId="0" xfId="81" applyFont="1" applyAlignment="1">
      <alignment horizontal="center" vertical="center"/>
    </xf>
    <xf numFmtId="176" fontId="2" fillId="0" borderId="0" xfId="81" applyFont="1" applyAlignment="1">
      <alignment horizontal="left" vertical="center"/>
    </xf>
    <xf numFmtId="176" fontId="3" fillId="0" borderId="1" xfId="81" applyFont="1" applyBorder="1" applyAlignment="1">
      <alignment horizontal="center" vertical="center"/>
    </xf>
    <xf numFmtId="176" fontId="3" fillId="0" borderId="2" xfId="81" applyFont="1" applyBorder="1" applyAlignment="1">
      <alignment horizontal="center" vertical="center"/>
    </xf>
    <xf numFmtId="176" fontId="3" fillId="0" borderId="3" xfId="81" applyFont="1" applyBorder="1" applyAlignment="1">
      <alignment horizontal="center" vertical="center"/>
    </xf>
    <xf numFmtId="176" fontId="3" fillId="0" borderId="4" xfId="81" applyFont="1" applyBorder="1" applyAlignment="1">
      <alignment horizontal="center" vertical="center"/>
    </xf>
    <xf numFmtId="177" fontId="4" fillId="2" borderId="1" xfId="81" applyNumberFormat="1" applyFont="1" applyFill="1" applyBorder="1" applyAlignment="1">
      <alignment horizontal="center" vertical="center"/>
    </xf>
    <xf numFmtId="176" fontId="5" fillId="2" borderId="1" xfId="81" applyNumberFormat="1" applyFont="1" applyFill="1" applyBorder="1" applyAlignment="1">
      <alignment horizontal="left" vertical="center" shrinkToFit="1"/>
    </xf>
    <xf numFmtId="176" fontId="6" fillId="2" borderId="1" xfId="81" applyNumberFormat="1" applyFont="1" applyFill="1" applyBorder="1" applyAlignment="1">
      <alignment horizontal="center" vertical="center"/>
    </xf>
    <xf numFmtId="177" fontId="6" fillId="2" borderId="1" xfId="81" applyNumberFormat="1" applyFont="1" applyFill="1" applyBorder="1" applyAlignment="1">
      <alignment horizontal="center" vertical="center"/>
    </xf>
    <xf numFmtId="177" fontId="0" fillId="2" borderId="1" xfId="81" applyNumberFormat="1" applyFill="1" applyBorder="1" applyAlignment="1">
      <alignment horizontal="center" vertical="center"/>
    </xf>
    <xf numFmtId="176" fontId="7" fillId="2" borderId="1" xfId="81" applyNumberFormat="1" applyFont="1" applyFill="1" applyBorder="1" applyAlignment="1">
      <alignment horizontal="center" vertical="center"/>
    </xf>
    <xf numFmtId="177" fontId="7" fillId="2" borderId="1" xfId="81" applyNumberFormat="1" applyFont="1" applyFill="1" applyBorder="1" applyAlignment="1">
      <alignment horizontal="center" vertical="center"/>
    </xf>
    <xf numFmtId="176" fontId="5" fillId="0" borderId="1" xfId="81" applyNumberFormat="1" applyFont="1" applyFill="1" applyBorder="1" applyAlignment="1">
      <alignment horizontal="left" vertical="center" shrinkToFit="1"/>
    </xf>
    <xf numFmtId="176" fontId="6" fillId="0" borderId="1" xfId="81" applyNumberFormat="1" applyFont="1" applyFill="1" applyBorder="1" applyAlignment="1">
      <alignment horizontal="center" vertical="center"/>
    </xf>
    <xf numFmtId="177" fontId="6" fillId="0" borderId="1" xfId="81" applyNumberFormat="1" applyFont="1" applyFill="1" applyBorder="1" applyAlignment="1">
      <alignment horizontal="center" vertical="center"/>
    </xf>
    <xf numFmtId="176" fontId="7" fillId="0" borderId="1" xfId="81" applyNumberFormat="1" applyFont="1" applyFill="1" applyBorder="1" applyAlignment="1">
      <alignment horizontal="center" vertical="center"/>
    </xf>
    <xf numFmtId="177" fontId="7" fillId="0" borderId="1" xfId="81" applyNumberFormat="1" applyFont="1" applyFill="1" applyBorder="1" applyAlignment="1">
      <alignment horizontal="center" vertical="center"/>
    </xf>
    <xf numFmtId="176" fontId="5" fillId="2" borderId="1" xfId="81" applyNumberFormat="1" applyFont="1" applyFill="1" applyBorder="1" applyAlignment="1">
      <alignment horizontal="left" vertical="center" wrapText="1" shrinkToFit="1"/>
    </xf>
    <xf numFmtId="177" fontId="0" fillId="2" borderId="0" xfId="81" applyNumberFormat="1" applyFill="1" applyBorder="1" applyAlignment="1">
      <alignment horizontal="center" vertical="center"/>
    </xf>
    <xf numFmtId="176" fontId="5" fillId="2" borderId="0" xfId="81" applyNumberFormat="1" applyFont="1" applyFill="1" applyBorder="1" applyAlignment="1">
      <alignment horizontal="left" vertical="center" shrinkToFit="1"/>
    </xf>
    <xf numFmtId="176" fontId="7" fillId="2" borderId="0" xfId="81" applyNumberFormat="1" applyFont="1" applyFill="1" applyBorder="1" applyAlignment="1">
      <alignment horizontal="center" vertical="center"/>
    </xf>
    <xf numFmtId="177" fontId="7" fillId="2" borderId="0" xfId="81" applyNumberFormat="1" applyFont="1" applyFill="1" applyBorder="1" applyAlignment="1">
      <alignment horizontal="center" vertical="center"/>
    </xf>
    <xf numFmtId="177" fontId="5" fillId="2" borderId="1" xfId="81" applyNumberFormat="1" applyFont="1" applyFill="1" applyBorder="1" applyAlignment="1">
      <alignment horizontal="center" vertical="center"/>
    </xf>
    <xf numFmtId="177" fontId="5" fillId="3" borderId="1" xfId="81" applyNumberFormat="1" applyFont="1" applyFill="1" applyBorder="1" applyAlignment="1">
      <alignment horizontal="center" vertical="center"/>
    </xf>
    <xf numFmtId="177" fontId="5" fillId="4" borderId="1" xfId="81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7" fontId="5" fillId="2" borderId="0" xfId="81" applyNumberFormat="1" applyFont="1" applyFill="1" applyBorder="1" applyAlignment="1">
      <alignment horizontal="center" vertical="center"/>
    </xf>
    <xf numFmtId="176" fontId="0" fillId="0" borderId="0" xfId="0" applyNumberFormat="1" applyFont="1">
      <alignment vertical="center"/>
    </xf>
    <xf numFmtId="176" fontId="8" fillId="0" borderId="1" xfId="74" applyFont="1" applyBorder="1" applyAlignment="1">
      <alignment horizontal="center" vertical="center"/>
    </xf>
    <xf numFmtId="176" fontId="9" fillId="0" borderId="1" xfId="74" applyFont="1" applyBorder="1" applyAlignment="1">
      <alignment horizontal="center" vertical="center"/>
    </xf>
    <xf numFmtId="58" fontId="10" fillId="0" borderId="1" xfId="74" applyNumberFormat="1" applyBorder="1" applyAlignment="1">
      <alignment horizontal="center" vertical="center"/>
    </xf>
    <xf numFmtId="176" fontId="9" fillId="0" borderId="1" xfId="74" applyNumberFormat="1" applyFont="1" applyBorder="1" applyAlignment="1">
      <alignment horizontal="center" vertical="center"/>
    </xf>
    <xf numFmtId="176" fontId="10" fillId="2" borderId="1" xfId="74" applyNumberFormat="1" applyFill="1" applyBorder="1" applyAlignment="1">
      <alignment horizontal="center" vertical="center"/>
    </xf>
    <xf numFmtId="176" fontId="9" fillId="2" borderId="1" xfId="74" applyNumberFormat="1" applyFont="1" applyFill="1" applyBorder="1" applyAlignment="1">
      <alignment horizontal="center" vertical="center"/>
    </xf>
    <xf numFmtId="176" fontId="9" fillId="2" borderId="1" xfId="74" applyFont="1" applyFill="1" applyBorder="1" applyAlignment="1">
      <alignment horizontal="center" vertical="center"/>
    </xf>
    <xf numFmtId="176" fontId="0" fillId="0" borderId="2" xfId="79" applyNumberFormat="1" applyFont="1" applyBorder="1" applyAlignment="1">
      <alignment horizontal="center" vertical="center"/>
    </xf>
    <xf numFmtId="176" fontId="0" fillId="0" borderId="4" xfId="79" applyNumberFormat="1" applyFont="1" applyBorder="1" applyAlignment="1">
      <alignment horizontal="center" vertical="center"/>
    </xf>
    <xf numFmtId="176" fontId="0" fillId="0" borderId="1" xfId="79" applyNumberFormat="1" applyFont="1" applyBorder="1" applyAlignment="1">
      <alignment horizontal="center" vertical="center"/>
    </xf>
    <xf numFmtId="176" fontId="0" fillId="0" borderId="0" xfId="79" applyNumberFormat="1" applyFont="1" applyBorder="1" applyAlignment="1">
      <alignment horizontal="center" vertical="center"/>
    </xf>
    <xf numFmtId="176" fontId="0" fillId="0" borderId="0" xfId="79">
      <alignment vertical="center"/>
    </xf>
    <xf numFmtId="176" fontId="0" fillId="0" borderId="0" xfId="79" applyNumberFormat="1" applyFont="1">
      <alignment vertical="center"/>
    </xf>
    <xf numFmtId="176" fontId="0" fillId="2" borderId="0" xfId="0" applyFill="1">
      <alignment vertical="center"/>
    </xf>
    <xf numFmtId="176" fontId="0" fillId="0" borderId="0" xfId="0" applyFill="1">
      <alignment vertical="center"/>
    </xf>
    <xf numFmtId="176" fontId="4" fillId="0" borderId="0" xfId="0" applyFont="1" applyFill="1">
      <alignment vertical="center"/>
    </xf>
    <xf numFmtId="176" fontId="4" fillId="2" borderId="0" xfId="0" applyFont="1" applyFill="1">
      <alignment vertical="center"/>
    </xf>
    <xf numFmtId="176" fontId="7" fillId="2" borderId="0" xfId="0" applyFont="1" applyFill="1">
      <alignment vertical="center"/>
    </xf>
    <xf numFmtId="178" fontId="11" fillId="2" borderId="0" xfId="0" applyNumberFormat="1" applyFont="1" applyFill="1" applyBorder="1" applyAlignment="1"/>
    <xf numFmtId="178" fontId="12" fillId="2" borderId="0" xfId="0" applyNumberFormat="1" applyFont="1" applyFill="1" applyBorder="1" applyAlignment="1"/>
    <xf numFmtId="178" fontId="0" fillId="2" borderId="0" xfId="0" applyNumberFormat="1" applyFont="1" applyFill="1" applyBorder="1" applyAlignment="1"/>
    <xf numFmtId="176" fontId="4" fillId="0" borderId="0" xfId="0" applyFont="1" applyFill="1" applyBorder="1" applyAlignment="1">
      <alignment vertical="center"/>
    </xf>
    <xf numFmtId="176" fontId="13" fillId="2" borderId="0" xfId="0" applyFont="1" applyFill="1" applyBorder="1" applyAlignment="1">
      <alignment vertical="center"/>
    </xf>
    <xf numFmtId="176" fontId="0" fillId="0" borderId="0" xfId="0" applyFont="1" applyFill="1" applyBorder="1" applyAlignment="1">
      <alignment vertical="center"/>
    </xf>
    <xf numFmtId="176" fontId="0" fillId="2" borderId="0" xfId="0" applyNumberFormat="1" applyFill="1" applyAlignment="1">
      <alignment horizontal="center" vertical="center"/>
    </xf>
    <xf numFmtId="176" fontId="0" fillId="2" borderId="0" xfId="0" applyNumberFormat="1" applyFill="1">
      <alignment vertical="center"/>
    </xf>
    <xf numFmtId="176" fontId="0" fillId="2" borderId="0" xfId="0" applyNumberFormat="1" applyFont="1" applyFill="1" applyAlignment="1">
      <alignment vertical="center" shrinkToFit="1"/>
    </xf>
    <xf numFmtId="176" fontId="4" fillId="0" borderId="0" xfId="0" applyNumberFormat="1" applyFont="1" applyFill="1">
      <alignment vertical="center"/>
    </xf>
    <xf numFmtId="176" fontId="14" fillId="2" borderId="1" xfId="0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shrinkToFit="1"/>
    </xf>
    <xf numFmtId="176" fontId="0" fillId="2" borderId="8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 shrinkToFit="1"/>
    </xf>
    <xf numFmtId="176" fontId="0" fillId="2" borderId="11" xfId="0" applyNumberFormat="1" applyFont="1" applyFill="1" applyBorder="1" applyAlignment="1">
      <alignment horizontal="center" vertical="center" shrinkToFit="1"/>
    </xf>
    <xf numFmtId="177" fontId="0" fillId="0" borderId="12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15" fillId="0" borderId="2" xfId="0" applyNumberFormat="1" applyFont="1" applyFill="1" applyBorder="1" applyAlignment="1">
      <alignment horizontal="center" vertical="center" shrinkToFit="1"/>
    </xf>
    <xf numFmtId="176" fontId="15" fillId="0" borderId="3" xfId="0" applyNumberFormat="1" applyFont="1" applyFill="1" applyBorder="1" applyAlignment="1">
      <alignment horizontal="center" vertical="center" shrinkToFit="1"/>
    </xf>
    <xf numFmtId="176" fontId="16" fillId="0" borderId="2" xfId="0" applyNumberFormat="1" applyFont="1" applyFill="1" applyBorder="1" applyAlignment="1">
      <alignment horizontal="center" vertical="center" shrinkToFit="1"/>
    </xf>
    <xf numFmtId="176" fontId="16" fillId="0" borderId="3" xfId="0" applyNumberFormat="1" applyFont="1" applyFill="1" applyBorder="1" applyAlignment="1">
      <alignment horizontal="center" vertical="center" shrinkToFit="1"/>
    </xf>
    <xf numFmtId="177" fontId="4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 shrinkToFit="1"/>
    </xf>
    <xf numFmtId="176" fontId="15" fillId="0" borderId="14" xfId="0" applyNumberFormat="1" applyFont="1" applyFill="1" applyBorder="1" applyAlignment="1">
      <alignment horizontal="center" vertical="center" shrinkToFit="1"/>
    </xf>
    <xf numFmtId="176" fontId="15" fillId="0" borderId="15" xfId="0" applyNumberFormat="1" applyFont="1" applyFill="1" applyBorder="1" applyAlignment="1">
      <alignment horizontal="center" vertical="center" shrinkToFit="1"/>
    </xf>
    <xf numFmtId="176" fontId="15" fillId="0" borderId="16" xfId="0" applyNumberFormat="1" applyFont="1" applyFill="1" applyBorder="1" applyAlignment="1">
      <alignment horizontal="center" vertical="center" shrinkToFit="1"/>
    </xf>
    <xf numFmtId="177" fontId="15" fillId="0" borderId="2" xfId="0" applyNumberFormat="1" applyFont="1" applyFill="1" applyBorder="1" applyAlignment="1">
      <alignment horizontal="center" vertical="center" shrinkToFit="1"/>
    </xf>
    <xf numFmtId="177" fontId="15" fillId="0" borderId="3" xfId="0" applyNumberFormat="1" applyFont="1" applyFill="1" applyBorder="1" applyAlignment="1">
      <alignment horizontal="center" vertical="center" shrinkToFit="1"/>
    </xf>
    <xf numFmtId="177" fontId="4" fillId="2" borderId="12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17" fillId="2" borderId="3" xfId="0" applyNumberFormat="1" applyFont="1" applyFill="1" applyBorder="1" applyAlignment="1">
      <alignment horizontal="center" vertical="center" shrinkToFit="1"/>
    </xf>
    <xf numFmtId="177" fontId="0" fillId="2" borderId="12" xfId="0" applyNumberFormat="1" applyFill="1" applyBorder="1" applyAlignment="1">
      <alignment horizontal="center" vertical="center"/>
    </xf>
    <xf numFmtId="0" fontId="0" fillId="2" borderId="12" xfId="0" applyNumberFormat="1" applyFill="1" applyBorder="1" applyAlignment="1">
      <alignment horizontal="center" vertical="center"/>
    </xf>
    <xf numFmtId="176" fontId="0" fillId="4" borderId="0" xfId="0" applyNumberFormat="1" applyFont="1" applyFill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/>
    </xf>
    <xf numFmtId="176" fontId="18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177" fontId="7" fillId="2" borderId="1" xfId="0" applyNumberFormat="1" applyFont="1" applyFill="1" applyBorder="1" applyAlignment="1">
      <alignment horizontal="center" vertical="center" shrinkToFit="1"/>
    </xf>
    <xf numFmtId="176" fontId="0" fillId="2" borderId="0" xfId="0" applyNumberForma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vertical="center" shrinkToFit="1"/>
    </xf>
    <xf numFmtId="176" fontId="19" fillId="2" borderId="1" xfId="0" applyNumberFormat="1" applyFont="1" applyFill="1" applyBorder="1" applyAlignment="1">
      <alignment horizontal="center" vertical="center"/>
    </xf>
    <xf numFmtId="176" fontId="0" fillId="2" borderId="17" xfId="0" applyNumberFormat="1" applyFont="1" applyFill="1" applyBorder="1" applyAlignment="1">
      <alignment horizontal="center" vertical="center"/>
    </xf>
    <xf numFmtId="176" fontId="0" fillId="2" borderId="18" xfId="0" applyNumberFormat="1" applyFont="1" applyFill="1" applyBorder="1" applyAlignment="1">
      <alignment horizontal="center" vertical="center" wrapText="1"/>
    </xf>
    <xf numFmtId="176" fontId="0" fillId="2" borderId="19" xfId="0" applyNumberFormat="1" applyFont="1" applyFill="1" applyBorder="1" applyAlignment="1">
      <alignment horizontal="center" vertical="center" shrinkToFit="1"/>
    </xf>
    <xf numFmtId="176" fontId="0" fillId="2" borderId="0" xfId="0" applyNumberFormat="1" applyFont="1" applyFill="1" applyBorder="1" applyAlignment="1">
      <alignment horizontal="center" vertical="center" shrinkToFit="1"/>
    </xf>
    <xf numFmtId="177" fontId="0" fillId="2" borderId="8" xfId="0" applyNumberFormat="1" applyFont="1" applyFill="1" applyBorder="1" applyAlignment="1">
      <alignment horizontal="center" vertical="center"/>
    </xf>
    <xf numFmtId="177" fontId="0" fillId="2" borderId="9" xfId="0" applyNumberFormat="1" applyFont="1" applyFill="1" applyBorder="1" applyAlignment="1">
      <alignment horizontal="center" vertical="center" wrapText="1"/>
    </xf>
    <xf numFmtId="177" fontId="0" fillId="2" borderId="10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 shrinkToFit="1"/>
    </xf>
    <xf numFmtId="177" fontId="0" fillId="2" borderId="20" xfId="0" applyNumberFormat="1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7" fontId="15" fillId="2" borderId="2" xfId="0" applyNumberFormat="1" applyFont="1" applyFill="1" applyBorder="1" applyAlignment="1">
      <alignment horizontal="center" vertical="center" shrinkToFit="1"/>
    </xf>
    <xf numFmtId="177" fontId="15" fillId="2" borderId="3" xfId="0" applyNumberFormat="1" applyFont="1" applyFill="1" applyBorder="1" applyAlignment="1">
      <alignment horizontal="center" vertical="center" shrinkToFit="1"/>
    </xf>
    <xf numFmtId="176" fontId="0" fillId="2" borderId="21" xfId="0" applyNumberFormat="1" applyFont="1" applyFill="1" applyBorder="1" applyAlignment="1">
      <alignment horizontal="center" vertical="center" shrinkToFit="1"/>
    </xf>
    <xf numFmtId="176" fontId="15" fillId="0" borderId="4" xfId="0" applyNumberFormat="1" applyFont="1" applyFill="1" applyBorder="1" applyAlignment="1">
      <alignment horizontal="center" vertical="center" shrinkToFit="1"/>
    </xf>
    <xf numFmtId="176" fontId="16" fillId="0" borderId="4" xfId="0" applyNumberFormat="1" applyFont="1" applyFill="1" applyBorder="1" applyAlignment="1">
      <alignment horizontal="center" vertical="center" shrinkToFit="1"/>
    </xf>
    <xf numFmtId="176" fontId="15" fillId="0" borderId="22" xfId="0" applyNumberFormat="1" applyFont="1" applyFill="1" applyBorder="1" applyAlignment="1">
      <alignment horizontal="center" vertical="center" shrinkToFit="1"/>
    </xf>
    <xf numFmtId="176" fontId="15" fillId="0" borderId="23" xfId="0" applyNumberFormat="1" applyFont="1" applyFill="1" applyBorder="1" applyAlignment="1">
      <alignment horizontal="center" vertical="center" shrinkToFit="1"/>
    </xf>
    <xf numFmtId="177" fontId="15" fillId="0" borderId="4" xfId="0" applyNumberFormat="1" applyFont="1" applyFill="1" applyBorder="1" applyAlignment="1">
      <alignment horizontal="center" vertical="center" shrinkToFit="1"/>
    </xf>
    <xf numFmtId="176" fontId="17" fillId="2" borderId="4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shrinkToFit="1"/>
    </xf>
    <xf numFmtId="177" fontId="20" fillId="2" borderId="2" xfId="0" applyNumberFormat="1" applyFont="1" applyFill="1" applyBorder="1" applyAlignment="1">
      <alignment horizontal="center" vertical="center"/>
    </xf>
    <xf numFmtId="177" fontId="20" fillId="2" borderId="3" xfId="0" applyNumberFormat="1" applyFont="1" applyFill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 shrinkToFit="1"/>
    </xf>
    <xf numFmtId="177" fontId="7" fillId="2" borderId="4" xfId="0" applyNumberFormat="1" applyFont="1" applyFill="1" applyBorder="1" applyAlignment="1">
      <alignment horizontal="center" vertical="center" shrinkToFit="1"/>
    </xf>
    <xf numFmtId="177" fontId="7" fillId="2" borderId="2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4" xfId="0" applyNumberFormat="1" applyFont="1" applyFill="1" applyBorder="1" applyAlignment="1">
      <alignment horizontal="center" vertical="center"/>
    </xf>
    <xf numFmtId="176" fontId="0" fillId="2" borderId="0" xfId="0" applyNumberFormat="1" applyFill="1" applyBorder="1">
      <alignment vertical="center"/>
    </xf>
    <xf numFmtId="176" fontId="0" fillId="2" borderId="24" xfId="0" applyNumberFormat="1" applyFont="1" applyFill="1" applyBorder="1" applyAlignment="1">
      <alignment horizontal="center" vertical="center" shrinkToFit="1"/>
    </xf>
    <xf numFmtId="177" fontId="0" fillId="2" borderId="21" xfId="0" applyNumberFormat="1" applyFont="1" applyFill="1" applyBorder="1" applyAlignment="1">
      <alignment horizontal="center" vertical="center" shrinkToFit="1"/>
    </xf>
    <xf numFmtId="177" fontId="15" fillId="2" borderId="4" xfId="0" applyNumberFormat="1" applyFont="1" applyFill="1" applyBorder="1" applyAlignment="1">
      <alignment horizontal="center" vertical="center" shrinkToFit="1"/>
    </xf>
    <xf numFmtId="176" fontId="0" fillId="2" borderId="2" xfId="0" applyNumberFormat="1" applyFont="1" applyFill="1" applyBorder="1" applyAlignment="1">
      <alignment horizontal="center" vertical="center"/>
    </xf>
    <xf numFmtId="176" fontId="0" fillId="2" borderId="3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/>
    </xf>
    <xf numFmtId="177" fontId="20" fillId="5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7" fontId="21" fillId="5" borderId="1" xfId="0" applyNumberFormat="1" applyFont="1" applyFill="1" applyBorder="1" applyAlignment="1">
      <alignment horizontal="center" vertical="center"/>
    </xf>
    <xf numFmtId="177" fontId="22" fillId="2" borderId="0" xfId="0" applyNumberFormat="1" applyFont="1" applyFill="1" applyAlignment="1">
      <alignment horizontal="center" vertical="center"/>
    </xf>
    <xf numFmtId="177" fontId="20" fillId="2" borderId="0" xfId="0" applyNumberFormat="1" applyFont="1" applyFill="1" applyAlignment="1">
      <alignment horizontal="center" vertical="center"/>
    </xf>
    <xf numFmtId="9" fontId="22" fillId="2" borderId="0" xfId="0" applyNumberFormat="1" applyFont="1" applyFill="1" applyAlignment="1">
      <alignment horizontal="center" vertical="center"/>
    </xf>
    <xf numFmtId="9" fontId="20" fillId="2" borderId="0" xfId="0" applyNumberFormat="1" applyFont="1" applyFill="1" applyAlignment="1">
      <alignment horizontal="center" vertical="center"/>
    </xf>
    <xf numFmtId="177" fontId="0" fillId="2" borderId="2" xfId="0" applyNumberFormat="1" applyFill="1" applyBorder="1" applyAlignment="1">
      <alignment horizontal="center" vertical="center"/>
    </xf>
    <xf numFmtId="177" fontId="0" fillId="2" borderId="3" xfId="0" applyNumberFormat="1" applyFill="1" applyBorder="1" applyAlignment="1">
      <alignment horizontal="center" vertical="center"/>
    </xf>
    <xf numFmtId="176" fontId="22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/>
    </xf>
    <xf numFmtId="177" fontId="20" fillId="2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77" fontId="15" fillId="5" borderId="1" xfId="0" applyNumberFormat="1" applyFont="1" applyFill="1" applyBorder="1" applyAlignment="1">
      <alignment horizontal="center" vertical="center"/>
    </xf>
    <xf numFmtId="177" fontId="0" fillId="2" borderId="4" xfId="0" applyNumberFormat="1" applyFill="1" applyBorder="1" applyAlignment="1">
      <alignment horizontal="center" vertical="center"/>
    </xf>
    <xf numFmtId="176" fontId="22" fillId="2" borderId="2" xfId="0" applyNumberFormat="1" applyFont="1" applyFill="1" applyBorder="1" applyAlignment="1">
      <alignment horizontal="center" vertical="center"/>
    </xf>
    <xf numFmtId="176" fontId="22" fillId="2" borderId="3" xfId="0" applyNumberFormat="1" applyFont="1" applyFill="1" applyBorder="1" applyAlignment="1">
      <alignment horizontal="center" vertical="center"/>
    </xf>
    <xf numFmtId="176" fontId="22" fillId="2" borderId="4" xfId="0" applyNumberFormat="1" applyFont="1" applyFill="1" applyBorder="1" applyAlignment="1">
      <alignment horizontal="center" vertical="center"/>
    </xf>
    <xf numFmtId="176" fontId="22" fillId="2" borderId="2" xfId="0" applyNumberFormat="1" applyFont="1" applyFill="1" applyBorder="1" applyAlignment="1">
      <alignment vertical="center"/>
    </xf>
    <xf numFmtId="176" fontId="22" fillId="2" borderId="1" xfId="0" applyNumberFormat="1" applyFont="1" applyFill="1" applyBorder="1" applyAlignment="1">
      <alignment horizontal="center" vertical="center"/>
    </xf>
    <xf numFmtId="177" fontId="20" fillId="4" borderId="1" xfId="0" applyNumberFormat="1" applyFont="1" applyFill="1" applyBorder="1" applyAlignment="1">
      <alignment horizontal="center" vertical="center"/>
    </xf>
    <xf numFmtId="177" fontId="16" fillId="5" borderId="1" xfId="0" applyNumberFormat="1" applyFont="1" applyFill="1" applyBorder="1" applyAlignment="1">
      <alignment horizontal="center" vertical="center"/>
    </xf>
    <xf numFmtId="177" fontId="21" fillId="0" borderId="0" xfId="0" applyNumberFormat="1" applyFont="1" applyFill="1" applyAlignment="1">
      <alignment horizontal="center" vertical="center"/>
    </xf>
    <xf numFmtId="176" fontId="22" fillId="2" borderId="4" xfId="0" applyNumberFormat="1" applyFont="1" applyFill="1" applyBorder="1" applyAlignment="1">
      <alignment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24" fillId="4" borderId="25" xfId="0" applyNumberFormat="1" applyFont="1" applyFill="1" applyBorder="1" applyAlignment="1">
      <alignment horizontal="center" vertical="center"/>
    </xf>
    <xf numFmtId="177" fontId="24" fillId="3" borderId="25" xfId="0" applyNumberFormat="1" applyFont="1" applyFill="1" applyBorder="1" applyAlignment="1">
      <alignment horizontal="center" vertical="center"/>
    </xf>
    <xf numFmtId="177" fontId="24" fillId="6" borderId="25" xfId="0" applyNumberFormat="1" applyFont="1" applyFill="1" applyBorder="1" applyAlignment="1">
      <alignment horizontal="center" vertical="center"/>
    </xf>
    <xf numFmtId="177" fontId="24" fillId="0" borderId="25" xfId="0" applyNumberFormat="1" applyFont="1" applyFill="1" applyBorder="1" applyAlignment="1">
      <alignment horizontal="center" vertical="center"/>
    </xf>
    <xf numFmtId="177" fontId="25" fillId="0" borderId="1" xfId="0" applyNumberFormat="1" applyFont="1" applyFill="1" applyBorder="1" applyAlignment="1">
      <alignment horizontal="center" vertical="center"/>
    </xf>
    <xf numFmtId="177" fontId="22" fillId="0" borderId="0" xfId="0" applyNumberFormat="1" applyFont="1" applyFill="1" applyAlignment="1">
      <alignment horizontal="center" vertical="center"/>
    </xf>
    <xf numFmtId="176" fontId="26" fillId="0" borderId="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27" fillId="0" borderId="1" xfId="0" applyNumberFormat="1" applyFont="1" applyFill="1" applyBorder="1" applyAlignment="1">
      <alignment horizontal="center" vertical="center"/>
    </xf>
    <xf numFmtId="176" fontId="0" fillId="2" borderId="4" xfId="0" applyNumberFormat="1" applyFont="1" applyFill="1" applyBorder="1" applyAlignment="1">
      <alignment horizontal="center" vertical="center"/>
    </xf>
    <xf numFmtId="176" fontId="21" fillId="0" borderId="9" xfId="0" applyNumberFormat="1" applyFont="1" applyFill="1" applyBorder="1" applyAlignment="1">
      <alignment vertical="center"/>
    </xf>
    <xf numFmtId="177" fontId="4" fillId="0" borderId="26" xfId="0" applyNumberFormat="1" applyFont="1" applyFill="1" applyBorder="1" applyAlignment="1">
      <alignment horizontal="center" vertical="center"/>
    </xf>
    <xf numFmtId="177" fontId="16" fillId="0" borderId="25" xfId="0" applyNumberFormat="1" applyFont="1" applyFill="1" applyBorder="1" applyAlignment="1">
      <alignment horizontal="center" vertical="center"/>
    </xf>
    <xf numFmtId="176" fontId="0" fillId="2" borderId="0" xfId="0" applyFill="1" applyBorder="1">
      <alignment vertical="center"/>
    </xf>
    <xf numFmtId="177" fontId="0" fillId="0" borderId="20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28" fillId="0" borderId="2" xfId="0" applyNumberFormat="1" applyFont="1" applyFill="1" applyBorder="1" applyAlignment="1">
      <alignment horizontal="center" vertical="center" shrinkToFit="1"/>
    </xf>
    <xf numFmtId="177" fontId="28" fillId="0" borderId="3" xfId="0" applyNumberFormat="1" applyFont="1" applyFill="1" applyBorder="1" applyAlignment="1">
      <alignment horizontal="center" vertical="center" shrinkToFit="1"/>
    </xf>
    <xf numFmtId="177" fontId="29" fillId="0" borderId="2" xfId="0" applyNumberFormat="1" applyFont="1" applyFill="1" applyBorder="1" applyAlignment="1">
      <alignment horizontal="center" vertical="center" shrinkToFit="1"/>
    </xf>
    <xf numFmtId="177" fontId="29" fillId="0" borderId="3" xfId="0" applyNumberFormat="1" applyFont="1" applyFill="1" applyBorder="1" applyAlignment="1">
      <alignment horizontal="center" vertical="center" shrinkToFit="1"/>
    </xf>
    <xf numFmtId="177" fontId="15" fillId="0" borderId="13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7" fillId="0" borderId="3" xfId="0" applyNumberFormat="1" applyFont="1" applyFill="1" applyBorder="1" applyAlignment="1">
      <alignment horizontal="center" vertical="center" shrinkToFit="1"/>
    </xf>
    <xf numFmtId="177" fontId="17" fillId="2" borderId="3" xfId="0" applyNumberFormat="1" applyFont="1" applyFill="1" applyBorder="1" applyAlignment="1">
      <alignment horizontal="center" vertical="center" shrinkToFit="1"/>
    </xf>
    <xf numFmtId="177" fontId="0" fillId="2" borderId="11" xfId="0" applyNumberFormat="1" applyFont="1" applyFill="1" applyBorder="1" applyAlignment="1">
      <alignment horizontal="center" vertical="center"/>
    </xf>
    <xf numFmtId="177" fontId="30" fillId="2" borderId="2" xfId="0" applyNumberFormat="1" applyFont="1" applyFill="1" applyBorder="1" applyAlignment="1">
      <alignment horizontal="center" vertical="center"/>
    </xf>
    <xf numFmtId="177" fontId="30" fillId="2" borderId="3" xfId="0" applyNumberFormat="1" applyFont="1" applyFill="1" applyBorder="1" applyAlignment="1">
      <alignment horizontal="center" vertical="center"/>
    </xf>
    <xf numFmtId="177" fontId="0" fillId="2" borderId="27" xfId="0" applyNumberFormat="1" applyFill="1" applyBorder="1" applyAlignment="1">
      <alignment horizontal="center" vertical="center"/>
    </xf>
    <xf numFmtId="177" fontId="0" fillId="2" borderId="28" xfId="0" applyNumberFormat="1" applyFill="1" applyBorder="1" applyAlignment="1">
      <alignment horizontal="center" vertical="center"/>
    </xf>
    <xf numFmtId="177" fontId="0" fillId="2" borderId="27" xfId="0" applyNumberFormat="1" applyFont="1" applyFill="1" applyBorder="1" applyAlignment="1">
      <alignment horizontal="center" vertical="center"/>
    </xf>
    <xf numFmtId="177" fontId="0" fillId="2" borderId="29" xfId="0" applyNumberFormat="1" applyFont="1" applyFill="1" applyBorder="1" applyAlignment="1">
      <alignment horizontal="center" vertical="center"/>
    </xf>
    <xf numFmtId="177" fontId="0" fillId="2" borderId="28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21" xfId="0" applyNumberFormat="1" applyFill="1" applyBorder="1" applyAlignment="1">
      <alignment horizontal="center" vertical="center"/>
    </xf>
    <xf numFmtId="177" fontId="0" fillId="2" borderId="10" xfId="0" applyNumberFormat="1" applyFont="1" applyFill="1" applyBorder="1" applyAlignment="1">
      <alignment horizontal="center" vertical="center"/>
    </xf>
    <xf numFmtId="177" fontId="0" fillId="2" borderId="21" xfId="0" applyNumberFormat="1" applyFont="1" applyFill="1" applyBorder="1" applyAlignment="1">
      <alignment horizontal="center" vertical="center"/>
    </xf>
    <xf numFmtId="176" fontId="11" fillId="2" borderId="0" xfId="0" applyNumberFormat="1" applyFont="1" applyFill="1" applyBorder="1" applyAlignment="1"/>
    <xf numFmtId="176" fontId="12" fillId="2" borderId="0" xfId="0" applyNumberFormat="1" applyFont="1" applyFill="1" applyBorder="1" applyAlignment="1"/>
    <xf numFmtId="177" fontId="28" fillId="0" borderId="4" xfId="0" applyNumberFormat="1" applyFont="1" applyFill="1" applyBorder="1" applyAlignment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/>
    </xf>
    <xf numFmtId="177" fontId="29" fillId="0" borderId="4" xfId="0" applyNumberFormat="1" applyFont="1" applyFill="1" applyBorder="1" applyAlignment="1">
      <alignment horizontal="center" vertical="center" shrinkToFit="1"/>
    </xf>
    <xf numFmtId="177" fontId="15" fillId="0" borderId="22" xfId="0" applyNumberFormat="1" applyFont="1" applyFill="1" applyBorder="1" applyAlignment="1">
      <alignment horizontal="center" vertical="center" shrinkToFit="1"/>
    </xf>
    <xf numFmtId="177" fontId="17" fillId="0" borderId="4" xfId="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177" fontId="17" fillId="2" borderId="4" xfId="0" applyNumberFormat="1" applyFont="1" applyFill="1" applyBorder="1" applyAlignment="1">
      <alignment horizontal="center" vertical="center" shrinkToFit="1"/>
    </xf>
    <xf numFmtId="177" fontId="0" fillId="2" borderId="1" xfId="0" applyNumberFormat="1" applyFill="1" applyBorder="1" applyAlignment="1">
      <alignment horizontal="center" vertical="center" shrinkToFit="1"/>
    </xf>
    <xf numFmtId="177" fontId="20" fillId="0" borderId="5" xfId="0" applyNumberFormat="1" applyFont="1" applyFill="1" applyBorder="1" applyAlignment="1">
      <alignment horizontal="center" vertical="center"/>
    </xf>
    <xf numFmtId="177" fontId="20" fillId="0" borderId="30" xfId="0" applyNumberFormat="1" applyFont="1" applyFill="1" applyBorder="1" applyAlignment="1">
      <alignment horizontal="center" vertical="center"/>
    </xf>
    <xf numFmtId="177" fontId="20" fillId="2" borderId="9" xfId="0" applyNumberFormat="1" applyFont="1" applyFill="1" applyBorder="1" applyAlignment="1">
      <alignment horizontal="center" vertical="center"/>
    </xf>
    <xf numFmtId="177" fontId="31" fillId="2" borderId="27" xfId="0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horizontal="center" vertical="center" wrapText="1"/>
    </xf>
    <xf numFmtId="177" fontId="22" fillId="2" borderId="1" xfId="0" applyNumberFormat="1" applyFont="1" applyFill="1" applyBorder="1" applyAlignment="1">
      <alignment vertical="center" wrapText="1"/>
    </xf>
    <xf numFmtId="177" fontId="31" fillId="2" borderId="10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vertical="center"/>
    </xf>
    <xf numFmtId="177" fontId="6" fillId="2" borderId="2" xfId="0" applyNumberFormat="1" applyFont="1" applyFill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horizontal="center"/>
    </xf>
    <xf numFmtId="176" fontId="12" fillId="2" borderId="0" xfId="0" applyNumberFormat="1" applyFont="1" applyFill="1" applyBorder="1" applyAlignment="1">
      <alignment horizontal="center"/>
    </xf>
    <xf numFmtId="177" fontId="31" fillId="2" borderId="28" xfId="0" applyNumberFormat="1" applyFont="1" applyFill="1" applyBorder="1" applyAlignment="1">
      <alignment horizontal="center" vertical="center" wrapText="1"/>
    </xf>
    <xf numFmtId="177" fontId="22" fillId="2" borderId="27" xfId="0" applyNumberFormat="1" applyFont="1" applyFill="1" applyBorder="1" applyAlignment="1">
      <alignment horizontal="center" vertical="center" wrapText="1"/>
    </xf>
    <xf numFmtId="177" fontId="22" fillId="2" borderId="28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vertical="center"/>
    </xf>
    <xf numFmtId="177" fontId="31" fillId="2" borderId="21" xfId="0" applyNumberFormat="1" applyFont="1" applyFill="1" applyBorder="1" applyAlignment="1">
      <alignment horizontal="center" vertical="center" wrapText="1"/>
    </xf>
    <xf numFmtId="177" fontId="22" fillId="2" borderId="10" xfId="0" applyNumberFormat="1" applyFont="1" applyFill="1" applyBorder="1" applyAlignment="1">
      <alignment horizontal="center" vertical="center" wrapText="1"/>
    </xf>
    <xf numFmtId="177" fontId="22" fillId="2" borderId="21" xfId="0" applyNumberFormat="1" applyFont="1" applyFill="1" applyBorder="1" applyAlignment="1">
      <alignment horizontal="center"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 shrinkToFit="1"/>
    </xf>
    <xf numFmtId="177" fontId="20" fillId="0" borderId="0" xfId="0" applyNumberFormat="1" applyFont="1" applyFill="1" applyAlignment="1">
      <alignment horizontal="center" vertical="center"/>
    </xf>
    <xf numFmtId="177" fontId="0" fillId="2" borderId="4" xfId="0" applyNumberFormat="1" applyFont="1" applyFill="1" applyBorder="1" applyAlignment="1">
      <alignment vertical="center"/>
    </xf>
    <xf numFmtId="177" fontId="32" fillId="0" borderId="3" xfId="0" applyNumberFormat="1" applyFont="1" applyFill="1" applyBorder="1" applyAlignment="1">
      <alignment horizontal="center" vertical="center"/>
    </xf>
    <xf numFmtId="177" fontId="0" fillId="2" borderId="27" xfId="0" applyNumberFormat="1" applyFont="1" applyFill="1" applyBorder="1" applyAlignment="1">
      <alignment horizontal="center" vertical="center" wrapText="1"/>
    </xf>
    <xf numFmtId="177" fontId="0" fillId="2" borderId="28" xfId="0" applyNumberForma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 wrapText="1"/>
    </xf>
    <xf numFmtId="177" fontId="0" fillId="2" borderId="21" xfId="0" applyNumberFormat="1" applyFill="1" applyBorder="1" applyAlignment="1">
      <alignment horizontal="center" vertical="center" wrapText="1"/>
    </xf>
    <xf numFmtId="177" fontId="22" fillId="2" borderId="2" xfId="0" applyNumberFormat="1" applyFont="1" applyFill="1" applyBorder="1" applyAlignment="1">
      <alignment horizontal="center" vertical="center"/>
    </xf>
    <xf numFmtId="177" fontId="22" fillId="2" borderId="4" xfId="0" applyNumberFormat="1" applyFont="1" applyFill="1" applyBorder="1" applyAlignment="1">
      <alignment horizontal="center" vertical="center"/>
    </xf>
    <xf numFmtId="177" fontId="4" fillId="0" borderId="9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vertical="center"/>
    </xf>
    <xf numFmtId="176" fontId="33" fillId="0" borderId="0" xfId="0" applyNumberFormat="1" applyFont="1" applyFill="1" applyBorder="1" applyAlignment="1"/>
    <xf numFmtId="176" fontId="34" fillId="0" borderId="0" xfId="0" applyNumberFormat="1" applyFont="1" applyFill="1" applyBorder="1" applyAlignment="1"/>
    <xf numFmtId="177" fontId="16" fillId="4" borderId="25" xfId="0" applyNumberFormat="1" applyFont="1" applyFill="1" applyBorder="1" applyAlignment="1">
      <alignment horizontal="center" vertical="center"/>
    </xf>
    <xf numFmtId="176" fontId="35" fillId="2" borderId="0" xfId="0" applyFont="1" applyFill="1">
      <alignment vertical="center"/>
    </xf>
    <xf numFmtId="176" fontId="19" fillId="0" borderId="0" xfId="0" applyFont="1" applyFill="1">
      <alignment vertical="center"/>
    </xf>
    <xf numFmtId="176" fontId="36" fillId="2" borderId="2" xfId="0" applyNumberFormat="1" applyFont="1" applyFill="1" applyBorder="1" applyAlignment="1">
      <alignment horizontal="center"/>
    </xf>
    <xf numFmtId="176" fontId="36" fillId="2" borderId="3" xfId="0" applyNumberFormat="1" applyFont="1" applyFill="1" applyBorder="1" applyAlignment="1">
      <alignment horizontal="center"/>
    </xf>
    <xf numFmtId="176" fontId="37" fillId="2" borderId="3" xfId="0" applyNumberFormat="1" applyFont="1" applyFill="1" applyBorder="1" applyAlignment="1">
      <alignment horizontal="center"/>
    </xf>
    <xf numFmtId="176" fontId="38" fillId="2" borderId="9" xfId="0" applyNumberFormat="1" applyFont="1" applyFill="1" applyBorder="1" applyAlignment="1">
      <alignment horizontal="center" vertical="center" wrapText="1"/>
    </xf>
    <xf numFmtId="176" fontId="38" fillId="2" borderId="10" xfId="0" applyNumberFormat="1" applyFont="1" applyFill="1" applyBorder="1" applyAlignment="1">
      <alignment horizontal="center" vertical="center" textRotation="255"/>
    </xf>
    <xf numFmtId="176" fontId="38" fillId="2" borderId="21" xfId="0" applyNumberFormat="1" applyFont="1" applyFill="1" applyBorder="1" applyAlignment="1">
      <alignment horizontal="center" vertical="center" textRotation="255"/>
    </xf>
    <xf numFmtId="176" fontId="38" fillId="2" borderId="10" xfId="0" applyNumberFormat="1" applyFont="1" applyFill="1" applyBorder="1" applyAlignment="1">
      <alignment horizontal="center" vertical="center" wrapText="1"/>
    </xf>
    <xf numFmtId="176" fontId="38" fillId="2" borderId="11" xfId="0" applyNumberFormat="1" applyFont="1" applyFill="1" applyBorder="1" applyAlignment="1">
      <alignment horizontal="center" vertical="center" wrapText="1"/>
    </xf>
    <xf numFmtId="176" fontId="38" fillId="2" borderId="21" xfId="0" applyNumberFormat="1" applyFont="1" applyFill="1" applyBorder="1" applyAlignment="1">
      <alignment horizontal="center" vertical="center" wrapText="1"/>
    </xf>
    <xf numFmtId="177" fontId="23" fillId="0" borderId="9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>
      <alignment horizontal="center" vertical="center" textRotation="255"/>
    </xf>
    <xf numFmtId="177" fontId="10" fillId="0" borderId="21" xfId="0" applyNumberFormat="1" applyFont="1" applyFill="1" applyBorder="1" applyAlignment="1">
      <alignment horizontal="center" vertical="center" textRotation="255"/>
    </xf>
    <xf numFmtId="177" fontId="39" fillId="0" borderId="2" xfId="0" applyNumberFormat="1" applyFont="1" applyFill="1" applyBorder="1" applyAlignment="1">
      <alignment horizontal="center" vertical="center" wrapText="1"/>
    </xf>
    <xf numFmtId="177" fontId="39" fillId="0" borderId="3" xfId="0" applyNumberFormat="1" applyFont="1" applyFill="1" applyBorder="1" applyAlignment="1">
      <alignment horizontal="center" vertical="center" wrapText="1"/>
    </xf>
    <xf numFmtId="177" fontId="39" fillId="0" borderId="4" xfId="0" applyNumberFormat="1" applyFont="1" applyFill="1" applyBorder="1" applyAlignment="1">
      <alignment horizontal="center" vertical="center" wrapText="1"/>
    </xf>
    <xf numFmtId="177" fontId="39" fillId="3" borderId="1" xfId="0" applyNumberFormat="1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textRotation="255"/>
    </xf>
    <xf numFmtId="177" fontId="10" fillId="0" borderId="4" xfId="0" applyNumberFormat="1" applyFont="1" applyFill="1" applyBorder="1" applyAlignment="1">
      <alignment horizontal="center" vertical="center" textRotation="255"/>
    </xf>
    <xf numFmtId="177" fontId="39" fillId="0" borderId="1" xfId="0" applyNumberFormat="1" applyFont="1" applyFill="1" applyBorder="1" applyAlignment="1">
      <alignment horizontal="center" vertical="center" wrapText="1"/>
    </xf>
    <xf numFmtId="177" fontId="40" fillId="2" borderId="2" xfId="0" applyNumberFormat="1" applyFont="1" applyFill="1" applyBorder="1" applyAlignment="1">
      <alignment horizontal="center" vertical="center"/>
    </xf>
    <xf numFmtId="177" fontId="40" fillId="2" borderId="3" xfId="0" applyNumberFormat="1" applyFont="1" applyFill="1" applyBorder="1" applyAlignment="1">
      <alignment horizontal="center" vertical="center"/>
    </xf>
    <xf numFmtId="177" fontId="40" fillId="2" borderId="4" xfId="0" applyNumberFormat="1" applyFont="1" applyFill="1" applyBorder="1" applyAlignment="1">
      <alignment horizontal="center" vertical="center"/>
    </xf>
    <xf numFmtId="177" fontId="41" fillId="2" borderId="2" xfId="0" applyNumberFormat="1" applyFont="1" applyFill="1" applyBorder="1" applyAlignment="1">
      <alignment horizontal="center" vertical="center" wrapText="1"/>
    </xf>
    <xf numFmtId="177" fontId="41" fillId="2" borderId="3" xfId="0" applyNumberFormat="1" applyFont="1" applyFill="1" applyBorder="1" applyAlignment="1">
      <alignment horizontal="center" vertical="center" wrapText="1"/>
    </xf>
    <xf numFmtId="177" fontId="41" fillId="2" borderId="4" xfId="0" applyNumberFormat="1" applyFont="1" applyFill="1" applyBorder="1" applyAlignment="1">
      <alignment horizontal="center" vertical="center" wrapText="1"/>
    </xf>
    <xf numFmtId="176" fontId="42" fillId="2" borderId="2" xfId="0" applyNumberFormat="1" applyFont="1" applyFill="1" applyBorder="1" applyAlignment="1">
      <alignment horizontal="left" vertical="center" wrapText="1"/>
    </xf>
    <xf numFmtId="176" fontId="42" fillId="2" borderId="3" xfId="0" applyNumberFormat="1" applyFont="1" applyFill="1" applyBorder="1" applyAlignment="1">
      <alignment horizontal="left" vertical="center" wrapText="1"/>
    </xf>
    <xf numFmtId="176" fontId="42" fillId="2" borderId="0" xfId="0" applyNumberFormat="1" applyFont="1" applyFill="1" applyBorder="1" applyAlignment="1">
      <alignment horizontal="left" vertical="center" wrapText="1"/>
    </xf>
    <xf numFmtId="176" fontId="43" fillId="2" borderId="0" xfId="0" applyNumberFormat="1" applyFont="1" applyFill="1" applyBorder="1" applyAlignment="1">
      <alignment horizontal="left" vertical="center" wrapText="1"/>
    </xf>
    <xf numFmtId="176" fontId="44" fillId="2" borderId="10" xfId="0" applyNumberFormat="1" applyFont="1" applyFill="1" applyBorder="1" applyAlignment="1">
      <alignment horizontal="center" vertical="center" wrapText="1"/>
    </xf>
    <xf numFmtId="176" fontId="44" fillId="2" borderId="11" xfId="0" applyNumberFormat="1" applyFont="1" applyFill="1" applyBorder="1" applyAlignment="1">
      <alignment horizontal="center" vertical="center" wrapText="1"/>
    </xf>
    <xf numFmtId="176" fontId="45" fillId="2" borderId="1" xfId="0" applyNumberFormat="1" applyFont="1" applyFill="1" applyBorder="1" applyAlignment="1">
      <alignment horizontal="center" vertical="center" wrapText="1"/>
    </xf>
    <xf numFmtId="176" fontId="45" fillId="2" borderId="10" xfId="0" applyNumberFormat="1" applyFont="1" applyFill="1" applyBorder="1" applyAlignment="1">
      <alignment horizontal="left" vertical="center" wrapText="1"/>
    </xf>
    <xf numFmtId="177" fontId="39" fillId="3" borderId="2" xfId="0" applyNumberFormat="1" applyFont="1" applyFill="1" applyBorder="1" applyAlignment="1">
      <alignment horizontal="center" vertical="center" wrapText="1"/>
    </xf>
    <xf numFmtId="177" fontId="39" fillId="3" borderId="4" xfId="0" applyNumberFormat="1" applyFont="1" applyFill="1" applyBorder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 shrinkToFit="1"/>
    </xf>
    <xf numFmtId="176" fontId="45" fillId="2" borderId="21" xfId="0" applyNumberFormat="1" applyFont="1" applyFill="1" applyBorder="1" applyAlignment="1">
      <alignment horizontal="left" vertical="center" wrapText="1"/>
    </xf>
    <xf numFmtId="176" fontId="45" fillId="2" borderId="10" xfId="0" applyNumberFormat="1" applyFont="1" applyFill="1" applyBorder="1" applyAlignment="1">
      <alignment horizontal="center" vertical="center" wrapText="1"/>
    </xf>
    <xf numFmtId="176" fontId="45" fillId="2" borderId="21" xfId="0" applyNumberFormat="1" applyFont="1" applyFill="1" applyBorder="1" applyAlignment="1">
      <alignment horizontal="center" vertical="center" wrapText="1"/>
    </xf>
    <xf numFmtId="176" fontId="42" fillId="2" borderId="4" xfId="0" applyNumberFormat="1" applyFont="1" applyFill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left" vertical="center"/>
    </xf>
    <xf numFmtId="176" fontId="43" fillId="2" borderId="0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/>
    </xf>
    <xf numFmtId="176" fontId="38" fillId="2" borderId="1" xfId="0" applyNumberFormat="1" applyFont="1" applyFill="1" applyBorder="1" applyAlignment="1">
      <alignment horizontal="center" vertical="center" wrapText="1"/>
    </xf>
    <xf numFmtId="177" fontId="41" fillId="0" borderId="1" xfId="0" applyNumberFormat="1" applyFont="1" applyFill="1" applyBorder="1" applyAlignment="1">
      <alignment horizontal="center" vertical="center" wrapText="1"/>
    </xf>
    <xf numFmtId="176" fontId="46" fillId="2" borderId="0" xfId="0" applyNumberFormat="1" applyFont="1" applyFill="1" applyAlignment="1">
      <alignment horizontal="center" vertical="center"/>
    </xf>
    <xf numFmtId="176" fontId="47" fillId="0" borderId="3" xfId="0" applyNumberFormat="1" applyFont="1" applyFill="1" applyBorder="1" applyAlignment="1">
      <alignment horizontal="center"/>
    </xf>
    <xf numFmtId="176" fontId="40" fillId="0" borderId="1" xfId="0" applyNumberFormat="1" applyFont="1" applyFill="1" applyBorder="1" applyAlignment="1">
      <alignment horizontal="center" vertical="center" wrapText="1"/>
    </xf>
    <xf numFmtId="177" fontId="39" fillId="3" borderId="1" xfId="0" applyNumberFormat="1" applyFont="1" applyFill="1" applyBorder="1" applyAlignment="1">
      <alignment horizontal="center" vertical="center"/>
    </xf>
    <xf numFmtId="177" fontId="39" fillId="0" borderId="1" xfId="0" applyNumberFormat="1" applyFont="1" applyFill="1" applyBorder="1" applyAlignment="1">
      <alignment horizontal="center" vertical="center"/>
    </xf>
    <xf numFmtId="177" fontId="40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left" vertical="center"/>
    </xf>
    <xf numFmtId="176" fontId="4" fillId="0" borderId="0" xfId="0" applyNumberFormat="1" applyFont="1" applyFill="1" applyBorder="1" applyAlignment="1">
      <alignment horizontal="left" vertical="center"/>
    </xf>
    <xf numFmtId="178" fontId="36" fillId="2" borderId="3" xfId="0" applyNumberFormat="1" applyFont="1" applyFill="1" applyBorder="1" applyAlignment="1">
      <alignment horizontal="center"/>
    </xf>
    <xf numFmtId="178" fontId="38" fillId="2" borderId="1" xfId="0" applyNumberFormat="1" applyFont="1" applyFill="1" applyBorder="1" applyAlignment="1">
      <alignment horizontal="center" vertical="center" wrapText="1"/>
    </xf>
    <xf numFmtId="177" fontId="38" fillId="2" borderId="1" xfId="0" applyNumberFormat="1" applyFont="1" applyFill="1" applyBorder="1" applyAlignment="1">
      <alignment horizontal="center" vertical="center" wrapText="1"/>
    </xf>
    <xf numFmtId="176" fontId="0" fillId="0" borderId="1" xfId="0" applyBorder="1" applyAlignment="1">
      <alignment horizontal="left" vertical="center"/>
    </xf>
    <xf numFmtId="179" fontId="0" fillId="0" borderId="0" xfId="0" applyNumberFormat="1" applyFont="1" applyFill="1" applyBorder="1" applyAlignment="1">
      <alignment horizontal="left" vertical="center"/>
    </xf>
  </cellXfs>
  <cellStyles count="82">
    <cellStyle name="常规" xfId="0" builtinId="0"/>
    <cellStyle name="货币[0]" xfId="1" builtinId="7"/>
    <cellStyle name="货币" xfId="2" builtinId="4"/>
    <cellStyle name="常规 2 2 4" xfId="3"/>
    <cellStyle name="常规 2 2 2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百分比 2" xfId="15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解释性文本" xfId="23" builtinId="53"/>
    <cellStyle name="百分比 2 2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常规 2 2 3" xfId="44"/>
    <cellStyle name="20% - 强调文字颜色 2" xfId="45" builtinId="34"/>
    <cellStyle name="百分比 3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60% - 强调文字颜色 5" xfId="55" builtinId="48"/>
    <cellStyle name="强调文字颜色 6" xfId="56" builtinId="49"/>
    <cellStyle name="常规 2 3" xfId="57"/>
    <cellStyle name="40% - 强调文字颜色 6" xfId="58" builtinId="51"/>
    <cellStyle name="常规 2 3 2" xfId="59"/>
    <cellStyle name="60% - 强调文字颜色 6" xfId="60" builtinId="52"/>
    <cellStyle name="百分比 3" xfId="61"/>
    <cellStyle name="常规 2" xfId="62"/>
    <cellStyle name="常规 2 2 3 2" xfId="63"/>
    <cellStyle name="常规 2 4" xfId="64"/>
    <cellStyle name="常规 2 4 2" xfId="65"/>
    <cellStyle name="常规 2 5" xfId="66"/>
    <cellStyle name="常规 3" xfId="67"/>
    <cellStyle name="常规 3 2" xfId="68"/>
    <cellStyle name="常规 3 2 2" xfId="69"/>
    <cellStyle name="常规 3 3" xfId="70"/>
    <cellStyle name="常规 3 3 2" xfId="71"/>
    <cellStyle name="常规 3 4" xfId="72"/>
    <cellStyle name="常规 4" xfId="73"/>
    <cellStyle name="常规 4 2" xfId="74"/>
    <cellStyle name="常规 4 4" xfId="75"/>
    <cellStyle name="常规 4 2 2" xfId="76"/>
    <cellStyle name="常规 4 3" xfId="77"/>
    <cellStyle name="常规 4 3 2" xfId="78"/>
    <cellStyle name="常规 5" xfId="79"/>
    <cellStyle name="常规 6 2" xfId="80"/>
    <cellStyle name="常规 7" xfId="8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AW186"/>
  <sheetViews>
    <sheetView tabSelected="1" zoomScalePageLayoutView="110" workbookViewId="0">
      <pane xSplit="16" ySplit="3" topLeftCell="U44" activePane="bottomRight" state="frozen"/>
      <selection/>
      <selection pane="topRight"/>
      <selection pane="bottomLeft"/>
      <selection pane="bottomRight" activeCell="C50" sqref="C50:O50"/>
    </sheetView>
  </sheetViews>
  <sheetFormatPr defaultColWidth="9" defaultRowHeight="13.5"/>
  <cols>
    <col min="1" max="1" width="3.25" style="55" customWidth="1"/>
    <col min="2" max="2" width="0.125" style="56" customWidth="1"/>
    <col min="3" max="8" width="3" style="57" customWidth="1"/>
    <col min="9" max="9" width="4.25" style="57" customWidth="1"/>
    <col min="10" max="10" width="3" style="57" customWidth="1"/>
    <col min="11" max="11" width="3.375" style="57" customWidth="1"/>
    <col min="12" max="12" width="0.25" style="57" customWidth="1"/>
    <col min="13" max="13" width="5.875" style="57" customWidth="1"/>
    <col min="14" max="14" width="1.125" style="57" customWidth="1"/>
    <col min="15" max="15" width="6.375" style="57" customWidth="1"/>
    <col min="16" max="16" width="3.5" style="56" customWidth="1"/>
    <col min="17" max="17" width="4.375" style="55" customWidth="1"/>
    <col min="18" max="18" width="3.875" style="55" customWidth="1"/>
    <col min="19" max="19" width="4.125" style="55" customWidth="1"/>
    <col min="20" max="20" width="5.125" style="55" customWidth="1"/>
    <col min="21" max="21" width="4.125" style="55" customWidth="1"/>
    <col min="22" max="22" width="5.25" style="55" customWidth="1"/>
    <col min="23" max="23" width="4.75" style="55" customWidth="1"/>
    <col min="24" max="25" width="5.125" style="55" customWidth="1"/>
    <col min="26" max="26" width="4" style="55" customWidth="1"/>
    <col min="27" max="27" width="5.25" style="55" customWidth="1"/>
    <col min="28" max="31" width="4.875" style="55" customWidth="1"/>
    <col min="32" max="32" width="4.625" style="55" customWidth="1"/>
    <col min="33" max="33" width="5" style="55" customWidth="1"/>
    <col min="34" max="35" width="4.875" style="55" customWidth="1"/>
    <col min="36" max="36" width="4.75" style="55" customWidth="1"/>
    <col min="37" max="37" width="5.25" style="55" customWidth="1"/>
    <col min="38" max="38" width="4.625" style="55" customWidth="1"/>
    <col min="39" max="39" width="4.875" style="55" customWidth="1"/>
    <col min="40" max="40" width="4.25" style="55" customWidth="1"/>
    <col min="41" max="41" width="3.75" style="55" customWidth="1"/>
    <col min="42" max="42" width="4.625" style="55" customWidth="1"/>
    <col min="43" max="43" width="4.875" style="55" customWidth="1"/>
    <col min="44" max="44" width="4.75" style="55" customWidth="1"/>
    <col min="45" max="45" width="4.625" style="55" customWidth="1"/>
    <col min="46" max="47" width="4.875" style="55" customWidth="1"/>
    <col min="48" max="48" width="10.875" style="58" customWidth="1"/>
    <col min="49" max="49" width="3" customWidth="1"/>
  </cols>
  <sheetData>
    <row r="1" s="44" customFormat="1" ht="33" customHeight="1" spans="1:48">
      <c r="A1" s="59" t="s">
        <v>0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161"/>
    </row>
    <row r="2" s="44" customFormat="1" ht="27" customHeight="1" spans="1:48">
      <c r="A2" s="61" t="s">
        <v>1</v>
      </c>
      <c r="B2" s="62" t="s">
        <v>2</v>
      </c>
      <c r="C2" s="63" t="s">
        <v>3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2" t="s">
        <v>4</v>
      </c>
      <c r="Q2" s="131" t="s">
        <v>5</v>
      </c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62"/>
    </row>
    <row r="3" s="44" customFormat="1" ht="17.25" customHeight="1" spans="1:48">
      <c r="A3" s="64"/>
      <c r="B3" s="65"/>
      <c r="C3" s="66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110"/>
      <c r="P3" s="65"/>
      <c r="Q3" s="133">
        <v>1</v>
      </c>
      <c r="R3" s="133">
        <v>2</v>
      </c>
      <c r="S3" s="133">
        <v>3</v>
      </c>
      <c r="T3" s="133">
        <v>4</v>
      </c>
      <c r="U3" s="133">
        <v>5</v>
      </c>
      <c r="V3" s="133">
        <v>6</v>
      </c>
      <c r="W3" s="133">
        <v>7</v>
      </c>
      <c r="X3" s="133">
        <v>8</v>
      </c>
      <c r="Y3" s="133">
        <v>9</v>
      </c>
      <c r="Z3" s="133">
        <v>10</v>
      </c>
      <c r="AA3" s="133">
        <v>11</v>
      </c>
      <c r="AB3" s="133">
        <v>12</v>
      </c>
      <c r="AC3" s="133">
        <v>13</v>
      </c>
      <c r="AD3" s="133">
        <v>14</v>
      </c>
      <c r="AE3" s="133">
        <v>15</v>
      </c>
      <c r="AF3" s="133">
        <v>16</v>
      </c>
      <c r="AG3" s="133">
        <v>17</v>
      </c>
      <c r="AH3" s="133">
        <v>18</v>
      </c>
      <c r="AI3" s="133">
        <v>19</v>
      </c>
      <c r="AJ3" s="133">
        <v>20</v>
      </c>
      <c r="AK3" s="133">
        <v>21</v>
      </c>
      <c r="AL3" s="133">
        <v>22</v>
      </c>
      <c r="AM3" s="133">
        <v>23</v>
      </c>
      <c r="AN3" s="133">
        <v>24</v>
      </c>
      <c r="AO3" s="133">
        <v>25</v>
      </c>
      <c r="AP3" s="133">
        <v>26</v>
      </c>
      <c r="AQ3" s="133">
        <v>27</v>
      </c>
      <c r="AR3" s="133">
        <v>28</v>
      </c>
      <c r="AS3" s="133">
        <v>29</v>
      </c>
      <c r="AT3" s="133">
        <v>30</v>
      </c>
      <c r="AU3" s="133">
        <v>31</v>
      </c>
      <c r="AV3" s="163" t="s">
        <v>6</v>
      </c>
    </row>
    <row r="4" s="45" customFormat="1" ht="17.25" customHeight="1" spans="1:48">
      <c r="A4" s="68">
        <v>1</v>
      </c>
      <c r="B4" s="69"/>
      <c r="C4" s="70" t="s">
        <v>7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111"/>
      <c r="P4" s="69" t="s">
        <v>8</v>
      </c>
      <c r="Q4" s="134"/>
      <c r="R4" s="134"/>
      <c r="S4" s="134"/>
      <c r="T4" s="134"/>
      <c r="U4" s="134"/>
      <c r="V4" s="134"/>
      <c r="W4" s="134"/>
      <c r="X4" s="134"/>
      <c r="Y4" s="134"/>
      <c r="Z4" s="134">
        <v>60</v>
      </c>
      <c r="AA4" s="134"/>
      <c r="AB4" s="134"/>
      <c r="AC4" s="134"/>
      <c r="AD4" s="134"/>
      <c r="AE4" s="134">
        <v>60</v>
      </c>
      <c r="AF4" s="134"/>
      <c r="AG4" s="134"/>
      <c r="AH4" s="134"/>
      <c r="AI4" s="134">
        <v>60</v>
      </c>
      <c r="AJ4" s="150">
        <v>145</v>
      </c>
      <c r="AK4" s="134">
        <v>70</v>
      </c>
      <c r="AL4" s="134">
        <v>90</v>
      </c>
      <c r="AM4" s="134">
        <v>55</v>
      </c>
      <c r="AN4" s="134"/>
      <c r="AO4" s="134"/>
      <c r="AP4" s="134"/>
      <c r="AQ4" s="134"/>
      <c r="AR4" s="134"/>
      <c r="AS4" s="134"/>
      <c r="AT4" s="134"/>
      <c r="AU4" s="134"/>
      <c r="AV4" s="164">
        <f t="shared" ref="AV4:AV29" si="0">SUM(Q4:AU4)</f>
        <v>540</v>
      </c>
    </row>
    <row r="5" s="45" customFormat="1" ht="17.25" customHeight="1" spans="1:48">
      <c r="A5" s="68">
        <v>2</v>
      </c>
      <c r="B5" s="69"/>
      <c r="C5" s="70" t="s">
        <v>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11"/>
      <c r="P5" s="69" t="s">
        <v>8</v>
      </c>
      <c r="Q5" s="135"/>
      <c r="R5" s="135"/>
      <c r="S5" s="135"/>
      <c r="T5" s="135"/>
      <c r="U5" s="135"/>
      <c r="V5" s="135"/>
      <c r="W5" s="135"/>
      <c r="X5" s="135"/>
      <c r="Y5" s="135"/>
      <c r="Z5" s="135">
        <v>60</v>
      </c>
      <c r="AA5" s="135"/>
      <c r="AB5" s="135"/>
      <c r="AC5" s="135"/>
      <c r="AD5" s="135"/>
      <c r="AE5" s="135">
        <v>60</v>
      </c>
      <c r="AF5" s="135"/>
      <c r="AG5" s="135"/>
      <c r="AH5" s="135"/>
      <c r="AI5" s="135">
        <v>60</v>
      </c>
      <c r="AJ5" s="136">
        <v>145</v>
      </c>
      <c r="AK5" s="135">
        <v>70</v>
      </c>
      <c r="AL5" s="135">
        <v>90</v>
      </c>
      <c r="AM5" s="135">
        <v>55</v>
      </c>
      <c r="AN5" s="135"/>
      <c r="AO5" s="135"/>
      <c r="AP5" s="135"/>
      <c r="AQ5" s="135"/>
      <c r="AR5" s="135"/>
      <c r="AS5" s="135"/>
      <c r="AT5" s="135"/>
      <c r="AU5" s="135"/>
      <c r="AV5" s="164">
        <f t="shared" si="0"/>
        <v>540</v>
      </c>
    </row>
    <row r="6" s="45" customFormat="1" ht="17.25" customHeight="1" spans="1:48">
      <c r="A6" s="68">
        <v>3</v>
      </c>
      <c r="B6" s="69"/>
      <c r="C6" s="70" t="s">
        <v>10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111"/>
      <c r="P6" s="69" t="s">
        <v>8</v>
      </c>
      <c r="Q6" s="135"/>
      <c r="R6" s="135">
        <v>1</v>
      </c>
      <c r="S6" s="135">
        <v>43</v>
      </c>
      <c r="T6" s="136">
        <v>72</v>
      </c>
      <c r="U6" s="135"/>
      <c r="V6" s="135"/>
      <c r="W6" s="135">
        <v>32</v>
      </c>
      <c r="X6" s="135">
        <v>20</v>
      </c>
      <c r="Y6" s="135">
        <v>34</v>
      </c>
      <c r="Z6" s="135"/>
      <c r="AA6" s="136">
        <v>13</v>
      </c>
      <c r="AB6" s="135"/>
      <c r="AC6" s="135"/>
      <c r="AD6" s="136">
        <v>62</v>
      </c>
      <c r="AE6" s="135"/>
      <c r="AF6" s="135"/>
      <c r="AG6" s="135">
        <v>89</v>
      </c>
      <c r="AH6" s="134">
        <v>24</v>
      </c>
      <c r="AI6" s="135">
        <v>75</v>
      </c>
      <c r="AJ6" s="135"/>
      <c r="AK6" s="135"/>
      <c r="AL6" s="135"/>
      <c r="AM6" s="135">
        <v>7</v>
      </c>
      <c r="AN6" s="135"/>
      <c r="AO6" s="135">
        <v>42</v>
      </c>
      <c r="AP6" s="135"/>
      <c r="AQ6" s="135"/>
      <c r="AR6" s="135"/>
      <c r="AS6" s="135"/>
      <c r="AT6" s="135"/>
      <c r="AU6" s="135"/>
      <c r="AV6" s="165">
        <f t="shared" si="0"/>
        <v>514</v>
      </c>
    </row>
    <row r="7" s="45" customFormat="1" ht="17.25" customHeight="1" spans="1:48">
      <c r="A7" s="68">
        <v>4</v>
      </c>
      <c r="B7" s="69"/>
      <c r="C7" s="70" t="s">
        <v>11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111"/>
      <c r="P7" s="69" t="s">
        <v>8</v>
      </c>
      <c r="Q7" s="135"/>
      <c r="R7" s="135"/>
      <c r="S7" s="135">
        <v>43</v>
      </c>
      <c r="T7" s="136">
        <v>72</v>
      </c>
      <c r="U7" s="135"/>
      <c r="V7" s="135"/>
      <c r="W7" s="135">
        <v>32</v>
      </c>
      <c r="X7" s="135">
        <v>20</v>
      </c>
      <c r="Y7" s="135">
        <v>34</v>
      </c>
      <c r="Z7" s="135"/>
      <c r="AA7" s="136">
        <v>13</v>
      </c>
      <c r="AB7" s="135"/>
      <c r="AC7" s="135"/>
      <c r="AD7" s="136">
        <v>62</v>
      </c>
      <c r="AE7" s="135"/>
      <c r="AF7" s="135"/>
      <c r="AG7" s="135">
        <v>89</v>
      </c>
      <c r="AH7" s="135">
        <v>24</v>
      </c>
      <c r="AI7" s="135">
        <v>75</v>
      </c>
      <c r="AJ7" s="135"/>
      <c r="AK7" s="135"/>
      <c r="AL7" s="135"/>
      <c r="AM7" s="135">
        <v>7</v>
      </c>
      <c r="AN7" s="135"/>
      <c r="AO7" s="135">
        <v>42</v>
      </c>
      <c r="AP7" s="135"/>
      <c r="AQ7" s="135"/>
      <c r="AR7" s="135"/>
      <c r="AS7" s="135"/>
      <c r="AT7" s="135"/>
      <c r="AU7" s="135"/>
      <c r="AV7" s="165">
        <f t="shared" si="0"/>
        <v>513</v>
      </c>
    </row>
    <row r="8" s="45" customFormat="1" ht="17.25" customHeight="1" spans="1:48">
      <c r="A8" s="68">
        <v>5</v>
      </c>
      <c r="B8" s="69"/>
      <c r="C8" s="70" t="s">
        <v>12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111"/>
      <c r="P8" s="69" t="s">
        <v>8</v>
      </c>
      <c r="Q8" s="135"/>
      <c r="R8" s="135">
        <v>81</v>
      </c>
      <c r="S8" s="135">
        <v>190</v>
      </c>
      <c r="T8" s="136">
        <v>90</v>
      </c>
      <c r="U8" s="135"/>
      <c r="V8" s="135">
        <v>90</v>
      </c>
      <c r="W8" s="135">
        <v>90</v>
      </c>
      <c r="X8" s="135">
        <v>90</v>
      </c>
      <c r="Y8" s="135">
        <v>90</v>
      </c>
      <c r="Z8" s="135"/>
      <c r="AA8" s="136">
        <v>90</v>
      </c>
      <c r="AB8" s="135"/>
      <c r="AC8" s="135"/>
      <c r="AD8" s="135">
        <v>89</v>
      </c>
      <c r="AE8" s="135"/>
      <c r="AF8" s="135"/>
      <c r="AG8" s="135">
        <v>90</v>
      </c>
      <c r="AH8" s="135">
        <v>90</v>
      </c>
      <c r="AI8" s="135">
        <v>90</v>
      </c>
      <c r="AJ8" s="135"/>
      <c r="AK8" s="135"/>
      <c r="AL8" s="135">
        <v>90</v>
      </c>
      <c r="AM8" s="135">
        <v>90</v>
      </c>
      <c r="AN8" s="135"/>
      <c r="AO8" s="135">
        <v>90</v>
      </c>
      <c r="AP8" s="135"/>
      <c r="AQ8" s="135"/>
      <c r="AR8" s="135"/>
      <c r="AS8" s="135"/>
      <c r="AT8" s="135"/>
      <c r="AU8" s="135"/>
      <c r="AV8" s="164">
        <f t="shared" si="0"/>
        <v>1440</v>
      </c>
    </row>
    <row r="9" s="45" customFormat="1" ht="17.25" customHeight="1" spans="1:48">
      <c r="A9" s="68">
        <v>6</v>
      </c>
      <c r="B9" s="69"/>
      <c r="C9" s="70" t="s">
        <v>13</v>
      </c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111"/>
      <c r="P9" s="69" t="s">
        <v>8</v>
      </c>
      <c r="Q9" s="135"/>
      <c r="R9" s="135">
        <v>100</v>
      </c>
      <c r="S9" s="135">
        <v>170</v>
      </c>
      <c r="T9" s="136">
        <v>90</v>
      </c>
      <c r="U9" s="135"/>
      <c r="V9" s="135">
        <v>90</v>
      </c>
      <c r="W9" s="135">
        <v>90</v>
      </c>
      <c r="X9" s="135">
        <v>90</v>
      </c>
      <c r="Y9" s="135">
        <v>90</v>
      </c>
      <c r="Z9" s="135"/>
      <c r="AA9" s="136">
        <v>90</v>
      </c>
      <c r="AB9" s="135"/>
      <c r="AC9" s="135"/>
      <c r="AD9" s="135">
        <v>91</v>
      </c>
      <c r="AE9" s="135"/>
      <c r="AF9" s="135"/>
      <c r="AG9" s="135">
        <v>90</v>
      </c>
      <c r="AH9" s="135">
        <v>90</v>
      </c>
      <c r="AI9" s="135">
        <v>90</v>
      </c>
      <c r="AJ9" s="135"/>
      <c r="AK9" s="135"/>
      <c r="AL9" s="135">
        <v>90</v>
      </c>
      <c r="AM9" s="135">
        <v>90</v>
      </c>
      <c r="AN9" s="135"/>
      <c r="AO9" s="135">
        <v>90</v>
      </c>
      <c r="AP9" s="135"/>
      <c r="AQ9" s="135"/>
      <c r="AR9" s="135"/>
      <c r="AS9" s="135"/>
      <c r="AT9" s="135"/>
      <c r="AU9" s="135"/>
      <c r="AV9" s="164">
        <f t="shared" si="0"/>
        <v>1441</v>
      </c>
    </row>
    <row r="10" s="45" customFormat="1" ht="17.25" customHeight="1" spans="1:48">
      <c r="A10" s="68">
        <v>7</v>
      </c>
      <c r="B10" s="69"/>
      <c r="C10" s="70" t="s">
        <v>14</v>
      </c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111"/>
      <c r="P10" s="69" t="s">
        <v>8</v>
      </c>
      <c r="Q10" s="135"/>
      <c r="R10" s="135"/>
      <c r="S10" s="135"/>
      <c r="T10" s="135"/>
      <c r="U10" s="135"/>
      <c r="V10" s="135"/>
      <c r="W10" s="135"/>
      <c r="X10" s="135"/>
      <c r="Y10" s="135"/>
      <c r="Z10" s="135">
        <v>120</v>
      </c>
      <c r="AA10" s="135"/>
      <c r="AB10" s="135"/>
      <c r="AC10" s="135"/>
      <c r="AD10" s="135"/>
      <c r="AE10" s="135"/>
      <c r="AF10" s="135"/>
      <c r="AG10" s="135"/>
      <c r="AH10" s="135"/>
      <c r="AI10" s="135"/>
      <c r="AJ10" s="157">
        <v>150</v>
      </c>
      <c r="AK10" s="136">
        <v>220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65">
        <f t="shared" si="0"/>
        <v>490</v>
      </c>
    </row>
    <row r="11" s="45" customFormat="1" ht="17.25" customHeight="1" spans="1:48">
      <c r="A11" s="68">
        <v>8</v>
      </c>
      <c r="B11" s="69"/>
      <c r="C11" s="70" t="s">
        <v>15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111"/>
      <c r="P11" s="69" t="s">
        <v>8</v>
      </c>
      <c r="Q11" s="135"/>
      <c r="R11" s="135"/>
      <c r="S11" s="135"/>
      <c r="T11" s="135"/>
      <c r="U11" s="135"/>
      <c r="V11" s="135"/>
      <c r="W11" s="135"/>
      <c r="X11" s="135"/>
      <c r="Y11" s="135"/>
      <c r="Z11" s="135">
        <v>120</v>
      </c>
      <c r="AA11" s="135"/>
      <c r="AB11" s="135"/>
      <c r="AC11" s="135"/>
      <c r="AD11" s="135"/>
      <c r="AE11" s="135"/>
      <c r="AF11" s="135"/>
      <c r="AG11" s="135"/>
      <c r="AH11" s="135"/>
      <c r="AI11" s="135"/>
      <c r="AJ11" s="157">
        <v>150</v>
      </c>
      <c r="AK11" s="136">
        <v>220</v>
      </c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65">
        <f t="shared" si="0"/>
        <v>490</v>
      </c>
    </row>
    <row r="12" s="45" customFormat="1" ht="17.25" customHeight="1" spans="1:48">
      <c r="A12" s="68">
        <v>9</v>
      </c>
      <c r="B12" s="69"/>
      <c r="C12" s="72" t="s">
        <v>16</v>
      </c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112"/>
      <c r="P12" s="69" t="s">
        <v>8</v>
      </c>
      <c r="Q12" s="135"/>
      <c r="R12" s="135"/>
      <c r="S12" s="135">
        <v>5</v>
      </c>
      <c r="T12" s="135"/>
      <c r="U12" s="135"/>
      <c r="V12" s="135">
        <v>12</v>
      </c>
      <c r="W12" s="135">
        <v>11</v>
      </c>
      <c r="X12" s="135"/>
      <c r="Y12" s="135">
        <v>5</v>
      </c>
      <c r="Z12" s="135"/>
      <c r="AA12" s="135"/>
      <c r="AB12" s="135"/>
      <c r="AC12" s="135"/>
      <c r="AD12" s="136">
        <v>8</v>
      </c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64">
        <f t="shared" si="0"/>
        <v>41</v>
      </c>
    </row>
    <row r="13" s="45" customFormat="1" ht="17.25" customHeight="1" spans="1:48">
      <c r="A13" s="68">
        <v>10</v>
      </c>
      <c r="B13" s="69"/>
      <c r="C13" s="72" t="s">
        <v>17</v>
      </c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112"/>
      <c r="P13" s="69" t="s">
        <v>8</v>
      </c>
      <c r="Q13" s="135"/>
      <c r="R13" s="135"/>
      <c r="S13" s="135">
        <v>5</v>
      </c>
      <c r="T13" s="135"/>
      <c r="U13" s="135"/>
      <c r="V13" s="135">
        <v>12</v>
      </c>
      <c r="W13" s="135">
        <v>11</v>
      </c>
      <c r="X13" s="135"/>
      <c r="Y13" s="135">
        <v>5</v>
      </c>
      <c r="Z13" s="135"/>
      <c r="AA13" s="135"/>
      <c r="AB13" s="135"/>
      <c r="AC13" s="135"/>
      <c r="AD13" s="136">
        <v>6</v>
      </c>
      <c r="AE13" s="135"/>
      <c r="AF13" s="135"/>
      <c r="AG13" s="135"/>
      <c r="AH13" s="135"/>
      <c r="AI13" s="135"/>
      <c r="AJ13" s="135"/>
      <c r="AK13" s="135"/>
      <c r="AL13" s="135"/>
      <c r="AM13" s="135"/>
      <c r="AN13" s="135"/>
      <c r="AO13" s="135"/>
      <c r="AP13" s="135"/>
      <c r="AQ13" s="135"/>
      <c r="AR13" s="135"/>
      <c r="AS13" s="135"/>
      <c r="AT13" s="135"/>
      <c r="AU13" s="135"/>
      <c r="AV13" s="164">
        <f t="shared" si="0"/>
        <v>39</v>
      </c>
    </row>
    <row r="14" s="45" customFormat="1" ht="17.25" customHeight="1" spans="1:48">
      <c r="A14" s="68">
        <v>11</v>
      </c>
      <c r="B14" s="69"/>
      <c r="C14" s="72" t="s">
        <v>18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112"/>
      <c r="P14" s="69" t="s">
        <v>8</v>
      </c>
      <c r="Q14" s="135"/>
      <c r="R14" s="135"/>
      <c r="S14" s="135"/>
      <c r="T14" s="136">
        <v>3</v>
      </c>
      <c r="U14" s="135"/>
      <c r="V14" s="135">
        <v>4</v>
      </c>
      <c r="W14" s="135">
        <v>21</v>
      </c>
      <c r="X14" s="135"/>
      <c r="Y14" s="135">
        <v>3</v>
      </c>
      <c r="Z14" s="135"/>
      <c r="AA14" s="136">
        <v>6</v>
      </c>
      <c r="AB14" s="135"/>
      <c r="AC14" s="135"/>
      <c r="AD14" s="136">
        <v>4</v>
      </c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5"/>
      <c r="AQ14" s="135"/>
      <c r="AR14" s="135"/>
      <c r="AS14" s="135"/>
      <c r="AT14" s="135"/>
      <c r="AU14" s="135"/>
      <c r="AV14" s="165">
        <f t="shared" si="0"/>
        <v>41</v>
      </c>
    </row>
    <row r="15" s="45" customFormat="1" ht="17.25" customHeight="1" spans="1:48">
      <c r="A15" s="68">
        <v>12</v>
      </c>
      <c r="B15" s="69"/>
      <c r="C15" s="72" t="s">
        <v>19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112"/>
      <c r="P15" s="69" t="s">
        <v>8</v>
      </c>
      <c r="Q15" s="135"/>
      <c r="R15" s="135"/>
      <c r="S15" s="135"/>
      <c r="T15" s="136">
        <v>3</v>
      </c>
      <c r="U15" s="135"/>
      <c r="V15" s="135">
        <v>4</v>
      </c>
      <c r="W15" s="135">
        <v>21</v>
      </c>
      <c r="X15" s="135"/>
      <c r="Y15" s="135">
        <v>3</v>
      </c>
      <c r="Z15" s="135"/>
      <c r="AA15" s="136">
        <v>6</v>
      </c>
      <c r="AB15" s="135"/>
      <c r="AC15" s="135"/>
      <c r="AD15" s="136">
        <v>4</v>
      </c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65">
        <f t="shared" si="0"/>
        <v>41</v>
      </c>
    </row>
    <row r="16" s="45" customFormat="1" ht="17.25" customHeight="1" spans="1:48">
      <c r="A16" s="68">
        <v>13</v>
      </c>
      <c r="B16" s="69"/>
      <c r="C16" s="72" t="s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112"/>
      <c r="P16" s="69" t="s">
        <v>8</v>
      </c>
      <c r="Q16" s="135"/>
      <c r="R16" s="135"/>
      <c r="S16" s="135"/>
      <c r="T16" s="135"/>
      <c r="U16" s="135"/>
      <c r="V16" s="135">
        <v>5</v>
      </c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>
        <v>1</v>
      </c>
      <c r="AH16" s="135"/>
      <c r="AI16" s="135"/>
      <c r="AJ16" s="135"/>
      <c r="AK16" s="135"/>
      <c r="AL16" s="135"/>
      <c r="AM16" s="135"/>
      <c r="AN16" s="135"/>
      <c r="AO16" s="135">
        <v>12</v>
      </c>
      <c r="AP16" s="135"/>
      <c r="AQ16" s="135"/>
      <c r="AR16" s="135"/>
      <c r="AS16" s="135"/>
      <c r="AT16" s="135"/>
      <c r="AU16" s="135"/>
      <c r="AV16" s="166">
        <f t="shared" si="0"/>
        <v>18</v>
      </c>
    </row>
    <row r="17" s="45" customFormat="1" spans="1:48">
      <c r="A17" s="68">
        <v>14</v>
      </c>
      <c r="B17" s="69"/>
      <c r="C17" s="72" t="s">
        <v>21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112"/>
      <c r="P17" s="69" t="s">
        <v>8</v>
      </c>
      <c r="Q17" s="135"/>
      <c r="R17" s="135"/>
      <c r="S17" s="135"/>
      <c r="T17" s="135"/>
      <c r="U17" s="135"/>
      <c r="V17" s="135">
        <v>5</v>
      </c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>
        <v>1</v>
      </c>
      <c r="AH17" s="135"/>
      <c r="AI17" s="135"/>
      <c r="AJ17" s="135"/>
      <c r="AK17" s="135"/>
      <c r="AL17" s="135"/>
      <c r="AM17" s="135"/>
      <c r="AN17" s="135"/>
      <c r="AO17" s="135">
        <v>12</v>
      </c>
      <c r="AP17" s="135"/>
      <c r="AQ17" s="135"/>
      <c r="AR17" s="135"/>
      <c r="AS17" s="135"/>
      <c r="AT17" s="135"/>
      <c r="AU17" s="135"/>
      <c r="AV17" s="166">
        <f t="shared" si="0"/>
        <v>18</v>
      </c>
    </row>
    <row r="18" s="46" customFormat="1" spans="1:48">
      <c r="A18" s="74">
        <v>15</v>
      </c>
      <c r="B18" s="75"/>
      <c r="C18" s="72" t="s">
        <v>22</v>
      </c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112"/>
      <c r="P18" s="75" t="s">
        <v>8</v>
      </c>
      <c r="Q18" s="137"/>
      <c r="R18" s="137">
        <v>80</v>
      </c>
      <c r="S18" s="137"/>
      <c r="T18" s="138">
        <v>125</v>
      </c>
      <c r="U18" s="137"/>
      <c r="V18" s="137">
        <v>80</v>
      </c>
      <c r="W18" s="137">
        <v>60</v>
      </c>
      <c r="X18" s="137"/>
      <c r="Y18" s="137">
        <v>100</v>
      </c>
      <c r="Z18" s="148">
        <v>110</v>
      </c>
      <c r="AA18" s="148"/>
      <c r="AB18" s="148">
        <v>80</v>
      </c>
      <c r="AC18" s="148"/>
      <c r="AD18" s="148"/>
      <c r="AE18" s="148">
        <v>50</v>
      </c>
      <c r="AF18" s="148">
        <v>100</v>
      </c>
      <c r="AG18" s="148">
        <v>160</v>
      </c>
      <c r="AH18" s="148"/>
      <c r="AI18" s="148">
        <v>80</v>
      </c>
      <c r="AJ18" s="158">
        <v>150</v>
      </c>
      <c r="AK18" s="158">
        <v>120</v>
      </c>
      <c r="AL18" s="148">
        <v>170</v>
      </c>
      <c r="AM18" s="148"/>
      <c r="AN18" s="148"/>
      <c r="AO18" s="148"/>
      <c r="AP18" s="148"/>
      <c r="AQ18" s="148"/>
      <c r="AR18" s="148"/>
      <c r="AS18" s="148"/>
      <c r="AT18" s="148"/>
      <c r="AU18" s="148"/>
      <c r="AV18" s="164">
        <f t="shared" si="0"/>
        <v>1465</v>
      </c>
    </row>
    <row r="19" s="46" customFormat="1" ht="17.25" customHeight="1" spans="1:48">
      <c r="A19" s="74">
        <v>16</v>
      </c>
      <c r="B19" s="75"/>
      <c r="C19" s="72" t="s">
        <v>23</v>
      </c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112"/>
      <c r="P19" s="75" t="s">
        <v>8</v>
      </c>
      <c r="Q19" s="137"/>
      <c r="R19" s="137">
        <v>80</v>
      </c>
      <c r="S19" s="137"/>
      <c r="T19" s="138">
        <v>125</v>
      </c>
      <c r="U19" s="137"/>
      <c r="V19" s="137">
        <v>80</v>
      </c>
      <c r="W19" s="137">
        <v>60</v>
      </c>
      <c r="X19" s="137"/>
      <c r="Y19" s="137">
        <v>100</v>
      </c>
      <c r="Z19" s="137">
        <v>110</v>
      </c>
      <c r="AA19" s="137"/>
      <c r="AB19" s="137">
        <v>80</v>
      </c>
      <c r="AC19" s="137"/>
      <c r="AD19" s="137"/>
      <c r="AE19" s="137">
        <v>50</v>
      </c>
      <c r="AF19" s="137">
        <v>100</v>
      </c>
      <c r="AG19" s="137">
        <v>160</v>
      </c>
      <c r="AH19" s="137"/>
      <c r="AI19" s="148">
        <v>80</v>
      </c>
      <c r="AJ19" s="158">
        <v>150</v>
      </c>
      <c r="AK19" s="138">
        <v>120</v>
      </c>
      <c r="AL19" s="137">
        <v>170</v>
      </c>
      <c r="AM19" s="159"/>
      <c r="AN19" s="137"/>
      <c r="AO19" s="137"/>
      <c r="AP19" s="137"/>
      <c r="AQ19" s="137"/>
      <c r="AR19" s="137"/>
      <c r="AS19" s="137"/>
      <c r="AT19" s="137"/>
      <c r="AU19" s="137"/>
      <c r="AV19" s="164">
        <f t="shared" si="0"/>
        <v>1465</v>
      </c>
    </row>
    <row r="20" s="45" customFormat="1" ht="17.25" customHeight="1" spans="1:48">
      <c r="A20" s="68">
        <v>17</v>
      </c>
      <c r="B20" s="69"/>
      <c r="C20" s="70" t="s">
        <v>24</v>
      </c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111"/>
      <c r="P20" s="69" t="s">
        <v>8</v>
      </c>
      <c r="Q20" s="135"/>
      <c r="R20" s="135">
        <v>80</v>
      </c>
      <c r="S20" s="135">
        <v>142</v>
      </c>
      <c r="T20" s="136">
        <v>15</v>
      </c>
      <c r="U20" s="135"/>
      <c r="V20" s="135">
        <v>69</v>
      </c>
      <c r="W20" s="135">
        <v>26</v>
      </c>
      <c r="X20" s="135">
        <v>70</v>
      </c>
      <c r="Y20" s="135">
        <v>48</v>
      </c>
      <c r="Z20" s="135"/>
      <c r="AA20" s="136">
        <v>71</v>
      </c>
      <c r="AB20" s="135"/>
      <c r="AC20" s="135"/>
      <c r="AD20" s="136">
        <v>15</v>
      </c>
      <c r="AE20" s="135"/>
      <c r="AF20" s="134"/>
      <c r="AG20" s="135"/>
      <c r="AH20" s="135">
        <v>66</v>
      </c>
      <c r="AI20" s="135">
        <v>15</v>
      </c>
      <c r="AJ20" s="135"/>
      <c r="AK20" s="135"/>
      <c r="AL20" s="135">
        <v>90</v>
      </c>
      <c r="AM20" s="135">
        <v>83</v>
      </c>
      <c r="AN20" s="135"/>
      <c r="AO20" s="135">
        <v>36</v>
      </c>
      <c r="AP20" s="135"/>
      <c r="AQ20" s="135"/>
      <c r="AR20" s="135"/>
      <c r="AS20" s="135"/>
      <c r="AT20" s="135"/>
      <c r="AU20" s="135"/>
      <c r="AV20" s="164">
        <f t="shared" si="0"/>
        <v>826</v>
      </c>
    </row>
    <row r="21" s="45" customFormat="1" ht="17" customHeight="1" spans="1:48">
      <c r="A21" s="68">
        <v>18</v>
      </c>
      <c r="B21" s="69"/>
      <c r="C21" s="70" t="s">
        <v>25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111"/>
      <c r="P21" s="69" t="s">
        <v>8</v>
      </c>
      <c r="Q21" s="135"/>
      <c r="R21" s="135">
        <v>100</v>
      </c>
      <c r="S21" s="135">
        <v>122</v>
      </c>
      <c r="T21" s="136">
        <v>15</v>
      </c>
      <c r="U21" s="135"/>
      <c r="V21" s="135">
        <v>69</v>
      </c>
      <c r="W21" s="135">
        <v>26</v>
      </c>
      <c r="X21" s="135">
        <v>70</v>
      </c>
      <c r="Y21" s="135">
        <v>48</v>
      </c>
      <c r="Z21" s="135"/>
      <c r="AA21" s="136">
        <v>71</v>
      </c>
      <c r="AB21" s="135"/>
      <c r="AC21" s="135"/>
      <c r="AD21" s="136">
        <v>19</v>
      </c>
      <c r="AE21" s="135"/>
      <c r="AF21" s="135"/>
      <c r="AG21" s="135"/>
      <c r="AH21" s="135">
        <v>66</v>
      </c>
      <c r="AI21" s="135">
        <v>15</v>
      </c>
      <c r="AJ21" s="135"/>
      <c r="AK21" s="135"/>
      <c r="AL21" s="135">
        <v>90</v>
      </c>
      <c r="AM21" s="135">
        <v>83</v>
      </c>
      <c r="AN21" s="135"/>
      <c r="AO21" s="135">
        <v>36</v>
      </c>
      <c r="AP21" s="135"/>
      <c r="AQ21" s="135"/>
      <c r="AR21" s="135"/>
      <c r="AS21" s="135"/>
      <c r="AT21" s="135"/>
      <c r="AU21" s="135"/>
      <c r="AV21" s="164">
        <f t="shared" si="0"/>
        <v>830</v>
      </c>
    </row>
    <row r="22" s="45" customFormat="1" ht="17.25" customHeight="1" spans="1:48">
      <c r="A22" s="68">
        <v>19</v>
      </c>
      <c r="B22" s="69"/>
      <c r="C22" s="76" t="s">
        <v>26</v>
      </c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113"/>
      <c r="P22" s="69" t="s">
        <v>8</v>
      </c>
      <c r="Q22" s="134"/>
      <c r="R22" s="134">
        <v>3</v>
      </c>
      <c r="S22" s="134">
        <v>6</v>
      </c>
      <c r="T22" s="134">
        <v>3</v>
      </c>
      <c r="U22" s="134">
        <v>20</v>
      </c>
      <c r="V22" s="134">
        <v>4</v>
      </c>
      <c r="W22" s="134">
        <v>5</v>
      </c>
      <c r="X22" s="134">
        <v>5</v>
      </c>
      <c r="Y22" s="134">
        <v>4</v>
      </c>
      <c r="Z22" s="134">
        <v>3</v>
      </c>
      <c r="AA22" s="134">
        <v>6</v>
      </c>
      <c r="AB22" s="134">
        <v>18</v>
      </c>
      <c r="AC22" s="134"/>
      <c r="AD22" s="134">
        <v>5</v>
      </c>
      <c r="AE22" s="134">
        <v>8</v>
      </c>
      <c r="AF22" s="149">
        <v>5</v>
      </c>
      <c r="AG22" s="134">
        <v>8</v>
      </c>
      <c r="AH22" s="134">
        <v>6</v>
      </c>
      <c r="AI22" s="134">
        <v>5</v>
      </c>
      <c r="AJ22" s="134">
        <v>11</v>
      </c>
      <c r="AK22" s="134">
        <v>113</v>
      </c>
      <c r="AL22" s="134">
        <v>12</v>
      </c>
      <c r="AM22" s="134">
        <v>8</v>
      </c>
      <c r="AN22" s="134">
        <v>12</v>
      </c>
      <c r="AO22" s="134">
        <v>8</v>
      </c>
      <c r="AP22" s="134"/>
      <c r="AQ22" s="134"/>
      <c r="AR22" s="134"/>
      <c r="AS22" s="134"/>
      <c r="AT22" s="134"/>
      <c r="AU22" s="134"/>
      <c r="AV22" s="166">
        <f t="shared" si="0"/>
        <v>278</v>
      </c>
    </row>
    <row r="23" s="45" customFormat="1" ht="17.25" customHeight="1" spans="1:48">
      <c r="A23" s="68">
        <v>20</v>
      </c>
      <c r="B23" s="69"/>
      <c r="C23" s="78" t="s">
        <v>27</v>
      </c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114"/>
      <c r="P23" s="69" t="s">
        <v>8</v>
      </c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50">
        <v>59</v>
      </c>
      <c r="AB23" s="134"/>
      <c r="AC23" s="134"/>
      <c r="AD23" s="150">
        <v>134</v>
      </c>
      <c r="AE23" s="134">
        <v>50</v>
      </c>
      <c r="AF23" s="134">
        <v>108</v>
      </c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65">
        <f t="shared" si="0"/>
        <v>351</v>
      </c>
    </row>
    <row r="24" s="45" customFormat="1" ht="18" customHeight="1" spans="1:48">
      <c r="A24" s="68">
        <v>21</v>
      </c>
      <c r="B24" s="69"/>
      <c r="C24" s="70" t="s">
        <v>28</v>
      </c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111"/>
      <c r="P24" s="69" t="s">
        <v>8</v>
      </c>
      <c r="Q24" s="134"/>
      <c r="R24" s="134"/>
      <c r="S24" s="134"/>
      <c r="T24" s="134"/>
      <c r="U24" s="134"/>
      <c r="V24" s="134"/>
      <c r="W24" s="134"/>
      <c r="X24" s="134"/>
      <c r="Y24" s="134"/>
      <c r="Z24" s="134"/>
      <c r="AA24" s="150">
        <v>74</v>
      </c>
      <c r="AB24" s="134"/>
      <c r="AC24" s="134"/>
      <c r="AD24" s="150">
        <v>140</v>
      </c>
      <c r="AE24" s="135">
        <v>50</v>
      </c>
      <c r="AF24" s="134">
        <v>108</v>
      </c>
      <c r="AG24" s="134"/>
      <c r="AH24" s="134"/>
      <c r="AI24" s="134"/>
      <c r="AJ24" s="134"/>
      <c r="AK24" s="134"/>
      <c r="AL24" s="134"/>
      <c r="AM24" s="134"/>
      <c r="AN24" s="134"/>
      <c r="AO24" s="134"/>
      <c r="AP24" s="134"/>
      <c r="AQ24" s="134"/>
      <c r="AR24" s="134"/>
      <c r="AS24" s="134"/>
      <c r="AT24" s="134"/>
      <c r="AU24" s="134"/>
      <c r="AV24" s="165">
        <f t="shared" si="0"/>
        <v>372</v>
      </c>
    </row>
    <row r="25" s="45" customFormat="1" ht="18" customHeight="1" spans="1:48">
      <c r="A25" s="68">
        <v>22</v>
      </c>
      <c r="B25" s="69"/>
      <c r="C25" s="70" t="s">
        <v>29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111"/>
      <c r="P25" s="69" t="s">
        <v>8</v>
      </c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6">
        <v>6</v>
      </c>
      <c r="AE25" s="135"/>
      <c r="AF25" s="135"/>
      <c r="AG25" s="135"/>
      <c r="AH25" s="135"/>
      <c r="AI25" s="135"/>
      <c r="AJ25" s="135"/>
      <c r="AK25" s="135"/>
      <c r="AL25" s="135"/>
      <c r="AM25" s="135"/>
      <c r="AN25" s="135"/>
      <c r="AO25" s="135"/>
      <c r="AP25" s="135"/>
      <c r="AQ25" s="135"/>
      <c r="AR25" s="135"/>
      <c r="AS25" s="135"/>
      <c r="AT25" s="135"/>
      <c r="AU25" s="135"/>
      <c r="AV25" s="166">
        <f t="shared" si="0"/>
        <v>6</v>
      </c>
    </row>
    <row r="26" s="45" customFormat="1" spans="1:48">
      <c r="A26" s="68">
        <v>23</v>
      </c>
      <c r="B26" s="69"/>
      <c r="C26" s="70" t="s">
        <v>30</v>
      </c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111"/>
      <c r="P26" s="69" t="s">
        <v>8</v>
      </c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6">
        <v>6</v>
      </c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  <c r="AR26" s="135"/>
      <c r="AS26" s="135"/>
      <c r="AT26" s="135"/>
      <c r="AU26" s="135"/>
      <c r="AV26" s="166">
        <f t="shared" si="0"/>
        <v>6</v>
      </c>
    </row>
    <row r="27" s="45" customFormat="1" ht="18" customHeight="1" spans="1:48">
      <c r="A27" s="68">
        <v>24</v>
      </c>
      <c r="B27" s="69"/>
      <c r="C27" s="70" t="s">
        <v>31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111"/>
      <c r="P27" s="69" t="s">
        <v>8</v>
      </c>
      <c r="Q27" s="135"/>
      <c r="R27" s="135"/>
      <c r="S27" s="135"/>
      <c r="T27" s="135"/>
      <c r="U27" s="135">
        <v>60</v>
      </c>
      <c r="V27" s="135"/>
      <c r="W27" s="135"/>
      <c r="X27" s="135">
        <v>60</v>
      </c>
      <c r="Y27" s="135">
        <v>60</v>
      </c>
      <c r="Z27" s="135"/>
      <c r="AA27" s="136">
        <v>60</v>
      </c>
      <c r="AB27" s="135"/>
      <c r="AC27" s="135"/>
      <c r="AD27" s="135"/>
      <c r="AE27" s="135">
        <v>120</v>
      </c>
      <c r="AF27" s="135">
        <v>60</v>
      </c>
      <c r="AG27" s="135"/>
      <c r="AH27" s="135"/>
      <c r="AI27" s="135"/>
      <c r="AJ27" s="136">
        <v>60</v>
      </c>
      <c r="AK27" s="136">
        <v>60</v>
      </c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64">
        <f t="shared" si="0"/>
        <v>540</v>
      </c>
    </row>
    <row r="28" s="45" customFormat="1" ht="17" customHeight="1" spans="1:48">
      <c r="A28" s="68">
        <v>25</v>
      </c>
      <c r="B28" s="69"/>
      <c r="C28" s="70" t="s">
        <v>32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111"/>
      <c r="P28" s="69" t="s">
        <v>8</v>
      </c>
      <c r="Q28" s="135"/>
      <c r="R28" s="135"/>
      <c r="S28" s="135"/>
      <c r="T28" s="135"/>
      <c r="U28" s="135">
        <v>60</v>
      </c>
      <c r="V28" s="135"/>
      <c r="W28" s="135"/>
      <c r="X28" s="135">
        <v>60</v>
      </c>
      <c r="Y28" s="135">
        <v>60</v>
      </c>
      <c r="Z28" s="135"/>
      <c r="AA28" s="136">
        <v>60</v>
      </c>
      <c r="AB28" s="135"/>
      <c r="AC28" s="135"/>
      <c r="AD28" s="135"/>
      <c r="AE28" s="135">
        <v>120</v>
      </c>
      <c r="AF28" s="135">
        <v>60</v>
      </c>
      <c r="AG28" s="135"/>
      <c r="AH28" s="135"/>
      <c r="AI28" s="135"/>
      <c r="AJ28" s="136">
        <v>60</v>
      </c>
      <c r="AK28" s="136">
        <v>60</v>
      </c>
      <c r="AL28" s="135"/>
      <c r="AM28" s="135"/>
      <c r="AN28" s="135"/>
      <c r="AO28" s="135"/>
      <c r="AP28" s="135"/>
      <c r="AQ28" s="135"/>
      <c r="AR28" s="135"/>
      <c r="AS28" s="135"/>
      <c r="AT28" s="135"/>
      <c r="AU28" s="135"/>
      <c r="AV28" s="164">
        <f t="shared" si="0"/>
        <v>540</v>
      </c>
    </row>
    <row r="29" s="45" customFormat="1" ht="17" customHeight="1" spans="1:48">
      <c r="A29" s="68">
        <v>26</v>
      </c>
      <c r="B29" s="69"/>
      <c r="C29" s="70" t="s">
        <v>33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111"/>
      <c r="P29" s="69" t="s">
        <v>8</v>
      </c>
      <c r="Q29" s="135"/>
      <c r="R29" s="135"/>
      <c r="S29" s="135"/>
      <c r="T29" s="135"/>
      <c r="U29" s="135">
        <v>60</v>
      </c>
      <c r="V29" s="135"/>
      <c r="W29" s="135"/>
      <c r="X29" s="135">
        <v>60</v>
      </c>
      <c r="Y29" s="135">
        <v>60</v>
      </c>
      <c r="Z29" s="135"/>
      <c r="AA29" s="136">
        <v>60</v>
      </c>
      <c r="AB29" s="135"/>
      <c r="AC29" s="135"/>
      <c r="AD29" s="135"/>
      <c r="AE29" s="135">
        <v>120</v>
      </c>
      <c r="AF29" s="135">
        <v>60</v>
      </c>
      <c r="AG29" s="135"/>
      <c r="AH29" s="135"/>
      <c r="AI29" s="135"/>
      <c r="AJ29" s="136">
        <v>60</v>
      </c>
      <c r="AK29" s="136">
        <v>60</v>
      </c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64">
        <f t="shared" si="0"/>
        <v>540</v>
      </c>
    </row>
    <row r="30" s="45" customFormat="1" ht="17.25" customHeight="1" spans="1:48">
      <c r="A30" s="68">
        <v>27</v>
      </c>
      <c r="B30" s="69"/>
      <c r="C30" s="71" t="s">
        <v>34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111"/>
      <c r="P30" s="69" t="s">
        <v>8</v>
      </c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6">
        <v>30</v>
      </c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  <c r="AR30" s="135"/>
      <c r="AS30" s="135"/>
      <c r="AT30" s="135"/>
      <c r="AU30" s="135"/>
      <c r="AV30" s="165">
        <f t="shared" ref="AV30:AV47" si="1">SUM(Q30:AU30)</f>
        <v>30</v>
      </c>
    </row>
    <row r="31" s="45" customFormat="1" ht="15" customHeight="1" spans="1:48">
      <c r="A31" s="68">
        <v>28</v>
      </c>
      <c r="B31" s="69"/>
      <c r="C31" s="80" t="s">
        <v>35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115"/>
      <c r="P31" s="69" t="s">
        <v>8</v>
      </c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>
        <v>60</v>
      </c>
      <c r="AH31" s="135"/>
      <c r="AI31" s="135"/>
      <c r="AJ31" s="135"/>
      <c r="AK31" s="135"/>
      <c r="AL31" s="135"/>
      <c r="AM31" s="135">
        <v>90</v>
      </c>
      <c r="AN31" s="136">
        <v>90</v>
      </c>
      <c r="AO31" s="135"/>
      <c r="AP31" s="135"/>
      <c r="AQ31" s="135"/>
      <c r="AR31" s="135"/>
      <c r="AS31" s="135"/>
      <c r="AT31" s="135"/>
      <c r="AU31" s="135"/>
      <c r="AV31" s="164">
        <f t="shared" si="1"/>
        <v>240</v>
      </c>
    </row>
    <row r="32" s="45" customFormat="1" ht="15" customHeight="1" spans="1:48">
      <c r="A32" s="68">
        <v>29</v>
      </c>
      <c r="B32" s="69"/>
      <c r="C32" s="80" t="s">
        <v>36</v>
      </c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115"/>
      <c r="P32" s="69" t="s">
        <v>8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>
        <v>120</v>
      </c>
      <c r="AG32" s="135"/>
      <c r="AH32" s="135">
        <v>90</v>
      </c>
      <c r="AI32" s="135"/>
      <c r="AJ32" s="135"/>
      <c r="AK32" s="135"/>
      <c r="AL32" s="135"/>
      <c r="AM32" s="135"/>
      <c r="AN32" s="136">
        <v>90</v>
      </c>
      <c r="AO32" s="135"/>
      <c r="AP32" s="135"/>
      <c r="AQ32" s="135"/>
      <c r="AR32" s="135"/>
      <c r="AS32" s="135"/>
      <c r="AT32" s="135"/>
      <c r="AU32" s="135"/>
      <c r="AV32" s="164">
        <f t="shared" si="1"/>
        <v>300</v>
      </c>
    </row>
    <row r="33" s="47" customFormat="1" ht="16" customHeight="1" spans="1:48">
      <c r="A33" s="82">
        <v>30</v>
      </c>
      <c r="B33" s="83"/>
      <c r="C33" s="84" t="s">
        <v>37</v>
      </c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116"/>
      <c r="P33" s="117" t="s">
        <v>8</v>
      </c>
      <c r="Q33" s="137"/>
      <c r="R33" s="137"/>
      <c r="S33" s="137"/>
      <c r="T33" s="137"/>
      <c r="U33" s="137"/>
      <c r="V33" s="137"/>
      <c r="W33" s="137"/>
      <c r="X33" s="137"/>
      <c r="Y33" s="137"/>
      <c r="Z33" s="137"/>
      <c r="AA33" s="137"/>
      <c r="AB33" s="137"/>
      <c r="AC33" s="137"/>
      <c r="AD33" s="137"/>
      <c r="AE33" s="137"/>
      <c r="AF33" s="137"/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67">
        <f t="shared" ref="AV33" si="2">SUM(Q33:AU33)</f>
        <v>0</v>
      </c>
    </row>
    <row r="34" s="47" customFormat="1" ht="18" customHeight="1" spans="1:48">
      <c r="A34" s="82">
        <v>31</v>
      </c>
      <c r="B34" s="83"/>
      <c r="C34" s="84" t="s">
        <v>38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116"/>
      <c r="P34" s="117" t="s">
        <v>8</v>
      </c>
      <c r="Q34" s="137"/>
      <c r="R34" s="137">
        <v>35</v>
      </c>
      <c r="S34" s="138">
        <v>48</v>
      </c>
      <c r="T34" s="137"/>
      <c r="U34" s="137">
        <v>56</v>
      </c>
      <c r="V34" s="137"/>
      <c r="W34" s="137">
        <v>51</v>
      </c>
      <c r="X34" s="137">
        <v>60</v>
      </c>
      <c r="Y34" s="137">
        <v>24</v>
      </c>
      <c r="Z34" s="137">
        <v>48</v>
      </c>
      <c r="AA34" s="138">
        <v>31</v>
      </c>
      <c r="AB34" s="137">
        <v>92</v>
      </c>
      <c r="AC34" s="137"/>
      <c r="AD34" s="138">
        <v>48</v>
      </c>
      <c r="AE34" s="137">
        <v>48</v>
      </c>
      <c r="AF34" s="137">
        <v>44</v>
      </c>
      <c r="AG34" s="137">
        <v>48</v>
      </c>
      <c r="AH34" s="137"/>
      <c r="AI34" s="137"/>
      <c r="AJ34" s="138">
        <v>48</v>
      </c>
      <c r="AK34" s="138">
        <v>48</v>
      </c>
      <c r="AL34" s="137">
        <v>28</v>
      </c>
      <c r="AM34" s="137">
        <v>26</v>
      </c>
      <c r="AN34" s="138">
        <v>36</v>
      </c>
      <c r="AO34" s="137">
        <v>90</v>
      </c>
      <c r="AP34" s="137">
        <v>24</v>
      </c>
      <c r="AQ34" s="137"/>
      <c r="AR34" s="137"/>
      <c r="AS34" s="137"/>
      <c r="AT34" s="137"/>
      <c r="AU34" s="137"/>
      <c r="AV34" s="167">
        <f t="shared" si="1"/>
        <v>933</v>
      </c>
    </row>
    <row r="35" s="47" customFormat="1" ht="21" customHeight="1" spans="1:48">
      <c r="A35" s="82">
        <v>32</v>
      </c>
      <c r="B35" s="83"/>
      <c r="C35" s="84" t="s">
        <v>39</v>
      </c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116"/>
      <c r="P35" s="117" t="s">
        <v>8</v>
      </c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67">
        <f t="shared" si="1"/>
        <v>0</v>
      </c>
    </row>
    <row r="36" s="47" customFormat="1" ht="17.25" customHeight="1" spans="1:48">
      <c r="A36" s="82">
        <v>33</v>
      </c>
      <c r="B36" s="83"/>
      <c r="C36" s="84" t="s">
        <v>40</v>
      </c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116"/>
      <c r="P36" s="117" t="s">
        <v>8</v>
      </c>
      <c r="Q36" s="137"/>
      <c r="R36" s="137"/>
      <c r="S36" s="137"/>
      <c r="T36" s="137"/>
      <c r="U36" s="137">
        <v>6</v>
      </c>
      <c r="V36" s="137"/>
      <c r="W36" s="137"/>
      <c r="X36" s="137"/>
      <c r="Y36" s="137">
        <v>24</v>
      </c>
      <c r="Z36" s="137"/>
      <c r="AA36" s="137"/>
      <c r="AB36" s="137">
        <v>4</v>
      </c>
      <c r="AC36" s="137"/>
      <c r="AD36" s="137"/>
      <c r="AE36" s="137"/>
      <c r="AF36" s="137">
        <v>2</v>
      </c>
      <c r="AG36" s="137"/>
      <c r="AH36" s="137"/>
      <c r="AI36" s="137"/>
      <c r="AJ36" s="137"/>
      <c r="AK36" s="137"/>
      <c r="AL36" s="137">
        <v>20</v>
      </c>
      <c r="AM36" s="137"/>
      <c r="AN36" s="137"/>
      <c r="AO36" s="137"/>
      <c r="AP36" s="137">
        <v>1</v>
      </c>
      <c r="AQ36" s="137"/>
      <c r="AR36" s="137"/>
      <c r="AS36" s="137"/>
      <c r="AT36" s="137"/>
      <c r="AU36" s="137"/>
      <c r="AV36" s="167">
        <f t="shared" si="1"/>
        <v>57</v>
      </c>
    </row>
    <row r="37" s="44" customFormat="1" ht="16.5" customHeight="1" spans="1:48">
      <c r="A37" s="85">
        <v>34</v>
      </c>
      <c r="B37" s="83"/>
      <c r="C37" s="84" t="s">
        <v>41</v>
      </c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116"/>
      <c r="P37" s="83" t="s">
        <v>8</v>
      </c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7"/>
      <c r="AP37" s="135"/>
      <c r="AQ37" s="135"/>
      <c r="AR37" s="135"/>
      <c r="AS37" s="135"/>
      <c r="AT37" s="135"/>
      <c r="AU37" s="135"/>
      <c r="AV37" s="167">
        <f t="shared" ref="AV37:AV38" si="3">SUM(Q37:AU37)</f>
        <v>0</v>
      </c>
    </row>
    <row r="38" s="47" customFormat="1" ht="17" customHeight="1" spans="1:48">
      <c r="A38" s="82">
        <v>35</v>
      </c>
      <c r="B38" s="83"/>
      <c r="C38" s="84" t="s">
        <v>42</v>
      </c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116"/>
      <c r="P38" s="117" t="s">
        <v>8</v>
      </c>
      <c r="Q38" s="137"/>
      <c r="R38" s="137">
        <v>1</v>
      </c>
      <c r="S38" s="137"/>
      <c r="T38" s="137"/>
      <c r="U38" s="137">
        <v>5</v>
      </c>
      <c r="V38" s="137"/>
      <c r="W38" s="137">
        <v>1</v>
      </c>
      <c r="X38" s="137"/>
      <c r="Y38" s="137"/>
      <c r="Z38" s="137"/>
      <c r="AA38" s="138">
        <v>1</v>
      </c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>
        <v>12</v>
      </c>
      <c r="AN38" s="137"/>
      <c r="AO38" s="137"/>
      <c r="AP38" s="137"/>
      <c r="AQ38" s="137"/>
      <c r="AR38" s="137"/>
      <c r="AS38" s="137"/>
      <c r="AT38" s="137"/>
      <c r="AU38" s="137"/>
      <c r="AV38" s="167">
        <f t="shared" si="3"/>
        <v>20</v>
      </c>
    </row>
    <row r="39" s="47" customFormat="1" ht="18" customHeight="1" spans="1:48">
      <c r="A39" s="82">
        <v>36</v>
      </c>
      <c r="B39" s="83"/>
      <c r="C39" s="84" t="s">
        <v>43</v>
      </c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116"/>
      <c r="P39" s="117" t="s">
        <v>8</v>
      </c>
      <c r="Q39" s="137"/>
      <c r="R39" s="137">
        <v>38</v>
      </c>
      <c r="S39" s="138">
        <v>50</v>
      </c>
      <c r="T39" s="137"/>
      <c r="U39" s="137"/>
      <c r="V39" s="137"/>
      <c r="W39" s="137"/>
      <c r="X39" s="137">
        <v>60</v>
      </c>
      <c r="Y39" s="137">
        <v>8</v>
      </c>
      <c r="Z39" s="137">
        <v>45</v>
      </c>
      <c r="AA39" s="137"/>
      <c r="AB39" s="137">
        <v>40</v>
      </c>
      <c r="AC39" s="137"/>
      <c r="AD39" s="137"/>
      <c r="AE39" s="137">
        <v>48</v>
      </c>
      <c r="AF39" s="137">
        <v>48</v>
      </c>
      <c r="AG39" s="137">
        <v>22</v>
      </c>
      <c r="AH39" s="137"/>
      <c r="AI39" s="137"/>
      <c r="AJ39" s="138">
        <v>50</v>
      </c>
      <c r="AK39" s="138">
        <v>35</v>
      </c>
      <c r="AL39" s="137">
        <v>54</v>
      </c>
      <c r="AM39" s="137">
        <v>40</v>
      </c>
      <c r="AN39" s="138">
        <v>40</v>
      </c>
      <c r="AO39" s="137">
        <v>100</v>
      </c>
      <c r="AP39" s="137"/>
      <c r="AQ39" s="137"/>
      <c r="AR39" s="137"/>
      <c r="AS39" s="137"/>
      <c r="AT39" s="137"/>
      <c r="AU39" s="137"/>
      <c r="AV39" s="167">
        <f t="shared" si="1"/>
        <v>678</v>
      </c>
    </row>
    <row r="40" s="47" customFormat="1" ht="16" customHeight="1" spans="1:48">
      <c r="A40" s="82">
        <v>37</v>
      </c>
      <c r="B40" s="83"/>
      <c r="C40" s="84" t="s">
        <v>44</v>
      </c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116"/>
      <c r="P40" s="117" t="s">
        <v>8</v>
      </c>
      <c r="Q40" s="137"/>
      <c r="R40" s="137"/>
      <c r="S40" s="137"/>
      <c r="T40" s="137"/>
      <c r="U40" s="137"/>
      <c r="V40" s="137"/>
      <c r="W40" s="137">
        <v>2</v>
      </c>
      <c r="X40" s="137"/>
      <c r="Y40" s="137">
        <v>18</v>
      </c>
      <c r="Z40" s="137"/>
      <c r="AA40" s="137"/>
      <c r="AB40" s="137"/>
      <c r="AC40" s="137"/>
      <c r="AD40" s="137"/>
      <c r="AE40" s="137"/>
      <c r="AF40" s="137"/>
      <c r="AG40" s="137">
        <v>17</v>
      </c>
      <c r="AH40" s="137"/>
      <c r="AI40" s="137"/>
      <c r="AJ40" s="137"/>
      <c r="AK40" s="138">
        <v>14</v>
      </c>
      <c r="AL40" s="137"/>
      <c r="AM40" s="137">
        <v>58</v>
      </c>
      <c r="AN40" s="138">
        <v>37</v>
      </c>
      <c r="AO40" s="137"/>
      <c r="AP40" s="137">
        <v>16</v>
      </c>
      <c r="AQ40" s="137"/>
      <c r="AR40" s="137"/>
      <c r="AS40" s="137"/>
      <c r="AT40" s="137"/>
      <c r="AU40" s="137"/>
      <c r="AV40" s="167">
        <f t="shared" ref="AV40" si="4">SUM(Q40:AU40)</f>
        <v>162</v>
      </c>
    </row>
    <row r="41" s="47" customFormat="1" ht="17" customHeight="1" spans="1:48">
      <c r="A41" s="82">
        <v>38</v>
      </c>
      <c r="B41" s="83"/>
      <c r="C41" s="84" t="s">
        <v>45</v>
      </c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116"/>
      <c r="P41" s="117" t="s">
        <v>8</v>
      </c>
      <c r="Q41" s="137"/>
      <c r="R41" s="137">
        <v>2</v>
      </c>
      <c r="S41" s="137"/>
      <c r="T41" s="137"/>
      <c r="U41" s="137"/>
      <c r="V41" s="137"/>
      <c r="W41" s="137">
        <v>13</v>
      </c>
      <c r="X41" s="137"/>
      <c r="Y41" s="137"/>
      <c r="Z41" s="137">
        <v>5</v>
      </c>
      <c r="AA41" s="137"/>
      <c r="AB41" s="137"/>
      <c r="AC41" s="137"/>
      <c r="AD41" s="137"/>
      <c r="AE41" s="137"/>
      <c r="AF41" s="137"/>
      <c r="AG41" s="137">
        <v>11</v>
      </c>
      <c r="AH41" s="137"/>
      <c r="AI41" s="137"/>
      <c r="AJ41" s="137"/>
      <c r="AK41" s="138">
        <v>10</v>
      </c>
      <c r="AL41" s="137"/>
      <c r="AM41" s="137"/>
      <c r="AN41" s="138">
        <v>5</v>
      </c>
      <c r="AO41" s="137"/>
      <c r="AP41" s="137">
        <v>11</v>
      </c>
      <c r="AQ41" s="137"/>
      <c r="AR41" s="137"/>
      <c r="AS41" s="137"/>
      <c r="AT41" s="137"/>
      <c r="AU41" s="137"/>
      <c r="AV41" s="167">
        <f t="shared" si="1"/>
        <v>57</v>
      </c>
    </row>
    <row r="42" s="44" customFormat="1" ht="16.5" customHeight="1" spans="1:48">
      <c r="A42" s="85">
        <v>39</v>
      </c>
      <c r="B42" s="83"/>
      <c r="C42" s="84" t="s">
        <v>46</v>
      </c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116"/>
      <c r="P42" s="83" t="s">
        <v>8</v>
      </c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>
        <v>2</v>
      </c>
      <c r="AF42" s="135"/>
      <c r="AG42" s="135"/>
      <c r="AH42" s="135"/>
      <c r="AI42" s="135"/>
      <c r="AJ42" s="135"/>
      <c r="AK42" s="136">
        <v>3</v>
      </c>
      <c r="AL42" s="135"/>
      <c r="AM42" s="135"/>
      <c r="AN42" s="136">
        <v>6</v>
      </c>
      <c r="AO42" s="137"/>
      <c r="AP42" s="135">
        <v>12</v>
      </c>
      <c r="AQ42" s="135"/>
      <c r="AR42" s="135"/>
      <c r="AS42" s="135"/>
      <c r="AT42" s="135"/>
      <c r="AU42" s="135"/>
      <c r="AV42" s="167">
        <f t="shared" si="1"/>
        <v>23</v>
      </c>
    </row>
    <row r="43" s="47" customFormat="1" ht="17" customHeight="1" spans="1:48">
      <c r="A43" s="82">
        <v>40</v>
      </c>
      <c r="B43" s="83"/>
      <c r="C43" s="84" t="s">
        <v>47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116"/>
      <c r="P43" s="117" t="s">
        <v>8</v>
      </c>
      <c r="Q43" s="137"/>
      <c r="R43" s="137"/>
      <c r="S43" s="137"/>
      <c r="T43" s="137"/>
      <c r="U43" s="137"/>
      <c r="V43" s="137"/>
      <c r="W43" s="137"/>
      <c r="X43" s="137"/>
      <c r="Y43" s="137">
        <v>24</v>
      </c>
      <c r="Z43" s="137"/>
      <c r="AA43" s="137"/>
      <c r="AB43" s="137"/>
      <c r="AC43" s="137"/>
      <c r="AD43" s="137"/>
      <c r="AE43" s="137"/>
      <c r="AF43" s="137">
        <v>2</v>
      </c>
      <c r="AG43" s="137"/>
      <c r="AH43" s="137"/>
      <c r="AI43" s="137"/>
      <c r="AJ43" s="137"/>
      <c r="AK43" s="137"/>
      <c r="AL43" s="137">
        <v>20</v>
      </c>
      <c r="AM43" s="137">
        <v>7</v>
      </c>
      <c r="AN43" s="137"/>
      <c r="AO43" s="137"/>
      <c r="AP43" s="137">
        <v>1</v>
      </c>
      <c r="AQ43" s="137"/>
      <c r="AR43" s="137"/>
      <c r="AS43" s="137"/>
      <c r="AT43" s="137"/>
      <c r="AU43" s="137"/>
      <c r="AV43" s="167">
        <f t="shared" si="1"/>
        <v>54</v>
      </c>
    </row>
    <row r="44" s="44" customFormat="1" ht="16.5" customHeight="1" spans="1:48">
      <c r="A44" s="85">
        <v>41</v>
      </c>
      <c r="B44" s="83"/>
      <c r="C44" s="84" t="s">
        <v>48</v>
      </c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116"/>
      <c r="P44" s="83" t="s">
        <v>8</v>
      </c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68"/>
      <c r="AP44" s="135"/>
      <c r="AQ44" s="135"/>
      <c r="AR44" s="135"/>
      <c r="AS44" s="135"/>
      <c r="AT44" s="135"/>
      <c r="AU44" s="135"/>
      <c r="AV44" s="167">
        <f t="shared" ref="AV44" si="5">SUM(Q44:AU44)</f>
        <v>0</v>
      </c>
    </row>
    <row r="45" s="44" customFormat="1" ht="16.5" customHeight="1" spans="1:48">
      <c r="A45" s="85">
        <v>42</v>
      </c>
      <c r="B45" s="83"/>
      <c r="C45" s="84" t="s">
        <v>49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116"/>
      <c r="P45" s="83" t="s">
        <v>8</v>
      </c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>
        <v>1</v>
      </c>
      <c r="AN45" s="135"/>
      <c r="AO45" s="135"/>
      <c r="AP45" s="135"/>
      <c r="AQ45" s="135"/>
      <c r="AR45" s="135"/>
      <c r="AS45" s="135"/>
      <c r="AT45" s="135"/>
      <c r="AU45" s="135"/>
      <c r="AV45" s="167">
        <f t="shared" si="1"/>
        <v>1</v>
      </c>
    </row>
    <row r="46" s="44" customFormat="1" ht="15" customHeight="1" spans="1:48">
      <c r="A46" s="85">
        <v>43</v>
      </c>
      <c r="B46" s="83"/>
      <c r="C46" s="84" t="s">
        <v>50</v>
      </c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116"/>
      <c r="P46" s="83" t="s">
        <v>8</v>
      </c>
      <c r="Q46" s="135"/>
      <c r="R46" s="135"/>
      <c r="S46" s="135"/>
      <c r="T46" s="135"/>
      <c r="U46" s="135"/>
      <c r="V46" s="135"/>
      <c r="W46" s="135"/>
      <c r="X46" s="135">
        <v>15</v>
      </c>
      <c r="Y46" s="135"/>
      <c r="Z46" s="135"/>
      <c r="AA46" s="136">
        <v>16</v>
      </c>
      <c r="AB46" s="135"/>
      <c r="AC46" s="135"/>
      <c r="AD46" s="135"/>
      <c r="AE46" s="135"/>
      <c r="AF46" s="135">
        <v>19</v>
      </c>
      <c r="AG46" s="135"/>
      <c r="AH46" s="135"/>
      <c r="AI46" s="135"/>
      <c r="AJ46" s="135"/>
      <c r="AK46" s="135"/>
      <c r="AL46" s="135"/>
      <c r="AM46" s="135">
        <v>12</v>
      </c>
      <c r="AN46" s="135"/>
      <c r="AO46" s="135"/>
      <c r="AP46" s="135">
        <v>10</v>
      </c>
      <c r="AQ46" s="135"/>
      <c r="AR46" s="135"/>
      <c r="AS46" s="135"/>
      <c r="AT46" s="135"/>
      <c r="AU46" s="135"/>
      <c r="AV46" s="167">
        <f t="shared" ref="AV46:AV47" si="6">SUM(Q46:AU46)</f>
        <v>72</v>
      </c>
    </row>
    <row r="47" s="44" customFormat="1" ht="15" customHeight="1" spans="1:48">
      <c r="A47" s="86">
        <v>44</v>
      </c>
      <c r="B47" s="83"/>
      <c r="C47" s="84" t="s">
        <v>51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116"/>
      <c r="P47" s="83" t="s">
        <v>8</v>
      </c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  <c r="AK47" s="135"/>
      <c r="AL47" s="135"/>
      <c r="AM47" s="135">
        <v>7</v>
      </c>
      <c r="AN47" s="135"/>
      <c r="AO47" s="135"/>
      <c r="AP47" s="135"/>
      <c r="AQ47" s="135"/>
      <c r="AR47" s="135"/>
      <c r="AS47" s="135"/>
      <c r="AT47" s="135"/>
      <c r="AU47" s="135"/>
      <c r="AV47" s="167">
        <f t="shared" si="6"/>
        <v>7</v>
      </c>
    </row>
    <row r="48" s="44" customFormat="1" customHeight="1" spans="1:48">
      <c r="A48" s="55"/>
      <c r="B48" s="56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6"/>
      <c r="Q48" s="139">
        <f>SUM(Q4:Q47)</f>
        <v>0</v>
      </c>
      <c r="R48" s="139">
        <f t="shared" ref="R48:AV48" si="7">SUM(R4:R47)</f>
        <v>601</v>
      </c>
      <c r="S48" s="140">
        <f t="shared" si="7"/>
        <v>824</v>
      </c>
      <c r="T48" s="139">
        <f t="shared" si="7"/>
        <v>613</v>
      </c>
      <c r="U48" s="139">
        <f t="shared" si="7"/>
        <v>267</v>
      </c>
      <c r="V48" s="139">
        <f t="shared" si="7"/>
        <v>524</v>
      </c>
      <c r="W48" s="139">
        <f t="shared" si="7"/>
        <v>552</v>
      </c>
      <c r="X48" s="139">
        <f t="shared" si="7"/>
        <v>680</v>
      </c>
      <c r="Y48" s="139">
        <f t="shared" si="7"/>
        <v>842</v>
      </c>
      <c r="Z48" s="139">
        <f t="shared" si="7"/>
        <v>681</v>
      </c>
      <c r="AA48" s="139">
        <f t="shared" si="7"/>
        <v>757</v>
      </c>
      <c r="AB48" s="139">
        <f t="shared" si="7"/>
        <v>314</v>
      </c>
      <c r="AC48" s="139">
        <f t="shared" si="7"/>
        <v>0</v>
      </c>
      <c r="AD48" s="139">
        <f t="shared" si="7"/>
        <v>699</v>
      </c>
      <c r="AE48" s="139">
        <f t="shared" si="7"/>
        <v>786</v>
      </c>
      <c r="AF48" s="139">
        <f t="shared" si="7"/>
        <v>836</v>
      </c>
      <c r="AG48" s="139">
        <f t="shared" si="7"/>
        <v>846</v>
      </c>
      <c r="AH48" s="139">
        <f t="shared" si="7"/>
        <v>456</v>
      </c>
      <c r="AI48" s="139">
        <f t="shared" si="7"/>
        <v>645</v>
      </c>
      <c r="AJ48" s="139">
        <f t="shared" si="7"/>
        <v>1179</v>
      </c>
      <c r="AK48" s="139">
        <f t="shared" si="7"/>
        <v>1223</v>
      </c>
      <c r="AL48" s="139">
        <f t="shared" si="7"/>
        <v>1014</v>
      </c>
      <c r="AM48" s="139">
        <f t="shared" si="7"/>
        <v>731</v>
      </c>
      <c r="AN48" s="139">
        <f t="shared" si="7"/>
        <v>316</v>
      </c>
      <c r="AO48" s="139">
        <f t="shared" si="7"/>
        <v>558</v>
      </c>
      <c r="AP48" s="139">
        <f t="shared" si="7"/>
        <v>75</v>
      </c>
      <c r="AQ48" s="139">
        <f t="shared" si="7"/>
        <v>0</v>
      </c>
      <c r="AR48" s="139">
        <f t="shared" si="7"/>
        <v>0</v>
      </c>
      <c r="AS48" s="139">
        <f t="shared" si="7"/>
        <v>0</v>
      </c>
      <c r="AT48" s="139">
        <f t="shared" si="7"/>
        <v>0</v>
      </c>
      <c r="AU48" s="139">
        <f t="shared" si="7"/>
        <v>0</v>
      </c>
      <c r="AV48" s="169">
        <f t="shared" si="7"/>
        <v>16019</v>
      </c>
    </row>
    <row r="49" s="44" customFormat="1" customHeight="1" spans="1:48">
      <c r="A49" s="55"/>
      <c r="B49" s="56"/>
      <c r="C49" s="87" t="s">
        <v>52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56"/>
      <c r="Q49" s="139"/>
      <c r="R49" s="139">
        <v>598</v>
      </c>
      <c r="S49" s="140">
        <v>900</v>
      </c>
      <c r="T49" s="139">
        <v>708</v>
      </c>
      <c r="U49" s="139">
        <v>301</v>
      </c>
      <c r="V49" s="139">
        <v>1030</v>
      </c>
      <c r="W49" s="139">
        <v>599</v>
      </c>
      <c r="X49" s="139">
        <v>1045</v>
      </c>
      <c r="Y49" s="139">
        <v>1238</v>
      </c>
      <c r="Z49" s="139">
        <v>678</v>
      </c>
      <c r="AA49" s="139">
        <v>801</v>
      </c>
      <c r="AB49" s="139">
        <v>296</v>
      </c>
      <c r="AC49" s="139">
        <v>420</v>
      </c>
      <c r="AD49" s="139">
        <v>1001</v>
      </c>
      <c r="AE49" s="139">
        <v>778</v>
      </c>
      <c r="AF49" s="139">
        <v>831</v>
      </c>
      <c r="AG49" s="139">
        <v>838</v>
      </c>
      <c r="AH49" s="139">
        <v>450</v>
      </c>
      <c r="AI49" s="139">
        <v>640</v>
      </c>
      <c r="AJ49" s="139">
        <v>1108</v>
      </c>
      <c r="AK49" s="139">
        <v>1210</v>
      </c>
      <c r="AL49" s="139">
        <v>1002</v>
      </c>
      <c r="AM49" s="139">
        <v>723</v>
      </c>
      <c r="AN49" s="139">
        <v>324</v>
      </c>
      <c r="AO49" s="139">
        <v>550</v>
      </c>
      <c r="AP49" s="139">
        <v>75</v>
      </c>
      <c r="AQ49" s="139"/>
      <c r="AR49" s="139"/>
      <c r="AS49" s="139"/>
      <c r="AT49" s="139"/>
      <c r="AU49" s="139"/>
      <c r="AV49" s="169"/>
    </row>
    <row r="50" s="44" customFormat="1" customHeight="1" spans="1:48">
      <c r="A50" s="55"/>
      <c r="B50" s="56"/>
      <c r="C50" s="87" t="s">
        <v>53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56"/>
      <c r="Q50" s="139"/>
      <c r="R50" s="139">
        <f>R48-R49</f>
        <v>3</v>
      </c>
      <c r="S50" s="139">
        <f>S48+182-S49</f>
        <v>106</v>
      </c>
      <c r="T50" s="139">
        <f>T48-T49</f>
        <v>-95</v>
      </c>
      <c r="U50" s="139">
        <f>U48+54-U49</f>
        <v>20</v>
      </c>
      <c r="V50" s="139">
        <f>V48+513-V49</f>
        <v>7</v>
      </c>
      <c r="W50" s="139">
        <f>W48+52-W49</f>
        <v>5</v>
      </c>
      <c r="X50" s="139">
        <f>X48+370-X49</f>
        <v>5</v>
      </c>
      <c r="Y50" s="139">
        <f>Y48+400-Y49</f>
        <v>4</v>
      </c>
      <c r="Z50" s="139">
        <f t="shared" ref="S50:AP50" si="8">Z48-Z49</f>
        <v>3</v>
      </c>
      <c r="AA50" s="139">
        <f t="shared" si="8"/>
        <v>-44</v>
      </c>
      <c r="AB50" s="139">
        <f t="shared" si="8"/>
        <v>18</v>
      </c>
      <c r="AC50" s="139">
        <f>AC48+420-AC49</f>
        <v>0</v>
      </c>
      <c r="AD50" s="139">
        <f>699+290-1001</f>
        <v>-12</v>
      </c>
      <c r="AE50" s="139">
        <f t="shared" si="8"/>
        <v>8</v>
      </c>
      <c r="AF50" s="139">
        <f t="shared" si="8"/>
        <v>5</v>
      </c>
      <c r="AG50" s="139">
        <f t="shared" si="8"/>
        <v>8</v>
      </c>
      <c r="AH50" s="139">
        <f t="shared" si="8"/>
        <v>6</v>
      </c>
      <c r="AI50" s="139">
        <f t="shared" si="8"/>
        <v>5</v>
      </c>
      <c r="AJ50" s="139">
        <f t="shared" si="8"/>
        <v>71</v>
      </c>
      <c r="AK50" s="139">
        <f t="shared" si="8"/>
        <v>13</v>
      </c>
      <c r="AL50" s="139">
        <f t="shared" si="8"/>
        <v>12</v>
      </c>
      <c r="AM50" s="139">
        <f t="shared" si="8"/>
        <v>8</v>
      </c>
      <c r="AN50" s="139">
        <f t="shared" si="8"/>
        <v>-8</v>
      </c>
      <c r="AO50" s="139">
        <f t="shared" si="8"/>
        <v>8</v>
      </c>
      <c r="AP50" s="139">
        <f t="shared" si="8"/>
        <v>0</v>
      </c>
      <c r="AQ50" s="139"/>
      <c r="AR50" s="139"/>
      <c r="AS50" s="139"/>
      <c r="AT50" s="139"/>
      <c r="AU50" s="139"/>
      <c r="AV50" s="169"/>
    </row>
    <row r="51" s="44" customFormat="1" customHeight="1" spans="1:48">
      <c r="A51" s="55"/>
      <c r="B51" s="56"/>
      <c r="C51" s="87" t="s">
        <v>54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56"/>
      <c r="Q51" s="139"/>
      <c r="R51" s="141">
        <v>0.88</v>
      </c>
      <c r="S51" s="142">
        <v>0.88</v>
      </c>
      <c r="T51" s="141">
        <v>0.88</v>
      </c>
      <c r="U51" s="141">
        <v>0.75</v>
      </c>
      <c r="V51" s="141">
        <v>0.88</v>
      </c>
      <c r="W51" s="141">
        <v>0.88</v>
      </c>
      <c r="X51" s="141">
        <v>0.88</v>
      </c>
      <c r="Y51" s="141">
        <v>0.88</v>
      </c>
      <c r="Z51" s="141">
        <v>0.86</v>
      </c>
      <c r="AA51" s="141">
        <v>0.88</v>
      </c>
      <c r="AB51" s="141">
        <v>0.75</v>
      </c>
      <c r="AC51" s="141">
        <v>0.88</v>
      </c>
      <c r="AD51" s="141">
        <v>0.88</v>
      </c>
      <c r="AE51" s="141">
        <v>0.88</v>
      </c>
      <c r="AF51" s="141">
        <v>0.92</v>
      </c>
      <c r="AG51" s="141">
        <v>0.92</v>
      </c>
      <c r="AH51" s="141">
        <v>0.86</v>
      </c>
      <c r="AI51" s="141">
        <v>0.88</v>
      </c>
      <c r="AJ51" s="141">
        <v>0.92</v>
      </c>
      <c r="AK51" s="141">
        <v>0.92</v>
      </c>
      <c r="AL51" s="141">
        <v>0.93</v>
      </c>
      <c r="AM51" s="141">
        <v>0.92</v>
      </c>
      <c r="AN51" s="141">
        <v>0.88</v>
      </c>
      <c r="AO51" s="141">
        <v>0.88</v>
      </c>
      <c r="AP51" s="141">
        <v>0.67</v>
      </c>
      <c r="AQ51" s="139"/>
      <c r="AR51" s="139"/>
      <c r="AS51" s="139"/>
      <c r="AT51" s="139"/>
      <c r="AU51" s="139"/>
      <c r="AV51" s="169"/>
    </row>
    <row r="52" s="44" customFormat="1" ht="27" customHeight="1" spans="1:48">
      <c r="A52" s="88" t="s">
        <v>55</v>
      </c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170"/>
    </row>
    <row r="53" s="44" customFormat="1" ht="29.25" customHeight="1" spans="1:48">
      <c r="A53" s="83" t="s">
        <v>56</v>
      </c>
      <c r="B53" s="83"/>
      <c r="C53" s="90" t="s">
        <v>3</v>
      </c>
      <c r="D53" s="90"/>
      <c r="E53" s="90"/>
      <c r="F53" s="63" t="s">
        <v>57</v>
      </c>
      <c r="G53" s="63"/>
      <c r="H53" s="63"/>
      <c r="I53" s="63"/>
      <c r="J53" s="63"/>
      <c r="K53" s="63"/>
      <c r="L53" s="63" t="s">
        <v>58</v>
      </c>
      <c r="M53" s="63"/>
      <c r="N53" s="63"/>
      <c r="O53" s="63"/>
      <c r="P53" s="118"/>
      <c r="Q53" s="118"/>
      <c r="R53" s="143" t="s">
        <v>59</v>
      </c>
      <c r="S53" s="144"/>
      <c r="T53" s="144"/>
      <c r="U53" s="144"/>
      <c r="V53" s="144"/>
      <c r="W53" s="144"/>
      <c r="X53" s="144"/>
      <c r="Y53" s="151"/>
      <c r="Z53" s="133" t="s">
        <v>26</v>
      </c>
      <c r="AA53" s="133"/>
      <c r="AB53" s="152" t="s">
        <v>60</v>
      </c>
      <c r="AC53" s="153"/>
      <c r="AD53" s="153"/>
      <c r="AE53" s="154"/>
      <c r="AF53" s="155" t="s">
        <v>61</v>
      </c>
      <c r="AG53" s="160"/>
      <c r="AH53" s="155"/>
      <c r="AI53" s="160"/>
      <c r="AJ53" s="133" t="s">
        <v>26</v>
      </c>
      <c r="AK53" s="133"/>
      <c r="AL53" s="143" t="s">
        <v>62</v>
      </c>
      <c r="AM53" s="144"/>
      <c r="AN53" s="144"/>
      <c r="AO53" s="144"/>
      <c r="AP53" s="144"/>
      <c r="AQ53" s="151"/>
      <c r="AR53" s="90" t="s">
        <v>34</v>
      </c>
      <c r="AS53" s="83"/>
      <c r="AT53" s="83"/>
      <c r="AU53" s="83"/>
      <c r="AV53" s="75" t="s">
        <v>6</v>
      </c>
    </row>
    <row r="54" s="44" customFormat="1" ht="29.25" customHeight="1" spans="1:48">
      <c r="A54" s="83"/>
      <c r="B54" s="83"/>
      <c r="C54" s="90"/>
      <c r="D54" s="90"/>
      <c r="E54" s="90"/>
      <c r="F54" s="63" t="s">
        <v>63</v>
      </c>
      <c r="G54" s="63"/>
      <c r="H54" s="63" t="s">
        <v>64</v>
      </c>
      <c r="I54" s="63"/>
      <c r="J54" s="63" t="s">
        <v>65</v>
      </c>
      <c r="K54" s="63"/>
      <c r="L54" s="63" t="s">
        <v>66</v>
      </c>
      <c r="M54" s="63"/>
      <c r="N54" s="63"/>
      <c r="O54" s="63" t="s">
        <v>65</v>
      </c>
      <c r="P54" s="118"/>
      <c r="Q54" s="118"/>
      <c r="R54" s="145" t="s">
        <v>67</v>
      </c>
      <c r="S54" s="145"/>
      <c r="T54" s="145"/>
      <c r="U54" s="145" t="s">
        <v>68</v>
      </c>
      <c r="V54" s="145"/>
      <c r="W54" s="145"/>
      <c r="X54" s="145" t="s">
        <v>69</v>
      </c>
      <c r="Y54" s="145"/>
      <c r="Z54" s="145" t="s">
        <v>70</v>
      </c>
      <c r="AA54" s="145"/>
      <c r="AB54" s="156" t="s">
        <v>71</v>
      </c>
      <c r="AC54" s="156"/>
      <c r="AD54" s="156" t="s">
        <v>72</v>
      </c>
      <c r="AE54" s="156"/>
      <c r="AF54" s="156" t="s">
        <v>73</v>
      </c>
      <c r="AG54" s="156"/>
      <c r="AH54" s="156" t="s">
        <v>74</v>
      </c>
      <c r="AI54" s="156"/>
      <c r="AJ54" s="156" t="s">
        <v>75</v>
      </c>
      <c r="AK54" s="156"/>
      <c r="AL54" s="156" t="s">
        <v>76</v>
      </c>
      <c r="AM54" s="156"/>
      <c r="AN54" s="133" t="s">
        <v>77</v>
      </c>
      <c r="AO54" s="133"/>
      <c r="AP54" s="133" t="s">
        <v>78</v>
      </c>
      <c r="AQ54" s="133"/>
      <c r="AR54" s="156" t="s">
        <v>79</v>
      </c>
      <c r="AS54" s="156"/>
      <c r="AT54" s="156" t="s">
        <v>80</v>
      </c>
      <c r="AU54" s="156"/>
      <c r="AV54" s="75"/>
    </row>
    <row r="55" s="44" customFormat="1" ht="29.25" customHeight="1" spans="1:48">
      <c r="A55" s="90" t="s">
        <v>81</v>
      </c>
      <c r="B55" s="83"/>
      <c r="C55" s="90" t="s">
        <v>82</v>
      </c>
      <c r="D55" s="90"/>
      <c r="E55" s="90"/>
      <c r="F55" s="91">
        <v>0</v>
      </c>
      <c r="G55" s="91"/>
      <c r="H55" s="91">
        <v>0</v>
      </c>
      <c r="I55" s="91"/>
      <c r="J55" s="91">
        <v>0</v>
      </c>
      <c r="K55" s="91"/>
      <c r="L55" s="119">
        <v>0</v>
      </c>
      <c r="M55" s="120"/>
      <c r="N55" s="121"/>
      <c r="O55" s="119">
        <v>0</v>
      </c>
      <c r="P55" s="120"/>
      <c r="Q55" s="121"/>
      <c r="R55" s="133">
        <v>0</v>
      </c>
      <c r="S55" s="133"/>
      <c r="T55" s="133"/>
      <c r="U55" s="133">
        <v>0</v>
      </c>
      <c r="V55" s="133"/>
      <c r="W55" s="133"/>
      <c r="X55" s="133">
        <v>0</v>
      </c>
      <c r="Y55" s="133"/>
      <c r="Z55" s="133">
        <v>0</v>
      </c>
      <c r="AA55" s="133"/>
      <c r="AB55" s="133">
        <v>0</v>
      </c>
      <c r="AC55" s="133"/>
      <c r="AD55" s="133">
        <v>0</v>
      </c>
      <c r="AE55" s="133"/>
      <c r="AF55" s="133">
        <v>0</v>
      </c>
      <c r="AG55" s="133"/>
      <c r="AH55" s="133">
        <v>0</v>
      </c>
      <c r="AI55" s="133"/>
      <c r="AJ55" s="133">
        <v>0</v>
      </c>
      <c r="AK55" s="133"/>
      <c r="AL55" s="133">
        <v>0</v>
      </c>
      <c r="AM55" s="133"/>
      <c r="AN55" s="133">
        <v>0</v>
      </c>
      <c r="AO55" s="133"/>
      <c r="AP55" s="133">
        <v>0</v>
      </c>
      <c r="AQ55" s="133"/>
      <c r="AR55" s="133">
        <v>0</v>
      </c>
      <c r="AS55" s="133"/>
      <c r="AT55" s="133">
        <v>0</v>
      </c>
      <c r="AU55" s="133"/>
      <c r="AV55" s="163">
        <f>SUM(F55:AU55)</f>
        <v>0</v>
      </c>
    </row>
    <row r="56" s="44" customFormat="1" ht="29.25" customHeight="1" spans="1:48">
      <c r="A56" s="83"/>
      <c r="B56" s="83"/>
      <c r="C56" s="90"/>
      <c r="D56" s="90"/>
      <c r="E56" s="90"/>
      <c r="F56" s="92">
        <f>(AV20+AV21)/2</f>
        <v>828</v>
      </c>
      <c r="G56" s="92"/>
      <c r="H56" s="93">
        <f>(AV6+AV7)/2</f>
        <v>513.5</v>
      </c>
      <c r="I56" s="93"/>
      <c r="J56" s="122">
        <v>0</v>
      </c>
      <c r="K56" s="123"/>
      <c r="L56" s="124">
        <v>0</v>
      </c>
      <c r="M56" s="125"/>
      <c r="N56" s="126"/>
      <c r="O56" s="124">
        <f>(AV4+AV5)/2</f>
        <v>540</v>
      </c>
      <c r="P56" s="125"/>
      <c r="Q56" s="126"/>
      <c r="R56" s="146">
        <v>6</v>
      </c>
      <c r="S56" s="146"/>
      <c r="T56" s="146"/>
      <c r="U56" s="146">
        <f>(AV18+AV19)/2</f>
        <v>1465</v>
      </c>
      <c r="V56" s="146"/>
      <c r="W56" s="146"/>
      <c r="X56" s="146">
        <f>(AV23+AV24)/2</f>
        <v>361.5</v>
      </c>
      <c r="Y56" s="146"/>
      <c r="Z56" s="146">
        <v>0</v>
      </c>
      <c r="AA56" s="146"/>
      <c r="AB56" s="146">
        <v>0</v>
      </c>
      <c r="AC56" s="146"/>
      <c r="AD56" s="146">
        <f>(AV27+AV28+AV29)/3</f>
        <v>540</v>
      </c>
      <c r="AE56" s="146"/>
      <c r="AF56" s="146">
        <f>(AV8+AV9)/2</f>
        <v>1440.5</v>
      </c>
      <c r="AG56" s="146"/>
      <c r="AH56" s="146">
        <f>(AV10+AV11)/2</f>
        <v>490</v>
      </c>
      <c r="AI56" s="146"/>
      <c r="AJ56" s="146">
        <f>AV22</f>
        <v>278</v>
      </c>
      <c r="AK56" s="146"/>
      <c r="AL56" s="146">
        <f>(AV12+AV13)/2</f>
        <v>40</v>
      </c>
      <c r="AM56" s="146"/>
      <c r="AN56" s="146">
        <f>(AV14+AV15)/2</f>
        <v>41</v>
      </c>
      <c r="AO56" s="146"/>
      <c r="AP56" s="146">
        <f>(AV16+AV17)/2</f>
        <v>18</v>
      </c>
      <c r="AQ56" s="146"/>
      <c r="AR56" s="146">
        <f>AV30</f>
        <v>30</v>
      </c>
      <c r="AS56" s="146"/>
      <c r="AT56" s="146">
        <f>(AV31+AV32)/2</f>
        <v>270</v>
      </c>
      <c r="AU56" s="146"/>
      <c r="AV56" s="163">
        <f>SUM(F56:AU56)</f>
        <v>6861.5</v>
      </c>
    </row>
    <row r="57" s="44" customFormat="1" ht="18.75" customHeight="1" spans="1:48">
      <c r="A57" s="83"/>
      <c r="B57" s="83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75"/>
    </row>
    <row r="58" s="44" customFormat="1" ht="34" customHeight="1" spans="1:49">
      <c r="A58" s="94" t="s">
        <v>83</v>
      </c>
      <c r="B58" s="94"/>
      <c r="C58" s="95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127"/>
      <c r="Q58" s="94"/>
      <c r="R58" s="94"/>
      <c r="S58" s="94"/>
      <c r="T58" s="94" t="s">
        <v>84</v>
      </c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 t="s">
        <v>85</v>
      </c>
      <c r="AH58" s="94"/>
      <c r="AI58" s="94"/>
      <c r="AJ58" s="94"/>
      <c r="AK58" s="94"/>
      <c r="AL58" s="55"/>
      <c r="AM58" s="55"/>
      <c r="AN58" s="94" t="s">
        <v>86</v>
      </c>
      <c r="AO58" s="94"/>
      <c r="AP58" s="94"/>
      <c r="AQ58" s="94"/>
      <c r="AR58" s="94"/>
      <c r="AS58" s="94"/>
      <c r="AT58" s="55"/>
      <c r="AU58" s="55"/>
      <c r="AV58" s="171"/>
      <c r="AW58" s="177"/>
    </row>
    <row r="59" s="44" customFormat="1" ht="21" customHeight="1" spans="1:49">
      <c r="A59" s="94"/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127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55"/>
      <c r="AM59" s="55"/>
      <c r="AN59" s="94"/>
      <c r="AO59" s="94"/>
      <c r="AP59" s="94"/>
      <c r="AQ59" s="94"/>
      <c r="AR59" s="94"/>
      <c r="AS59" s="94"/>
      <c r="AT59" s="55"/>
      <c r="AU59" s="55"/>
      <c r="AV59" s="171"/>
      <c r="AW59" s="177"/>
    </row>
    <row r="60" s="44" customFormat="1" ht="48.75" customHeight="1" spans="1:48">
      <c r="A60" s="97" t="s">
        <v>87</v>
      </c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  <c r="AE60" s="97"/>
      <c r="AF60" s="97"/>
      <c r="AG60" s="97"/>
      <c r="AH60" s="97"/>
      <c r="AI60" s="97"/>
      <c r="AJ60" s="97"/>
      <c r="AK60" s="97"/>
      <c r="AL60" s="97"/>
      <c r="AM60" s="97"/>
      <c r="AN60" s="97"/>
      <c r="AO60" s="97"/>
      <c r="AP60" s="97"/>
      <c r="AQ60" s="97"/>
      <c r="AR60" s="97"/>
      <c r="AS60" s="97"/>
      <c r="AT60" s="97"/>
      <c r="AU60" s="97"/>
      <c r="AV60" s="172"/>
    </row>
    <row r="61" s="44" customFormat="1" ht="17.25" customHeight="1" spans="1:48">
      <c r="A61" s="98" t="s">
        <v>1</v>
      </c>
      <c r="B61" s="99" t="s">
        <v>2</v>
      </c>
      <c r="C61" s="100" t="s">
        <v>3</v>
      </c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28"/>
      <c r="P61" s="99" t="s">
        <v>4</v>
      </c>
      <c r="Q61" s="131" t="s">
        <v>88</v>
      </c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  <c r="AG61" s="132"/>
      <c r="AH61" s="132"/>
      <c r="AI61" s="132"/>
      <c r="AJ61" s="132"/>
      <c r="AK61" s="132"/>
      <c r="AL61" s="132"/>
      <c r="AM61" s="132"/>
      <c r="AN61" s="132"/>
      <c r="AO61" s="132"/>
      <c r="AP61" s="132"/>
      <c r="AQ61" s="132"/>
      <c r="AR61" s="132"/>
      <c r="AS61" s="132"/>
      <c r="AT61" s="132"/>
      <c r="AU61" s="173"/>
      <c r="AV61" s="174"/>
    </row>
    <row r="62" s="44" customFormat="1" ht="13" customHeight="1" spans="1:48">
      <c r="A62" s="102"/>
      <c r="B62" s="103"/>
      <c r="C62" s="104"/>
      <c r="D62" s="105"/>
      <c r="E62" s="105"/>
      <c r="F62" s="105"/>
      <c r="G62" s="105"/>
      <c r="H62" s="105"/>
      <c r="I62" s="105"/>
      <c r="J62" s="105"/>
      <c r="K62" s="105"/>
      <c r="L62" s="105"/>
      <c r="M62" s="105"/>
      <c r="N62" s="105"/>
      <c r="O62" s="129"/>
      <c r="P62" s="103"/>
      <c r="Q62" s="107">
        <v>1</v>
      </c>
      <c r="R62" s="107">
        <v>2</v>
      </c>
      <c r="S62" s="107">
        <v>3</v>
      </c>
      <c r="T62" s="107">
        <v>4</v>
      </c>
      <c r="U62" s="107">
        <v>5</v>
      </c>
      <c r="V62" s="107">
        <v>6</v>
      </c>
      <c r="W62" s="107">
        <v>7</v>
      </c>
      <c r="X62" s="107">
        <v>8</v>
      </c>
      <c r="Y62" s="107">
        <v>9</v>
      </c>
      <c r="Z62" s="107">
        <v>10</v>
      </c>
      <c r="AA62" s="107">
        <v>11</v>
      </c>
      <c r="AB62" s="107">
        <v>12</v>
      </c>
      <c r="AC62" s="107">
        <v>13</v>
      </c>
      <c r="AD62" s="107">
        <v>14</v>
      </c>
      <c r="AE62" s="107">
        <v>15</v>
      </c>
      <c r="AF62" s="107">
        <v>16</v>
      </c>
      <c r="AG62" s="107">
        <v>17</v>
      </c>
      <c r="AH62" s="107">
        <v>18</v>
      </c>
      <c r="AI62" s="107">
        <v>19</v>
      </c>
      <c r="AJ62" s="107">
        <v>20</v>
      </c>
      <c r="AK62" s="107">
        <v>21</v>
      </c>
      <c r="AL62" s="107">
        <v>22</v>
      </c>
      <c r="AM62" s="107">
        <v>23</v>
      </c>
      <c r="AN62" s="107">
        <v>24</v>
      </c>
      <c r="AO62" s="107">
        <v>25</v>
      </c>
      <c r="AP62" s="107">
        <v>26</v>
      </c>
      <c r="AQ62" s="107">
        <v>27</v>
      </c>
      <c r="AR62" s="107">
        <v>28</v>
      </c>
      <c r="AS62" s="107">
        <v>29</v>
      </c>
      <c r="AT62" s="107">
        <v>30</v>
      </c>
      <c r="AU62" s="107">
        <v>31</v>
      </c>
      <c r="AV62" s="175" t="s">
        <v>89</v>
      </c>
    </row>
    <row r="63" s="44" customFormat="1" ht="3" customHeight="1" spans="1:48">
      <c r="A63" s="106">
        <v>1</v>
      </c>
      <c r="B63" s="107" t="s">
        <v>90</v>
      </c>
      <c r="C63" s="108" t="s">
        <v>91</v>
      </c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30"/>
      <c r="P63" s="107" t="s">
        <v>8</v>
      </c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  <c r="AD63" s="147"/>
      <c r="AE63" s="147"/>
      <c r="AF63" s="147"/>
      <c r="AG63" s="147"/>
      <c r="AH63" s="147"/>
      <c r="AI63" s="147"/>
      <c r="AJ63" s="147"/>
      <c r="AK63" s="147"/>
      <c r="AL63" s="147"/>
      <c r="AM63" s="147"/>
      <c r="AN63" s="147"/>
      <c r="AO63" s="147"/>
      <c r="AP63" s="147"/>
      <c r="AQ63" s="147"/>
      <c r="AR63" s="147"/>
      <c r="AS63" s="147"/>
      <c r="AT63" s="147"/>
      <c r="AU63" s="147"/>
      <c r="AV63" s="176">
        <f t="shared" ref="AV63:AV109" si="9">SUM(Q63:AU63)</f>
        <v>0</v>
      </c>
    </row>
    <row r="64" s="44" customFormat="1" spans="1:48">
      <c r="A64" s="106">
        <v>2</v>
      </c>
      <c r="B64" s="107"/>
      <c r="C64" s="108" t="s">
        <v>92</v>
      </c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30"/>
      <c r="P64" s="107" t="s">
        <v>8</v>
      </c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  <c r="AD64" s="147"/>
      <c r="AE64" s="147"/>
      <c r="AF64" s="147"/>
      <c r="AG64" s="147"/>
      <c r="AH64" s="147"/>
      <c r="AI64" s="147"/>
      <c r="AJ64" s="147"/>
      <c r="AK64" s="147"/>
      <c r="AL64" s="147"/>
      <c r="AM64" s="147"/>
      <c r="AN64" s="147"/>
      <c r="AO64" s="147"/>
      <c r="AP64" s="147"/>
      <c r="AQ64" s="147"/>
      <c r="AR64" s="147"/>
      <c r="AS64" s="147"/>
      <c r="AT64" s="147"/>
      <c r="AU64" s="147"/>
      <c r="AV64" s="176">
        <f t="shared" si="9"/>
        <v>0</v>
      </c>
    </row>
    <row r="65" s="44" customFormat="1" spans="1:48">
      <c r="A65" s="106">
        <v>3</v>
      </c>
      <c r="B65" s="107"/>
      <c r="C65" s="109" t="s">
        <v>93</v>
      </c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30"/>
      <c r="P65" s="107" t="s">
        <v>8</v>
      </c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  <c r="AD65" s="147"/>
      <c r="AE65" s="147"/>
      <c r="AF65" s="147"/>
      <c r="AG65" s="147"/>
      <c r="AH65" s="147"/>
      <c r="AI65" s="147"/>
      <c r="AJ65" s="147"/>
      <c r="AK65" s="147"/>
      <c r="AL65" s="147"/>
      <c r="AM65" s="147"/>
      <c r="AN65" s="147"/>
      <c r="AO65" s="147"/>
      <c r="AP65" s="147"/>
      <c r="AQ65" s="147"/>
      <c r="AR65" s="147"/>
      <c r="AS65" s="147"/>
      <c r="AT65" s="147"/>
      <c r="AU65" s="147"/>
      <c r="AV65" s="176">
        <f t="shared" si="9"/>
        <v>0</v>
      </c>
    </row>
    <row r="66" s="44" customFormat="1" spans="1:48">
      <c r="A66" s="106">
        <v>4</v>
      </c>
      <c r="B66" s="107"/>
      <c r="C66" s="108" t="s">
        <v>94</v>
      </c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30"/>
      <c r="P66" s="107" t="s">
        <v>8</v>
      </c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  <c r="AD66" s="147"/>
      <c r="AE66" s="147"/>
      <c r="AF66" s="147"/>
      <c r="AG66" s="147"/>
      <c r="AH66" s="147"/>
      <c r="AI66" s="147"/>
      <c r="AJ66" s="147"/>
      <c r="AK66" s="147"/>
      <c r="AL66" s="147"/>
      <c r="AM66" s="147"/>
      <c r="AN66" s="147"/>
      <c r="AO66" s="147"/>
      <c r="AP66" s="147"/>
      <c r="AQ66" s="147"/>
      <c r="AR66" s="147"/>
      <c r="AS66" s="147"/>
      <c r="AT66" s="147"/>
      <c r="AU66" s="147"/>
      <c r="AV66" s="176">
        <f t="shared" si="9"/>
        <v>0</v>
      </c>
    </row>
    <row r="67" s="44" customFormat="1" spans="1:49">
      <c r="A67" s="106">
        <v>5</v>
      </c>
      <c r="B67" s="107"/>
      <c r="C67" s="108" t="s">
        <v>95</v>
      </c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30"/>
      <c r="P67" s="107" t="s">
        <v>8</v>
      </c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  <c r="AD67" s="147"/>
      <c r="AE67" s="147"/>
      <c r="AF67" s="147"/>
      <c r="AG67" s="147"/>
      <c r="AH67" s="147"/>
      <c r="AI67" s="147"/>
      <c r="AJ67" s="147"/>
      <c r="AK67" s="147"/>
      <c r="AL67" s="147"/>
      <c r="AM67" s="147"/>
      <c r="AN67" s="147"/>
      <c r="AO67" s="147"/>
      <c r="AP67" s="147"/>
      <c r="AQ67" s="147"/>
      <c r="AR67" s="147"/>
      <c r="AS67" s="147"/>
      <c r="AT67" s="147"/>
      <c r="AU67" s="147"/>
      <c r="AV67" s="176">
        <f t="shared" si="9"/>
        <v>0</v>
      </c>
      <c r="AW67" s="246"/>
    </row>
    <row r="68" s="44" customFormat="1" ht="12" customHeight="1" spans="1:48">
      <c r="A68" s="106">
        <v>6</v>
      </c>
      <c r="B68" s="107"/>
      <c r="C68" s="108" t="s">
        <v>96</v>
      </c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30"/>
      <c r="P68" s="107" t="s">
        <v>8</v>
      </c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  <c r="AD68" s="147"/>
      <c r="AE68" s="147"/>
      <c r="AF68" s="147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76">
        <f t="shared" si="9"/>
        <v>0</v>
      </c>
    </row>
    <row r="69" s="45" customFormat="1" spans="1:48">
      <c r="A69" s="178">
        <v>7</v>
      </c>
      <c r="B69" s="179"/>
      <c r="C69" s="80" t="s">
        <v>35</v>
      </c>
      <c r="D69" s="81"/>
      <c r="E69" s="81"/>
      <c r="F69" s="81"/>
      <c r="G69" s="81"/>
      <c r="H69" s="81"/>
      <c r="I69" s="81"/>
      <c r="J69" s="81"/>
      <c r="K69" s="81"/>
      <c r="L69" s="81"/>
      <c r="M69" s="81"/>
      <c r="N69" s="81"/>
      <c r="O69" s="115"/>
      <c r="P69" s="179" t="s">
        <v>8</v>
      </c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76">
        <f t="shared" si="9"/>
        <v>0</v>
      </c>
    </row>
    <row r="70" s="45" customFormat="1" spans="1:48">
      <c r="A70" s="178">
        <v>8</v>
      </c>
      <c r="B70" s="179"/>
      <c r="C70" s="80" t="s">
        <v>36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115"/>
      <c r="P70" s="179" t="s">
        <v>8</v>
      </c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76">
        <f t="shared" si="9"/>
        <v>0</v>
      </c>
    </row>
    <row r="71" s="45" customFormat="1" spans="1:48">
      <c r="A71" s="178">
        <v>9</v>
      </c>
      <c r="B71" s="179"/>
      <c r="C71" s="180" t="s">
        <v>97</v>
      </c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202"/>
      <c r="P71" s="179" t="s">
        <v>8</v>
      </c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135"/>
      <c r="AS71" s="135"/>
      <c r="AT71" s="135"/>
      <c r="AU71" s="135"/>
      <c r="AV71" s="176">
        <f t="shared" si="9"/>
        <v>0</v>
      </c>
    </row>
    <row r="72" s="45" customFormat="1" spans="1:48">
      <c r="A72" s="178">
        <v>10</v>
      </c>
      <c r="B72" s="179"/>
      <c r="C72" s="180" t="s">
        <v>98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202"/>
      <c r="P72" s="179" t="s">
        <v>8</v>
      </c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135"/>
      <c r="AS72" s="135"/>
      <c r="AT72" s="135"/>
      <c r="AU72" s="135"/>
      <c r="AV72" s="176">
        <f t="shared" si="9"/>
        <v>0</v>
      </c>
    </row>
    <row r="73" s="45" customFormat="1" spans="1:48">
      <c r="A73" s="178">
        <v>11</v>
      </c>
      <c r="B73" s="179"/>
      <c r="C73" s="80" t="s">
        <v>12</v>
      </c>
      <c r="D73" s="81"/>
      <c r="E73" s="81"/>
      <c r="F73" s="81"/>
      <c r="G73" s="81"/>
      <c r="H73" s="81"/>
      <c r="I73" s="81"/>
      <c r="J73" s="81"/>
      <c r="K73" s="81"/>
      <c r="L73" s="81"/>
      <c r="M73" s="81"/>
      <c r="N73" s="81"/>
      <c r="O73" s="115"/>
      <c r="P73" s="179" t="s">
        <v>8</v>
      </c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  <c r="AK73" s="135"/>
      <c r="AL73" s="135"/>
      <c r="AM73" s="135"/>
      <c r="AN73" s="135"/>
      <c r="AO73" s="135"/>
      <c r="AP73" s="135"/>
      <c r="AQ73" s="135"/>
      <c r="AR73" s="135"/>
      <c r="AS73" s="135"/>
      <c r="AT73" s="135"/>
      <c r="AU73" s="135"/>
      <c r="AV73" s="176">
        <f t="shared" si="9"/>
        <v>0</v>
      </c>
    </row>
    <row r="74" s="45" customFormat="1" spans="1:48">
      <c r="A74" s="178">
        <v>12</v>
      </c>
      <c r="B74" s="179"/>
      <c r="C74" s="80" t="s">
        <v>13</v>
      </c>
      <c r="D74" s="81"/>
      <c r="E74" s="81"/>
      <c r="F74" s="81"/>
      <c r="G74" s="81"/>
      <c r="H74" s="81"/>
      <c r="I74" s="81"/>
      <c r="J74" s="81"/>
      <c r="K74" s="81"/>
      <c r="L74" s="81"/>
      <c r="M74" s="81"/>
      <c r="N74" s="81"/>
      <c r="O74" s="115"/>
      <c r="P74" s="179" t="s">
        <v>8</v>
      </c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135"/>
      <c r="AS74" s="135"/>
      <c r="AT74" s="135"/>
      <c r="AU74" s="135"/>
      <c r="AV74" s="176">
        <f t="shared" si="9"/>
        <v>0</v>
      </c>
    </row>
    <row r="75" s="45" customFormat="1" spans="1:48">
      <c r="A75" s="178">
        <v>13</v>
      </c>
      <c r="B75" s="179"/>
      <c r="C75" s="80" t="s">
        <v>14</v>
      </c>
      <c r="D75" s="81"/>
      <c r="E75" s="81"/>
      <c r="F75" s="81"/>
      <c r="G75" s="81"/>
      <c r="H75" s="81"/>
      <c r="I75" s="81"/>
      <c r="J75" s="81"/>
      <c r="K75" s="81"/>
      <c r="L75" s="81"/>
      <c r="M75" s="81"/>
      <c r="N75" s="81"/>
      <c r="O75" s="115"/>
      <c r="P75" s="203" t="s">
        <v>8</v>
      </c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176">
        <f t="shared" si="9"/>
        <v>0</v>
      </c>
    </row>
    <row r="76" s="45" customFormat="1" spans="1:48">
      <c r="A76" s="178">
        <v>14</v>
      </c>
      <c r="B76" s="179"/>
      <c r="C76" s="80" t="s">
        <v>15</v>
      </c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115"/>
      <c r="P76" s="203" t="s">
        <v>8</v>
      </c>
      <c r="Q76" s="210"/>
      <c r="R76" s="210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176">
        <f t="shared" si="9"/>
        <v>0</v>
      </c>
    </row>
    <row r="77" s="45" customFormat="1" ht="2" customHeight="1" spans="1:48">
      <c r="A77" s="178">
        <v>17</v>
      </c>
      <c r="B77" s="179"/>
      <c r="C77" s="80" t="s">
        <v>99</v>
      </c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115"/>
      <c r="P77" s="203" t="s">
        <v>8</v>
      </c>
      <c r="Q77" s="210"/>
      <c r="R77" s="210"/>
      <c r="S77" s="210"/>
      <c r="T77" s="210"/>
      <c r="U77" s="210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176">
        <f t="shared" si="9"/>
        <v>0</v>
      </c>
    </row>
    <row r="78" s="45" customFormat="1" ht="2" customHeight="1" spans="1:48">
      <c r="A78" s="178">
        <v>18</v>
      </c>
      <c r="B78" s="179"/>
      <c r="C78" s="80" t="s">
        <v>100</v>
      </c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115"/>
      <c r="P78" s="203" t="s">
        <v>8</v>
      </c>
      <c r="Q78" s="210"/>
      <c r="R78" s="210"/>
      <c r="S78" s="210"/>
      <c r="T78" s="210"/>
      <c r="U78" s="210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176">
        <f t="shared" si="9"/>
        <v>0</v>
      </c>
    </row>
    <row r="79" s="45" customFormat="1" spans="1:48">
      <c r="A79" s="178">
        <v>19</v>
      </c>
      <c r="B79" s="179"/>
      <c r="C79" s="80" t="s">
        <v>101</v>
      </c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115"/>
      <c r="P79" s="203" t="s">
        <v>8</v>
      </c>
      <c r="Q79" s="210"/>
      <c r="R79" s="210"/>
      <c r="S79" s="210"/>
      <c r="T79" s="210"/>
      <c r="U79" s="210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176">
        <f t="shared" si="9"/>
        <v>0</v>
      </c>
    </row>
    <row r="80" s="45" customFormat="1" ht="22.5" spans="1:49">
      <c r="A80" s="178">
        <v>20</v>
      </c>
      <c r="B80" s="179"/>
      <c r="C80" s="182" t="s">
        <v>102</v>
      </c>
      <c r="D80" s="183"/>
      <c r="E80" s="183"/>
      <c r="F80" s="183"/>
      <c r="G80" s="183"/>
      <c r="H80" s="183"/>
      <c r="I80" s="183"/>
      <c r="J80" s="183"/>
      <c r="K80" s="183"/>
      <c r="L80" s="183"/>
      <c r="M80" s="183"/>
      <c r="N80" s="183"/>
      <c r="O80" s="204"/>
      <c r="P80" s="203" t="s">
        <v>8</v>
      </c>
      <c r="Q80" s="135"/>
      <c r="R80" s="135"/>
      <c r="S80" s="135"/>
      <c r="T80" s="135"/>
      <c r="U80" s="135"/>
      <c r="V80" s="135"/>
      <c r="W80" s="135"/>
      <c r="X80" s="135"/>
      <c r="Y80" s="135"/>
      <c r="Z80" s="134"/>
      <c r="AA80" s="134"/>
      <c r="AB80" s="134"/>
      <c r="AC80" s="134"/>
      <c r="AD80" s="134"/>
      <c r="AE80" s="134"/>
      <c r="AF80" s="134"/>
      <c r="AG80" s="134"/>
      <c r="AH80" s="134"/>
      <c r="AI80" s="134"/>
      <c r="AJ80" s="134"/>
      <c r="AK80" s="134"/>
      <c r="AL80" s="134"/>
      <c r="AM80" s="134"/>
      <c r="AN80" s="134"/>
      <c r="AO80" s="134"/>
      <c r="AP80" s="134"/>
      <c r="AQ80" s="134"/>
      <c r="AR80" s="134"/>
      <c r="AS80" s="134"/>
      <c r="AT80" s="134"/>
      <c r="AU80" s="134"/>
      <c r="AV80" s="167">
        <f t="shared" si="9"/>
        <v>0</v>
      </c>
      <c r="AW80" s="247"/>
    </row>
    <row r="81" s="45" customFormat="1" spans="1:48">
      <c r="A81" s="178">
        <v>21</v>
      </c>
      <c r="B81" s="179"/>
      <c r="C81" s="182" t="s">
        <v>103</v>
      </c>
      <c r="D81" s="183"/>
      <c r="E81" s="183"/>
      <c r="F81" s="183"/>
      <c r="G81" s="183"/>
      <c r="H81" s="183"/>
      <c r="I81" s="183"/>
      <c r="J81" s="183"/>
      <c r="K81" s="183"/>
      <c r="L81" s="183"/>
      <c r="M81" s="183"/>
      <c r="N81" s="183"/>
      <c r="O81" s="204"/>
      <c r="P81" s="203" t="s">
        <v>8</v>
      </c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4"/>
      <c r="AJ81" s="135"/>
      <c r="AK81" s="135"/>
      <c r="AL81" s="135"/>
      <c r="AM81" s="231"/>
      <c r="AN81" s="135"/>
      <c r="AO81" s="135"/>
      <c r="AP81" s="135"/>
      <c r="AQ81" s="135"/>
      <c r="AR81" s="135"/>
      <c r="AS81" s="135"/>
      <c r="AT81" s="135"/>
      <c r="AU81" s="135"/>
      <c r="AV81" s="167">
        <f t="shared" si="9"/>
        <v>0</v>
      </c>
    </row>
    <row r="82" s="45" customFormat="1" spans="1:48">
      <c r="A82" s="178">
        <v>22</v>
      </c>
      <c r="B82" s="179"/>
      <c r="C82" s="80" t="s">
        <v>104</v>
      </c>
      <c r="D82" s="81"/>
      <c r="E82" s="81"/>
      <c r="F82" s="81"/>
      <c r="G82" s="81"/>
      <c r="H82" s="81"/>
      <c r="I82" s="81"/>
      <c r="J82" s="81"/>
      <c r="K82" s="81"/>
      <c r="L82" s="81"/>
      <c r="M82" s="81"/>
      <c r="N82" s="81"/>
      <c r="O82" s="115"/>
      <c r="P82" s="203" t="s">
        <v>8</v>
      </c>
      <c r="Q82" s="210"/>
      <c r="R82" s="210"/>
      <c r="S82" s="210"/>
      <c r="T82" s="210"/>
      <c r="U82" s="210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176">
        <f t="shared" si="9"/>
        <v>0</v>
      </c>
    </row>
    <row r="83" s="45" customFormat="1" spans="1:48">
      <c r="A83" s="178">
        <v>23</v>
      </c>
      <c r="B83" s="179"/>
      <c r="C83" s="80" t="s">
        <v>24</v>
      </c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115"/>
      <c r="P83" s="203" t="s">
        <v>8</v>
      </c>
      <c r="Q83" s="210"/>
      <c r="R83" s="210"/>
      <c r="S83" s="210"/>
      <c r="T83" s="210"/>
      <c r="U83" s="210"/>
      <c r="V83" s="210"/>
      <c r="W83" s="210"/>
      <c r="X83" s="210"/>
      <c r="Y83" s="210"/>
      <c r="Z83" s="210"/>
      <c r="AA83" s="210"/>
      <c r="AB83" s="210"/>
      <c r="AC83" s="210"/>
      <c r="AD83" s="210"/>
      <c r="AE83" s="210"/>
      <c r="AF83" s="210"/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176">
        <f t="shared" si="9"/>
        <v>0</v>
      </c>
    </row>
    <row r="84" s="45" customFormat="1" spans="1:48">
      <c r="A84" s="178">
        <v>24</v>
      </c>
      <c r="B84" s="179"/>
      <c r="C84" s="80" t="s">
        <v>25</v>
      </c>
      <c r="D84" s="81"/>
      <c r="E84" s="81"/>
      <c r="F84" s="81"/>
      <c r="G84" s="81"/>
      <c r="H84" s="81"/>
      <c r="I84" s="81"/>
      <c r="J84" s="81"/>
      <c r="K84" s="81"/>
      <c r="L84" s="81"/>
      <c r="M84" s="81"/>
      <c r="N84" s="81"/>
      <c r="O84" s="115"/>
      <c r="P84" s="203" t="s">
        <v>8</v>
      </c>
      <c r="Q84" s="210"/>
      <c r="R84" s="210"/>
      <c r="S84" s="210"/>
      <c r="T84" s="210"/>
      <c r="U84" s="210"/>
      <c r="V84" s="210"/>
      <c r="W84" s="210"/>
      <c r="X84" s="210"/>
      <c r="Y84" s="210"/>
      <c r="Z84" s="210"/>
      <c r="AA84" s="210"/>
      <c r="AB84" s="210"/>
      <c r="AC84" s="210"/>
      <c r="AD84" s="210"/>
      <c r="AE84" s="210"/>
      <c r="AF84" s="210"/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176">
        <f t="shared" si="9"/>
        <v>0</v>
      </c>
    </row>
    <row r="85" s="45" customFormat="1" spans="1:48">
      <c r="A85" s="178">
        <v>25</v>
      </c>
      <c r="B85" s="179"/>
      <c r="C85" s="80" t="s">
        <v>105</v>
      </c>
      <c r="D85" s="81"/>
      <c r="E85" s="81"/>
      <c r="F85" s="81"/>
      <c r="G85" s="81"/>
      <c r="H85" s="81"/>
      <c r="I85" s="81"/>
      <c r="J85" s="81"/>
      <c r="K85" s="81"/>
      <c r="L85" s="81"/>
      <c r="M85" s="81"/>
      <c r="N85" s="81"/>
      <c r="O85" s="115"/>
      <c r="P85" s="203" t="s">
        <v>8</v>
      </c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176">
        <f t="shared" si="9"/>
        <v>0</v>
      </c>
    </row>
    <row r="86" s="45" customFormat="1" spans="1:48">
      <c r="A86" s="178">
        <v>26</v>
      </c>
      <c r="B86" s="179"/>
      <c r="C86" s="80" t="s">
        <v>106</v>
      </c>
      <c r="D86" s="81"/>
      <c r="E86" s="81"/>
      <c r="F86" s="81"/>
      <c r="G86" s="81"/>
      <c r="H86" s="81"/>
      <c r="I86" s="81"/>
      <c r="J86" s="81"/>
      <c r="K86" s="81"/>
      <c r="L86" s="81"/>
      <c r="M86" s="81"/>
      <c r="N86" s="81"/>
      <c r="O86" s="115"/>
      <c r="P86" s="203" t="s">
        <v>8</v>
      </c>
      <c r="Q86" s="210"/>
      <c r="R86" s="210"/>
      <c r="S86" s="210"/>
      <c r="T86" s="210"/>
      <c r="U86" s="210"/>
      <c r="V86" s="210"/>
      <c r="W86" s="210"/>
      <c r="X86" s="210"/>
      <c r="Y86" s="210"/>
      <c r="Z86" s="210"/>
      <c r="AA86" s="210"/>
      <c r="AB86" s="210"/>
      <c r="AC86" s="210"/>
      <c r="AD86" s="210"/>
      <c r="AE86" s="210"/>
      <c r="AF86" s="210"/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176">
        <f t="shared" si="9"/>
        <v>0</v>
      </c>
    </row>
    <row r="87" s="45" customFormat="1" spans="1:48">
      <c r="A87" s="178">
        <v>27</v>
      </c>
      <c r="B87" s="179"/>
      <c r="C87" s="80" t="s">
        <v>107</v>
      </c>
      <c r="D87" s="81"/>
      <c r="E87" s="81"/>
      <c r="F87" s="81"/>
      <c r="G87" s="81"/>
      <c r="H87" s="81"/>
      <c r="I87" s="81"/>
      <c r="J87" s="81"/>
      <c r="K87" s="81"/>
      <c r="L87" s="81"/>
      <c r="M87" s="81"/>
      <c r="N87" s="81"/>
      <c r="O87" s="115"/>
      <c r="P87" s="203" t="s">
        <v>8</v>
      </c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176">
        <f t="shared" si="9"/>
        <v>0</v>
      </c>
    </row>
    <row r="88" s="45" customFormat="1" spans="1:48">
      <c r="A88" s="178">
        <v>28</v>
      </c>
      <c r="B88" s="179"/>
      <c r="C88" s="80" t="s">
        <v>108</v>
      </c>
      <c r="D88" s="81"/>
      <c r="E88" s="81"/>
      <c r="F88" s="81"/>
      <c r="G88" s="81"/>
      <c r="H88" s="81"/>
      <c r="I88" s="81"/>
      <c r="J88" s="81"/>
      <c r="K88" s="81"/>
      <c r="L88" s="81"/>
      <c r="M88" s="81"/>
      <c r="N88" s="81"/>
      <c r="O88" s="115"/>
      <c r="P88" s="203" t="s">
        <v>8</v>
      </c>
      <c r="Q88" s="210"/>
      <c r="R88" s="210"/>
      <c r="S88" s="210"/>
      <c r="T88" s="210"/>
      <c r="U88" s="210"/>
      <c r="V88" s="210"/>
      <c r="W88" s="210"/>
      <c r="X88" s="210"/>
      <c r="Y88" s="210"/>
      <c r="Z88" s="210"/>
      <c r="AA88" s="210"/>
      <c r="AB88" s="210"/>
      <c r="AC88" s="210"/>
      <c r="AD88" s="210"/>
      <c r="AE88" s="210"/>
      <c r="AF88" s="210"/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176">
        <f t="shared" si="9"/>
        <v>0</v>
      </c>
    </row>
    <row r="89" s="45" customFormat="1" ht="14.25" spans="1:48">
      <c r="A89" s="178">
        <v>29</v>
      </c>
      <c r="B89" s="179"/>
      <c r="C89" s="184" t="s">
        <v>26</v>
      </c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205"/>
      <c r="P89" s="203" t="s">
        <v>8</v>
      </c>
      <c r="Q89" s="211"/>
      <c r="R89" s="211"/>
      <c r="S89" s="211"/>
      <c r="T89" s="211"/>
      <c r="U89" s="211"/>
      <c r="V89" s="211"/>
      <c r="W89" s="211"/>
      <c r="X89" s="211"/>
      <c r="Y89" s="211"/>
      <c r="Z89" s="211"/>
      <c r="AA89" s="211"/>
      <c r="AB89" s="211"/>
      <c r="AC89" s="211"/>
      <c r="AD89" s="211"/>
      <c r="AE89" s="211"/>
      <c r="AF89" s="211"/>
      <c r="AG89" s="211"/>
      <c r="AH89" s="211"/>
      <c r="AI89" s="211"/>
      <c r="AJ89" s="211"/>
      <c r="AK89" s="211"/>
      <c r="AL89" s="211"/>
      <c r="AM89" s="211"/>
      <c r="AN89" s="135"/>
      <c r="AO89" s="135"/>
      <c r="AP89" s="135"/>
      <c r="AQ89" s="211"/>
      <c r="AR89" s="211"/>
      <c r="AS89" s="135"/>
      <c r="AT89" s="135"/>
      <c r="AU89" s="135"/>
      <c r="AV89" s="176">
        <f t="shared" si="9"/>
        <v>0</v>
      </c>
    </row>
    <row r="90" s="45" customFormat="1" spans="1:48">
      <c r="A90" s="178">
        <v>30</v>
      </c>
      <c r="B90" s="179"/>
      <c r="C90" s="81" t="s">
        <v>109</v>
      </c>
      <c r="D90" s="81"/>
      <c r="E90" s="81"/>
      <c r="F90" s="81"/>
      <c r="G90" s="81"/>
      <c r="H90" s="81"/>
      <c r="I90" s="81"/>
      <c r="J90" s="81"/>
      <c r="K90" s="81"/>
      <c r="L90" s="81"/>
      <c r="M90" s="81"/>
      <c r="N90" s="81"/>
      <c r="O90" s="115"/>
      <c r="P90" s="203" t="s">
        <v>8</v>
      </c>
      <c r="Q90" s="210"/>
      <c r="R90" s="210"/>
      <c r="S90" s="210"/>
      <c r="T90" s="210"/>
      <c r="U90" s="210"/>
      <c r="V90" s="210"/>
      <c r="W90" s="210"/>
      <c r="X90" s="210"/>
      <c r="Y90" s="210"/>
      <c r="Z90" s="210"/>
      <c r="AA90" s="210"/>
      <c r="AB90" s="210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176">
        <f t="shared" si="9"/>
        <v>0</v>
      </c>
    </row>
    <row r="91" s="45" customFormat="1" ht="16" customHeight="1" spans="1:48">
      <c r="A91" s="178">
        <v>31</v>
      </c>
      <c r="B91" s="179"/>
      <c r="C91" s="81" t="s">
        <v>110</v>
      </c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115"/>
      <c r="P91" s="203" t="s">
        <v>8</v>
      </c>
      <c r="Q91" s="210"/>
      <c r="R91" s="210"/>
      <c r="S91" s="210"/>
      <c r="T91" s="210"/>
      <c r="U91" s="210"/>
      <c r="V91" s="210"/>
      <c r="W91" s="210"/>
      <c r="X91" s="210"/>
      <c r="Y91" s="210"/>
      <c r="Z91" s="210"/>
      <c r="AA91" s="210"/>
      <c r="AB91" s="210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176">
        <f t="shared" si="9"/>
        <v>0</v>
      </c>
    </row>
    <row r="92" s="45" customFormat="1" ht="17" customHeight="1" spans="1:48">
      <c r="A92" s="68">
        <v>32</v>
      </c>
      <c r="B92" s="179"/>
      <c r="C92" s="81" t="s">
        <v>111</v>
      </c>
      <c r="D92" s="81"/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115"/>
      <c r="P92" s="203" t="s">
        <v>8</v>
      </c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76">
        <f t="shared" si="9"/>
        <v>0</v>
      </c>
    </row>
    <row r="93" s="45" customFormat="1" ht="15" customHeight="1" spans="1:48">
      <c r="A93" s="68">
        <v>33</v>
      </c>
      <c r="B93" s="179"/>
      <c r="C93" s="81" t="s">
        <v>112</v>
      </c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115"/>
      <c r="P93" s="203" t="s">
        <v>8</v>
      </c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76">
        <f t="shared" si="9"/>
        <v>0</v>
      </c>
    </row>
    <row r="94" s="45" customFormat="1" ht="27" customHeight="1" spans="1:48">
      <c r="A94" s="68">
        <v>45</v>
      </c>
      <c r="B94" s="179"/>
      <c r="C94" s="80" t="s">
        <v>113</v>
      </c>
      <c r="D94" s="81"/>
      <c r="E94" s="81"/>
      <c r="F94" s="81"/>
      <c r="G94" s="81"/>
      <c r="H94" s="81"/>
      <c r="I94" s="81"/>
      <c r="J94" s="81"/>
      <c r="K94" s="81"/>
      <c r="L94" s="81"/>
      <c r="M94" s="81"/>
      <c r="N94" s="81"/>
      <c r="O94" s="115"/>
      <c r="P94" s="203" t="s">
        <v>8</v>
      </c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76">
        <f t="shared" si="9"/>
        <v>0</v>
      </c>
    </row>
    <row r="95" s="45" customFormat="1" ht="19" customHeight="1" spans="1:48">
      <c r="A95" s="68">
        <v>50</v>
      </c>
      <c r="B95" s="179"/>
      <c r="C95" s="81" t="s">
        <v>31</v>
      </c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115"/>
      <c r="P95" s="203" t="s">
        <v>8</v>
      </c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76">
        <f t="shared" si="9"/>
        <v>0</v>
      </c>
    </row>
    <row r="96" s="45" customFormat="1" ht="18" customHeight="1" spans="1:48">
      <c r="A96" s="68">
        <v>51</v>
      </c>
      <c r="B96" s="179"/>
      <c r="C96" s="81" t="s">
        <v>32</v>
      </c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115"/>
      <c r="P96" s="203" t="s">
        <v>8</v>
      </c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  <c r="AD96" s="135"/>
      <c r="AE96" s="135"/>
      <c r="AF96" s="135"/>
      <c r="AG96" s="135"/>
      <c r="AH96" s="135"/>
      <c r="AI96" s="135"/>
      <c r="AJ96" s="135"/>
      <c r="AK96" s="135"/>
      <c r="AL96" s="135"/>
      <c r="AM96" s="135"/>
      <c r="AN96" s="135"/>
      <c r="AO96" s="135"/>
      <c r="AP96" s="135"/>
      <c r="AQ96" s="135"/>
      <c r="AR96" s="135"/>
      <c r="AS96" s="135"/>
      <c r="AT96" s="135"/>
      <c r="AU96" s="135"/>
      <c r="AV96" s="176">
        <f t="shared" si="9"/>
        <v>0</v>
      </c>
    </row>
    <row r="97" s="45" customFormat="1" ht="17" customHeight="1" spans="1:48">
      <c r="A97" s="68">
        <v>52</v>
      </c>
      <c r="B97" s="179"/>
      <c r="C97" s="81" t="s">
        <v>33</v>
      </c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115"/>
      <c r="P97" s="203" t="s">
        <v>8</v>
      </c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  <c r="AD97" s="135"/>
      <c r="AE97" s="135"/>
      <c r="AF97" s="135"/>
      <c r="AG97" s="135"/>
      <c r="AH97" s="135"/>
      <c r="AI97" s="135"/>
      <c r="AJ97" s="135"/>
      <c r="AK97" s="135"/>
      <c r="AL97" s="135"/>
      <c r="AM97" s="135"/>
      <c r="AN97" s="135"/>
      <c r="AO97" s="135"/>
      <c r="AP97" s="135"/>
      <c r="AQ97" s="135"/>
      <c r="AR97" s="135"/>
      <c r="AS97" s="135"/>
      <c r="AT97" s="135"/>
      <c r="AU97" s="135"/>
      <c r="AV97" s="176">
        <f t="shared" si="9"/>
        <v>0</v>
      </c>
    </row>
    <row r="98" s="45" customFormat="1" ht="15" customHeight="1" spans="1:48">
      <c r="A98" s="68">
        <v>53</v>
      </c>
      <c r="B98" s="179"/>
      <c r="C98" s="80" t="s">
        <v>114</v>
      </c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115"/>
      <c r="P98" s="203" t="s">
        <v>8</v>
      </c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5"/>
      <c r="AI98" s="135"/>
      <c r="AJ98" s="135"/>
      <c r="AK98" s="135"/>
      <c r="AL98" s="135"/>
      <c r="AM98" s="135"/>
      <c r="AN98" s="135"/>
      <c r="AO98" s="135"/>
      <c r="AP98" s="135"/>
      <c r="AQ98" s="135"/>
      <c r="AR98" s="135"/>
      <c r="AS98" s="135"/>
      <c r="AT98" s="135"/>
      <c r="AU98" s="135"/>
      <c r="AV98" s="176">
        <f t="shared" si="9"/>
        <v>0</v>
      </c>
    </row>
    <row r="99" s="45" customFormat="1" ht="18" customHeight="1" spans="1:48">
      <c r="A99" s="68">
        <v>54</v>
      </c>
      <c r="B99" s="179"/>
      <c r="C99" s="80" t="s">
        <v>115</v>
      </c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115"/>
      <c r="P99" s="203" t="s">
        <v>8</v>
      </c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  <c r="AD99" s="135"/>
      <c r="AE99" s="135"/>
      <c r="AF99" s="135"/>
      <c r="AG99" s="135"/>
      <c r="AH99" s="135"/>
      <c r="AI99" s="135"/>
      <c r="AJ99" s="135"/>
      <c r="AK99" s="135"/>
      <c r="AL99" s="135"/>
      <c r="AM99" s="135"/>
      <c r="AN99" s="135"/>
      <c r="AO99" s="135"/>
      <c r="AP99" s="135"/>
      <c r="AQ99" s="135"/>
      <c r="AR99" s="135"/>
      <c r="AS99" s="135"/>
      <c r="AT99" s="135"/>
      <c r="AU99" s="135"/>
      <c r="AV99" s="176">
        <f t="shared" si="9"/>
        <v>0</v>
      </c>
    </row>
    <row r="100" s="45" customFormat="1" ht="18.75" customHeight="1" spans="1:48">
      <c r="A100" s="68">
        <v>55</v>
      </c>
      <c r="B100" s="179"/>
      <c r="C100" s="81" t="s">
        <v>116</v>
      </c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115"/>
      <c r="P100" s="203" t="s">
        <v>8</v>
      </c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  <c r="AD100" s="135"/>
      <c r="AE100" s="135"/>
      <c r="AF100" s="135"/>
      <c r="AG100" s="135"/>
      <c r="AH100" s="135"/>
      <c r="AI100" s="135"/>
      <c r="AJ100" s="135"/>
      <c r="AK100" s="135"/>
      <c r="AL100" s="135"/>
      <c r="AM100" s="135"/>
      <c r="AN100" s="135"/>
      <c r="AO100" s="135"/>
      <c r="AP100" s="135"/>
      <c r="AQ100" s="135"/>
      <c r="AR100" s="135"/>
      <c r="AS100" s="135"/>
      <c r="AT100" s="135"/>
      <c r="AU100" s="135"/>
      <c r="AV100" s="176">
        <f t="shared" si="9"/>
        <v>0</v>
      </c>
    </row>
    <row r="101" s="44" customFormat="1" ht="18.75" customHeight="1" spans="1:48">
      <c r="A101" s="85">
        <v>55</v>
      </c>
      <c r="B101" s="107"/>
      <c r="C101" s="81" t="s">
        <v>117</v>
      </c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115"/>
      <c r="P101" s="133" t="s">
        <v>8</v>
      </c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  <c r="AD101" s="147"/>
      <c r="AE101" s="147"/>
      <c r="AF101" s="147"/>
      <c r="AG101" s="147"/>
      <c r="AH101" s="147"/>
      <c r="AI101" s="147"/>
      <c r="AJ101" s="147"/>
      <c r="AK101" s="147"/>
      <c r="AL101" s="147"/>
      <c r="AM101" s="147"/>
      <c r="AN101" s="147"/>
      <c r="AO101" s="147"/>
      <c r="AP101" s="147"/>
      <c r="AQ101" s="147"/>
      <c r="AR101" s="147"/>
      <c r="AS101" s="147"/>
      <c r="AT101" s="147"/>
      <c r="AU101" s="147"/>
      <c r="AV101" s="176">
        <f t="shared" si="9"/>
        <v>0</v>
      </c>
    </row>
    <row r="102" s="44" customFormat="1" ht="18.75" customHeight="1" spans="1:48">
      <c r="A102" s="85">
        <v>55</v>
      </c>
      <c r="B102" s="107"/>
      <c r="C102" s="81" t="s">
        <v>118</v>
      </c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115"/>
      <c r="P102" s="133" t="s">
        <v>8</v>
      </c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  <c r="AD102" s="147"/>
      <c r="AE102" s="147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76">
        <f t="shared" si="9"/>
        <v>0</v>
      </c>
    </row>
    <row r="103" s="44" customFormat="1" ht="18.75" customHeight="1" spans="1:48">
      <c r="A103" s="85">
        <v>55</v>
      </c>
      <c r="B103" s="107"/>
      <c r="C103" s="81" t="s">
        <v>104</v>
      </c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115"/>
      <c r="P103" s="133" t="s">
        <v>8</v>
      </c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76">
        <f t="shared" si="9"/>
        <v>0</v>
      </c>
    </row>
    <row r="104" s="44" customFormat="1" ht="19.5" customHeight="1" spans="1:48">
      <c r="A104" s="85">
        <v>49</v>
      </c>
      <c r="B104" s="107"/>
      <c r="C104" s="186" t="s">
        <v>119</v>
      </c>
      <c r="D104" s="186"/>
      <c r="E104" s="186"/>
      <c r="F104" s="186"/>
      <c r="G104" s="186"/>
      <c r="H104" s="186"/>
      <c r="I104" s="186"/>
      <c r="J104" s="186"/>
      <c r="K104" s="186"/>
      <c r="L104" s="186"/>
      <c r="M104" s="186"/>
      <c r="N104" s="186"/>
      <c r="O104" s="206"/>
      <c r="P104" s="207" t="s">
        <v>8</v>
      </c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147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76">
        <f t="shared" si="9"/>
        <v>0</v>
      </c>
    </row>
    <row r="105" s="44" customFormat="1" ht="19.5" customHeight="1" spans="1:48">
      <c r="A105" s="85">
        <v>49</v>
      </c>
      <c r="B105" s="107"/>
      <c r="C105" s="186" t="s">
        <v>120</v>
      </c>
      <c r="D105" s="186"/>
      <c r="E105" s="186"/>
      <c r="F105" s="186"/>
      <c r="G105" s="186"/>
      <c r="H105" s="186"/>
      <c r="I105" s="186"/>
      <c r="J105" s="186"/>
      <c r="K105" s="186"/>
      <c r="L105" s="186"/>
      <c r="M105" s="186"/>
      <c r="N105" s="186"/>
      <c r="O105" s="206"/>
      <c r="P105" s="207" t="s">
        <v>8</v>
      </c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D105" s="147"/>
      <c r="AE105" s="147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76">
        <f t="shared" si="9"/>
        <v>0</v>
      </c>
    </row>
    <row r="106" s="44" customFormat="1" ht="19.5" customHeight="1" spans="1:48">
      <c r="A106" s="85">
        <v>48</v>
      </c>
      <c r="B106" s="107"/>
      <c r="C106" s="187" t="s">
        <v>45</v>
      </c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208"/>
      <c r="P106" s="207" t="s">
        <v>8</v>
      </c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76">
        <f t="shared" si="9"/>
        <v>0</v>
      </c>
    </row>
    <row r="107" s="44" customFormat="1" ht="19.5" customHeight="1" spans="1:48">
      <c r="A107" s="85">
        <v>49</v>
      </c>
      <c r="B107" s="107"/>
      <c r="C107" s="187" t="s">
        <v>121</v>
      </c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208"/>
      <c r="P107" s="207" t="s">
        <v>8</v>
      </c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D107" s="147"/>
      <c r="AE107" s="147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76">
        <f t="shared" si="9"/>
        <v>0</v>
      </c>
    </row>
    <row r="108" s="44" customFormat="1" ht="19.5" customHeight="1" spans="1:48">
      <c r="A108" s="85">
        <v>49</v>
      </c>
      <c r="B108" s="107"/>
      <c r="C108" s="187" t="s">
        <v>122</v>
      </c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208"/>
      <c r="P108" s="207" t="s">
        <v>8</v>
      </c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  <c r="AD108" s="147"/>
      <c r="AE108" s="147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76">
        <f t="shared" si="9"/>
        <v>0</v>
      </c>
    </row>
    <row r="109" s="44" customFormat="1" ht="20.25" customHeight="1" spans="1:48">
      <c r="A109" s="188" t="s">
        <v>6</v>
      </c>
      <c r="B109" s="188"/>
      <c r="C109" s="188"/>
      <c r="D109" s="188"/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99"/>
      <c r="Q109" s="212">
        <f t="shared" ref="Q109:T109" si="10">SUM(Q63:Q108)</f>
        <v>0</v>
      </c>
      <c r="R109" s="212">
        <f t="shared" si="10"/>
        <v>0</v>
      </c>
      <c r="S109" s="212">
        <f t="shared" si="10"/>
        <v>0</v>
      </c>
      <c r="T109" s="212">
        <f t="shared" si="10"/>
        <v>0</v>
      </c>
      <c r="U109" s="212"/>
      <c r="V109" s="212">
        <f t="shared" ref="V109:AU109" si="11">SUM(V63:V108)</f>
        <v>0</v>
      </c>
      <c r="W109" s="212">
        <f t="shared" si="11"/>
        <v>0</v>
      </c>
      <c r="X109" s="212">
        <f t="shared" si="11"/>
        <v>0</v>
      </c>
      <c r="Y109" s="212">
        <f t="shared" si="11"/>
        <v>0</v>
      </c>
      <c r="Z109" s="212">
        <f t="shared" si="11"/>
        <v>0</v>
      </c>
      <c r="AA109" s="212">
        <f t="shared" si="11"/>
        <v>0</v>
      </c>
      <c r="AB109" s="212">
        <f t="shared" si="11"/>
        <v>0</v>
      </c>
      <c r="AC109" s="212">
        <f t="shared" si="11"/>
        <v>0</v>
      </c>
      <c r="AD109" s="212">
        <f t="shared" si="11"/>
        <v>0</v>
      </c>
      <c r="AE109" s="212">
        <f t="shared" si="11"/>
        <v>0</v>
      </c>
      <c r="AF109" s="212">
        <f t="shared" si="11"/>
        <v>0</v>
      </c>
      <c r="AG109" s="212">
        <f t="shared" si="11"/>
        <v>0</v>
      </c>
      <c r="AH109" s="212">
        <f t="shared" si="11"/>
        <v>0</v>
      </c>
      <c r="AI109" s="212">
        <f t="shared" si="11"/>
        <v>0</v>
      </c>
      <c r="AJ109" s="212">
        <f t="shared" si="11"/>
        <v>0</v>
      </c>
      <c r="AK109" s="212">
        <f t="shared" si="11"/>
        <v>0</v>
      </c>
      <c r="AL109" s="212">
        <f t="shared" si="11"/>
        <v>0</v>
      </c>
      <c r="AM109" s="212">
        <f t="shared" si="11"/>
        <v>0</v>
      </c>
      <c r="AN109" s="212">
        <f t="shared" si="11"/>
        <v>0</v>
      </c>
      <c r="AO109" s="212">
        <f t="shared" si="11"/>
        <v>0</v>
      </c>
      <c r="AP109" s="212">
        <f t="shared" si="11"/>
        <v>0</v>
      </c>
      <c r="AQ109" s="212">
        <f t="shared" si="11"/>
        <v>0</v>
      </c>
      <c r="AR109" s="212">
        <f t="shared" si="11"/>
        <v>0</v>
      </c>
      <c r="AS109" s="212">
        <f t="shared" si="11"/>
        <v>0</v>
      </c>
      <c r="AT109" s="212">
        <f t="shared" si="11"/>
        <v>0</v>
      </c>
      <c r="AU109" s="212">
        <f t="shared" si="11"/>
        <v>0</v>
      </c>
      <c r="AV109" s="176">
        <f t="shared" si="9"/>
        <v>0</v>
      </c>
    </row>
    <row r="110" s="44" customFormat="1" ht="38.25" customHeight="1" spans="1:48">
      <c r="A110" s="189" t="s">
        <v>55</v>
      </c>
      <c r="B110" s="190"/>
      <c r="C110" s="190"/>
      <c r="D110" s="190"/>
      <c r="E110" s="190"/>
      <c r="F110" s="190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90"/>
      <c r="V110" s="190"/>
      <c r="W110" s="190"/>
      <c r="X110" s="190"/>
      <c r="Y110" s="190"/>
      <c r="Z110" s="190"/>
      <c r="AA110" s="190"/>
      <c r="AB110" s="190"/>
      <c r="AC110" s="190"/>
      <c r="AD110" s="190"/>
      <c r="AE110" s="190"/>
      <c r="AF110" s="190"/>
      <c r="AG110" s="190"/>
      <c r="AH110" s="190"/>
      <c r="AI110" s="190"/>
      <c r="AJ110" s="190"/>
      <c r="AK110" s="190"/>
      <c r="AL110" s="190"/>
      <c r="AM110" s="190"/>
      <c r="AN110" s="190"/>
      <c r="AO110" s="190"/>
      <c r="AP110" s="190"/>
      <c r="AQ110" s="190"/>
      <c r="AR110" s="190"/>
      <c r="AS110" s="190"/>
      <c r="AT110" s="190"/>
      <c r="AU110" s="190"/>
      <c r="AV110" s="233"/>
    </row>
    <row r="111" s="44" customFormat="1" ht="28.5" customHeight="1" spans="1:48">
      <c r="A111" s="191" t="s">
        <v>56</v>
      </c>
      <c r="B111" s="192"/>
      <c r="C111" s="193" t="s">
        <v>3</v>
      </c>
      <c r="D111" s="194"/>
      <c r="E111" s="195"/>
      <c r="F111" s="63" t="s">
        <v>57</v>
      </c>
      <c r="G111" s="63"/>
      <c r="H111" s="63"/>
      <c r="I111" s="63"/>
      <c r="J111" s="63"/>
      <c r="K111" s="63"/>
      <c r="L111" s="91" t="s">
        <v>74</v>
      </c>
      <c r="M111" s="209"/>
      <c r="N111" s="209"/>
      <c r="O111" s="133" t="s">
        <v>59</v>
      </c>
      <c r="P111" s="133"/>
      <c r="Q111" s="133"/>
      <c r="R111" s="133"/>
      <c r="S111" s="133"/>
      <c r="T111" s="133"/>
      <c r="U111" s="133"/>
      <c r="V111" s="133"/>
      <c r="W111" s="133"/>
      <c r="X111" s="213" t="s">
        <v>123</v>
      </c>
      <c r="Y111" s="222"/>
      <c r="Z111" s="213" t="s">
        <v>124</v>
      </c>
      <c r="AA111" s="222"/>
      <c r="AB111" s="213" t="s">
        <v>125</v>
      </c>
      <c r="AC111" s="222"/>
      <c r="AD111" s="223" t="s">
        <v>70</v>
      </c>
      <c r="AE111" s="224"/>
      <c r="AF111" s="225" t="s">
        <v>126</v>
      </c>
      <c r="AG111" s="232"/>
      <c r="AH111" s="225"/>
      <c r="AI111" s="232"/>
      <c r="AJ111" s="229" t="s">
        <v>72</v>
      </c>
      <c r="AK111" s="151"/>
      <c r="AL111" s="143" t="s">
        <v>127</v>
      </c>
      <c r="AM111" s="151"/>
      <c r="AN111" s="143" t="s">
        <v>128</v>
      </c>
      <c r="AO111" s="151"/>
      <c r="AP111" s="234" t="s">
        <v>129</v>
      </c>
      <c r="AQ111" s="235"/>
      <c r="AR111" s="229" t="s">
        <v>130</v>
      </c>
      <c r="AS111" s="144"/>
      <c r="AT111" s="144"/>
      <c r="AU111" s="151"/>
      <c r="AV111" s="236" t="s">
        <v>6</v>
      </c>
    </row>
    <row r="112" s="44" customFormat="1" ht="43.5" customHeight="1" spans="1:48">
      <c r="A112" s="196"/>
      <c r="B112" s="197"/>
      <c r="C112" s="198"/>
      <c r="D112" s="188"/>
      <c r="E112" s="199"/>
      <c r="F112" s="63" t="s">
        <v>63</v>
      </c>
      <c r="G112" s="63"/>
      <c r="H112" s="63" t="s">
        <v>64</v>
      </c>
      <c r="I112" s="63"/>
      <c r="J112" s="63" t="s">
        <v>65</v>
      </c>
      <c r="K112" s="63"/>
      <c r="L112" s="91" t="s">
        <v>66</v>
      </c>
      <c r="M112" s="91"/>
      <c r="N112" s="91"/>
      <c r="O112" s="91" t="s">
        <v>131</v>
      </c>
      <c r="P112" s="209"/>
      <c r="Q112" s="209"/>
      <c r="R112" s="107" t="s">
        <v>132</v>
      </c>
      <c r="S112" s="107"/>
      <c r="T112" s="214" t="s">
        <v>133</v>
      </c>
      <c r="U112" s="215"/>
      <c r="V112" s="214" t="s">
        <v>134</v>
      </c>
      <c r="W112" s="214"/>
      <c r="X112" s="216"/>
      <c r="Y112" s="226"/>
      <c r="Z112" s="216"/>
      <c r="AA112" s="226"/>
      <c r="AB112" s="216"/>
      <c r="AC112" s="226"/>
      <c r="AD112" s="227"/>
      <c r="AE112" s="228"/>
      <c r="AF112" s="229" t="s">
        <v>135</v>
      </c>
      <c r="AG112" s="151"/>
      <c r="AH112" s="229" t="s">
        <v>136</v>
      </c>
      <c r="AI112" s="151"/>
      <c r="AJ112" s="124" t="s">
        <v>137</v>
      </c>
      <c r="AK112" s="126"/>
      <c r="AL112" s="156" t="s">
        <v>75</v>
      </c>
      <c r="AM112" s="156"/>
      <c r="AN112" s="143" t="s">
        <v>72</v>
      </c>
      <c r="AO112" s="151"/>
      <c r="AP112" s="237"/>
      <c r="AQ112" s="238"/>
      <c r="AR112" s="239" t="s">
        <v>79</v>
      </c>
      <c r="AS112" s="240"/>
      <c r="AT112" s="239" t="s">
        <v>138</v>
      </c>
      <c r="AU112" s="240"/>
      <c r="AV112" s="241"/>
    </row>
    <row r="113" s="44" customFormat="1" ht="21" customHeight="1" spans="1:48">
      <c r="A113" s="193" t="s">
        <v>139</v>
      </c>
      <c r="B113" s="192"/>
      <c r="C113" s="193" t="s">
        <v>82</v>
      </c>
      <c r="D113" s="194"/>
      <c r="E113" s="195"/>
      <c r="F113" s="91">
        <v>0</v>
      </c>
      <c r="G113" s="91"/>
      <c r="H113" s="91">
        <v>0</v>
      </c>
      <c r="I113" s="91"/>
      <c r="J113" s="91">
        <v>0</v>
      </c>
      <c r="K113" s="91"/>
      <c r="L113" s="91" t="s">
        <v>140</v>
      </c>
      <c r="M113" s="91"/>
      <c r="N113" s="91"/>
      <c r="O113" s="91" t="s">
        <v>140</v>
      </c>
      <c r="P113" s="209"/>
      <c r="Q113" s="209"/>
      <c r="R113" s="133" t="s">
        <v>140</v>
      </c>
      <c r="S113" s="133"/>
      <c r="T113" s="133"/>
      <c r="U113" s="133" t="s">
        <v>140</v>
      </c>
      <c r="V113" s="133"/>
      <c r="W113" s="133"/>
      <c r="X113" s="143" t="s">
        <v>140</v>
      </c>
      <c r="Y113" s="151"/>
      <c r="Z113" s="143" t="s">
        <v>140</v>
      </c>
      <c r="AA113" s="151"/>
      <c r="AB113" s="143" t="s">
        <v>140</v>
      </c>
      <c r="AC113" s="151"/>
      <c r="AD113" s="143" t="s">
        <v>140</v>
      </c>
      <c r="AE113" s="151"/>
      <c r="AF113" s="143" t="s">
        <v>140</v>
      </c>
      <c r="AG113" s="151"/>
      <c r="AH113" s="143"/>
      <c r="AI113" s="151"/>
      <c r="AJ113" s="143" t="s">
        <v>140</v>
      </c>
      <c r="AK113" s="151"/>
      <c r="AL113" s="143"/>
      <c r="AM113" s="151"/>
      <c r="AN113" s="143"/>
      <c r="AO113" s="151"/>
      <c r="AP113" s="143" t="s">
        <v>140</v>
      </c>
      <c r="AQ113" s="151"/>
      <c r="AR113" s="143" t="s">
        <v>140</v>
      </c>
      <c r="AS113" s="151"/>
      <c r="AT113" s="143" t="s">
        <v>140</v>
      </c>
      <c r="AU113" s="151"/>
      <c r="AV113" s="163">
        <f>SUM(F113:AU113)</f>
        <v>0</v>
      </c>
    </row>
    <row r="114" s="48" customFormat="1" ht="42.75" customHeight="1" spans="1:48">
      <c r="A114" s="196"/>
      <c r="B114" s="197"/>
      <c r="C114" s="198"/>
      <c r="D114" s="188"/>
      <c r="E114" s="199"/>
      <c r="F114" s="92">
        <f>(AV60+AV61)/2</f>
        <v>0</v>
      </c>
      <c r="G114" s="92"/>
      <c r="H114" s="93">
        <v>0</v>
      </c>
      <c r="I114" s="93"/>
      <c r="J114" s="122">
        <v>0</v>
      </c>
      <c r="K114" s="123"/>
      <c r="L114" s="146">
        <f>(AV67+AV68)/2</f>
        <v>0</v>
      </c>
      <c r="M114" s="146"/>
      <c r="N114" s="146"/>
      <c r="O114" s="146">
        <f>(AV92+AV93)/2</f>
        <v>0</v>
      </c>
      <c r="P114" s="146"/>
      <c r="Q114" s="146"/>
      <c r="R114" s="217">
        <f>(AV90+AV91)/2</f>
        <v>0</v>
      </c>
      <c r="S114" s="217"/>
      <c r="T114" s="146">
        <f>(AV81+AV80)/2</f>
        <v>0</v>
      </c>
      <c r="U114" s="218"/>
      <c r="V114" s="146">
        <f>(AV71+AV72)/2</f>
        <v>0</v>
      </c>
      <c r="W114" s="146"/>
      <c r="X114" s="219">
        <f>AV100</f>
        <v>0</v>
      </c>
      <c r="Y114" s="230"/>
      <c r="Z114" s="122">
        <f>(AV83+AV84)/2</f>
        <v>0</v>
      </c>
      <c r="AA114" s="123"/>
      <c r="AB114" s="122"/>
      <c r="AC114" s="123"/>
      <c r="AD114" s="122">
        <f>AV82</f>
        <v>0</v>
      </c>
      <c r="AE114" s="123"/>
      <c r="AF114" s="219">
        <f>(AV98+AV99)/2</f>
        <v>0</v>
      </c>
      <c r="AG114" s="230"/>
      <c r="AH114" s="122">
        <f>(AV95+AV96+AV97)/3</f>
        <v>0</v>
      </c>
      <c r="AI114" s="123"/>
      <c r="AJ114" s="219">
        <f>(AV75+AV76)/2</f>
        <v>0</v>
      </c>
      <c r="AK114" s="230"/>
      <c r="AL114" s="122">
        <f>AV89</f>
        <v>0</v>
      </c>
      <c r="AM114" s="123"/>
      <c r="AN114" s="122">
        <v>0</v>
      </c>
      <c r="AO114" s="123"/>
      <c r="AP114" s="122">
        <f>(AV69+AV70)/2</f>
        <v>0</v>
      </c>
      <c r="AQ114" s="123"/>
      <c r="AR114" s="122">
        <f>AV101</f>
        <v>0</v>
      </c>
      <c r="AS114" s="123"/>
      <c r="AT114" s="122">
        <f>(BZ65+BZ66)/2</f>
        <v>0</v>
      </c>
      <c r="AU114" s="123"/>
      <c r="AV114" s="242">
        <f>SUM(F114:AU114)</f>
        <v>0</v>
      </c>
    </row>
    <row r="115" s="49" customFormat="1" ht="38.25" customHeight="1" spans="1:48">
      <c r="A115" s="200" t="s">
        <v>83</v>
      </c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20"/>
      <c r="R115" s="220"/>
      <c r="S115" s="220"/>
      <c r="T115" s="220" t="s">
        <v>84</v>
      </c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 t="s">
        <v>85</v>
      </c>
      <c r="AH115" s="220"/>
      <c r="AI115" s="220"/>
      <c r="AJ115" s="220"/>
      <c r="AK115" s="220"/>
      <c r="AL115" s="220" t="s">
        <v>86</v>
      </c>
      <c r="AM115" s="220"/>
      <c r="AN115" s="220"/>
      <c r="AO115" s="220"/>
      <c r="AP115" s="220"/>
      <c r="AQ115" s="220"/>
      <c r="AR115" s="220"/>
      <c r="AS115" s="220"/>
      <c r="AT115" s="220"/>
      <c r="AU115" s="220"/>
      <c r="AV115" s="243"/>
    </row>
    <row r="116" s="50" customFormat="1" ht="30" customHeight="1" spans="1:48">
      <c r="A116" s="201" t="s">
        <v>141</v>
      </c>
      <c r="B116" s="201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  <c r="AM116" s="221"/>
      <c r="AN116" s="221"/>
      <c r="AO116" s="221"/>
      <c r="AP116" s="221"/>
      <c r="AQ116" s="221"/>
      <c r="AR116" s="221"/>
      <c r="AS116" s="221"/>
      <c r="AT116" s="221"/>
      <c r="AU116" s="221"/>
      <c r="AV116" s="244"/>
    </row>
    <row r="117" s="44" customFormat="1" ht="32" customHeight="1" spans="1:48">
      <c r="A117" s="97" t="s">
        <v>142</v>
      </c>
      <c r="B117" s="97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172"/>
    </row>
    <row r="118" s="44" customFormat="1" ht="17.25" customHeight="1" spans="1:48">
      <c r="A118" s="98" t="s">
        <v>1</v>
      </c>
      <c r="B118" s="99" t="s">
        <v>2</v>
      </c>
      <c r="C118" s="100" t="s">
        <v>3</v>
      </c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28"/>
      <c r="P118" s="99" t="s">
        <v>4</v>
      </c>
      <c r="Q118" s="131" t="s">
        <v>5</v>
      </c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73"/>
      <c r="AV118" s="174"/>
    </row>
    <row r="119" s="44" customFormat="1" ht="16" customHeight="1" spans="1:48">
      <c r="A119" s="102"/>
      <c r="B119" s="103"/>
      <c r="C119" s="104"/>
      <c r="D119" s="105"/>
      <c r="E119" s="105"/>
      <c r="F119" s="105"/>
      <c r="G119" s="105"/>
      <c r="H119" s="105"/>
      <c r="I119" s="105"/>
      <c r="J119" s="105"/>
      <c r="K119" s="105"/>
      <c r="L119" s="105"/>
      <c r="M119" s="105"/>
      <c r="N119" s="105"/>
      <c r="O119" s="129"/>
      <c r="P119" s="103"/>
      <c r="Q119" s="107">
        <v>1</v>
      </c>
      <c r="R119" s="107">
        <v>2</v>
      </c>
      <c r="S119" s="107">
        <v>3</v>
      </c>
      <c r="T119" s="107">
        <v>4</v>
      </c>
      <c r="U119" s="107">
        <v>5</v>
      </c>
      <c r="V119" s="107">
        <v>6</v>
      </c>
      <c r="W119" s="107">
        <v>7</v>
      </c>
      <c r="X119" s="107">
        <v>8</v>
      </c>
      <c r="Y119" s="107">
        <v>9</v>
      </c>
      <c r="Z119" s="107">
        <v>10</v>
      </c>
      <c r="AA119" s="107">
        <v>11</v>
      </c>
      <c r="AB119" s="107">
        <v>12</v>
      </c>
      <c r="AC119" s="107">
        <v>13</v>
      </c>
      <c r="AD119" s="107">
        <v>14</v>
      </c>
      <c r="AE119" s="107">
        <v>15</v>
      </c>
      <c r="AF119" s="107">
        <v>16</v>
      </c>
      <c r="AG119" s="107">
        <v>17</v>
      </c>
      <c r="AH119" s="107">
        <v>18</v>
      </c>
      <c r="AI119" s="107">
        <v>19</v>
      </c>
      <c r="AJ119" s="107">
        <v>20</v>
      </c>
      <c r="AK119" s="107">
        <v>21</v>
      </c>
      <c r="AL119" s="107">
        <v>22</v>
      </c>
      <c r="AM119" s="107">
        <v>23</v>
      </c>
      <c r="AN119" s="107">
        <v>24</v>
      </c>
      <c r="AO119" s="107">
        <v>25</v>
      </c>
      <c r="AP119" s="107">
        <v>26</v>
      </c>
      <c r="AQ119" s="107">
        <v>27</v>
      </c>
      <c r="AR119" s="107">
        <v>28</v>
      </c>
      <c r="AS119" s="107">
        <v>29</v>
      </c>
      <c r="AT119" s="107">
        <v>30</v>
      </c>
      <c r="AU119" s="107">
        <v>31</v>
      </c>
      <c r="AV119" s="175" t="s">
        <v>89</v>
      </c>
    </row>
    <row r="120" s="44" customFormat="1" hidden="1" spans="1:48">
      <c r="A120" s="106">
        <v>1</v>
      </c>
      <c r="B120" s="107" t="s">
        <v>90</v>
      </c>
      <c r="C120" s="108" t="s">
        <v>91</v>
      </c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30"/>
      <c r="P120" s="107" t="s">
        <v>8</v>
      </c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  <c r="AD120" s="147"/>
      <c r="AE120" s="147"/>
      <c r="AF120" s="147"/>
      <c r="AG120" s="147"/>
      <c r="AH120" s="147"/>
      <c r="AI120" s="147"/>
      <c r="AJ120" s="147"/>
      <c r="AK120" s="147"/>
      <c r="AL120" s="147"/>
      <c r="AM120" s="147"/>
      <c r="AN120" s="147"/>
      <c r="AO120" s="147"/>
      <c r="AP120" s="147"/>
      <c r="AQ120" s="147"/>
      <c r="AR120" s="147"/>
      <c r="AS120" s="147"/>
      <c r="AT120" s="147"/>
      <c r="AU120" s="147"/>
      <c r="AV120" s="176">
        <f t="shared" ref="AV120:AV151" si="12">SUM(Q120:AU120)</f>
        <v>0</v>
      </c>
    </row>
    <row r="121" s="44" customFormat="1" hidden="1" spans="1:48">
      <c r="A121" s="106">
        <v>2</v>
      </c>
      <c r="B121" s="107"/>
      <c r="C121" s="108" t="s">
        <v>92</v>
      </c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30"/>
      <c r="P121" s="107" t="s">
        <v>8</v>
      </c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  <c r="AF121" s="147"/>
      <c r="AG121" s="147"/>
      <c r="AH121" s="147"/>
      <c r="AI121" s="147"/>
      <c r="AJ121" s="147"/>
      <c r="AK121" s="147"/>
      <c r="AL121" s="147"/>
      <c r="AM121" s="147"/>
      <c r="AN121" s="147"/>
      <c r="AO121" s="147"/>
      <c r="AP121" s="147"/>
      <c r="AQ121" s="147"/>
      <c r="AR121" s="147"/>
      <c r="AS121" s="147"/>
      <c r="AT121" s="147"/>
      <c r="AU121" s="147"/>
      <c r="AV121" s="176">
        <f t="shared" si="12"/>
        <v>0</v>
      </c>
    </row>
    <row r="122" s="44" customFormat="1" hidden="1" spans="1:48">
      <c r="A122" s="106">
        <v>3</v>
      </c>
      <c r="B122" s="107"/>
      <c r="C122" s="109" t="s">
        <v>93</v>
      </c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30"/>
      <c r="P122" s="107" t="s">
        <v>8</v>
      </c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  <c r="AF122" s="147"/>
      <c r="AG122" s="147"/>
      <c r="AH122" s="147"/>
      <c r="AI122" s="147"/>
      <c r="AJ122" s="147"/>
      <c r="AK122" s="147"/>
      <c r="AL122" s="147"/>
      <c r="AM122" s="147"/>
      <c r="AN122" s="147"/>
      <c r="AO122" s="147"/>
      <c r="AP122" s="147"/>
      <c r="AQ122" s="147"/>
      <c r="AR122" s="147"/>
      <c r="AS122" s="147"/>
      <c r="AT122" s="147"/>
      <c r="AU122" s="147"/>
      <c r="AV122" s="176">
        <f t="shared" si="12"/>
        <v>0</v>
      </c>
    </row>
    <row r="123" s="44" customFormat="1" hidden="1" spans="1:48">
      <c r="A123" s="106">
        <v>4</v>
      </c>
      <c r="B123" s="107"/>
      <c r="C123" s="108" t="s">
        <v>94</v>
      </c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30"/>
      <c r="P123" s="107" t="s">
        <v>8</v>
      </c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  <c r="AD123" s="147"/>
      <c r="AE123" s="147"/>
      <c r="AF123" s="147"/>
      <c r="AG123" s="147"/>
      <c r="AH123" s="147"/>
      <c r="AI123" s="147"/>
      <c r="AJ123" s="147"/>
      <c r="AK123" s="147"/>
      <c r="AL123" s="147"/>
      <c r="AM123" s="147"/>
      <c r="AN123" s="147"/>
      <c r="AO123" s="147"/>
      <c r="AP123" s="147"/>
      <c r="AQ123" s="147"/>
      <c r="AR123" s="147"/>
      <c r="AS123" s="147"/>
      <c r="AT123" s="147"/>
      <c r="AU123" s="147"/>
      <c r="AV123" s="176">
        <f t="shared" si="12"/>
        <v>0</v>
      </c>
    </row>
    <row r="124" s="44" customFormat="1" hidden="1" spans="1:49">
      <c r="A124" s="106">
        <v>5</v>
      </c>
      <c r="B124" s="107"/>
      <c r="C124" s="108" t="s">
        <v>95</v>
      </c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30"/>
      <c r="P124" s="107" t="s">
        <v>8</v>
      </c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7"/>
      <c r="AR124" s="147"/>
      <c r="AS124" s="147"/>
      <c r="AT124" s="147"/>
      <c r="AU124" s="147"/>
      <c r="AV124" s="176">
        <f t="shared" si="12"/>
        <v>0</v>
      </c>
      <c r="AW124" s="246"/>
    </row>
    <row r="125" s="44" customFormat="1" hidden="1" spans="1:48">
      <c r="A125" s="106">
        <v>6</v>
      </c>
      <c r="B125" s="107"/>
      <c r="C125" s="108" t="s">
        <v>96</v>
      </c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30"/>
      <c r="P125" s="107" t="s">
        <v>8</v>
      </c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47"/>
      <c r="AE125" s="147"/>
      <c r="AF125" s="147"/>
      <c r="AG125" s="147"/>
      <c r="AH125" s="147"/>
      <c r="AI125" s="147"/>
      <c r="AJ125" s="147"/>
      <c r="AK125" s="147"/>
      <c r="AL125" s="147"/>
      <c r="AM125" s="147"/>
      <c r="AN125" s="147"/>
      <c r="AO125" s="147"/>
      <c r="AP125" s="147"/>
      <c r="AQ125" s="147"/>
      <c r="AR125" s="147"/>
      <c r="AS125" s="147"/>
      <c r="AT125" s="147"/>
      <c r="AU125" s="147"/>
      <c r="AV125" s="176">
        <f t="shared" si="12"/>
        <v>0</v>
      </c>
    </row>
    <row r="126" s="45" customFormat="1" spans="1:48">
      <c r="A126" s="178">
        <v>1</v>
      </c>
      <c r="B126" s="179"/>
      <c r="C126" s="80" t="s">
        <v>35</v>
      </c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115"/>
      <c r="P126" s="179" t="s">
        <v>8</v>
      </c>
      <c r="Q126" s="135"/>
      <c r="R126" s="135"/>
      <c r="S126" s="135">
        <v>120</v>
      </c>
      <c r="T126" s="135"/>
      <c r="U126" s="135"/>
      <c r="V126" s="135">
        <v>50</v>
      </c>
      <c r="W126" s="135"/>
      <c r="X126" s="135">
        <v>40</v>
      </c>
      <c r="Y126" s="135"/>
      <c r="Z126" s="135"/>
      <c r="AA126" s="135"/>
      <c r="AB126" s="135"/>
      <c r="AC126" s="135">
        <v>90</v>
      </c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5"/>
      <c r="AO126" s="135"/>
      <c r="AP126" s="135"/>
      <c r="AQ126" s="135"/>
      <c r="AR126" s="135"/>
      <c r="AS126" s="135"/>
      <c r="AT126" s="135"/>
      <c r="AU126" s="135"/>
      <c r="AV126" s="245">
        <f t="shared" si="12"/>
        <v>300</v>
      </c>
    </row>
    <row r="127" s="45" customFormat="1" spans="1:48">
      <c r="A127" s="178">
        <v>2</v>
      </c>
      <c r="B127" s="179"/>
      <c r="C127" s="80" t="s">
        <v>36</v>
      </c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115"/>
      <c r="P127" s="179" t="s">
        <v>8</v>
      </c>
      <c r="Q127" s="135"/>
      <c r="R127" s="135"/>
      <c r="S127" s="135">
        <v>60</v>
      </c>
      <c r="T127" s="135"/>
      <c r="U127" s="135"/>
      <c r="V127" s="135">
        <v>60</v>
      </c>
      <c r="W127" s="135"/>
      <c r="X127" s="135">
        <v>30</v>
      </c>
      <c r="Y127" s="135"/>
      <c r="Z127" s="135"/>
      <c r="AA127" s="135"/>
      <c r="AB127" s="135"/>
      <c r="AC127" s="135">
        <v>90</v>
      </c>
      <c r="AD127" s="135"/>
      <c r="AE127" s="135"/>
      <c r="AF127" s="135"/>
      <c r="AG127" s="135"/>
      <c r="AH127" s="135"/>
      <c r="AI127" s="135"/>
      <c r="AJ127" s="135"/>
      <c r="AK127" s="135"/>
      <c r="AL127" s="135"/>
      <c r="AM127" s="135"/>
      <c r="AN127" s="135"/>
      <c r="AO127" s="135"/>
      <c r="AP127" s="135"/>
      <c r="AQ127" s="135"/>
      <c r="AR127" s="135"/>
      <c r="AS127" s="135"/>
      <c r="AT127" s="135"/>
      <c r="AU127" s="135"/>
      <c r="AV127" s="245">
        <f t="shared" si="12"/>
        <v>240</v>
      </c>
    </row>
    <row r="128" s="45" customFormat="1" hidden="1" spans="1:48">
      <c r="A128" s="178">
        <v>9</v>
      </c>
      <c r="B128" s="179"/>
      <c r="C128" s="180" t="s">
        <v>97</v>
      </c>
      <c r="D128" s="181"/>
      <c r="E128" s="181"/>
      <c r="F128" s="181"/>
      <c r="G128" s="181"/>
      <c r="H128" s="181"/>
      <c r="I128" s="181"/>
      <c r="J128" s="181"/>
      <c r="K128" s="181"/>
      <c r="L128" s="181"/>
      <c r="M128" s="181"/>
      <c r="N128" s="181"/>
      <c r="O128" s="202"/>
      <c r="P128" s="179" t="s">
        <v>8</v>
      </c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76">
        <f t="shared" si="12"/>
        <v>0</v>
      </c>
    </row>
    <row r="129" s="45" customFormat="1" hidden="1" spans="1:48">
      <c r="A129" s="178">
        <v>10</v>
      </c>
      <c r="B129" s="179"/>
      <c r="C129" s="180" t="s">
        <v>98</v>
      </c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202"/>
      <c r="P129" s="179" t="s">
        <v>8</v>
      </c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  <c r="AC129" s="135"/>
      <c r="AD129" s="135"/>
      <c r="AE129" s="135"/>
      <c r="AF129" s="135"/>
      <c r="AG129" s="135"/>
      <c r="AH129" s="135"/>
      <c r="AI129" s="135"/>
      <c r="AJ129" s="135"/>
      <c r="AK129" s="135"/>
      <c r="AL129" s="135"/>
      <c r="AM129" s="135"/>
      <c r="AN129" s="135"/>
      <c r="AO129" s="135"/>
      <c r="AP129" s="135"/>
      <c r="AQ129" s="135"/>
      <c r="AR129" s="135"/>
      <c r="AS129" s="135"/>
      <c r="AT129" s="135"/>
      <c r="AU129" s="135"/>
      <c r="AV129" s="176">
        <f t="shared" si="12"/>
        <v>0</v>
      </c>
    </row>
    <row r="130" s="45" customFormat="1" hidden="1" spans="1:48">
      <c r="A130" s="178">
        <v>11</v>
      </c>
      <c r="B130" s="179"/>
      <c r="C130" s="80" t="s">
        <v>12</v>
      </c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115"/>
      <c r="P130" s="179" t="s">
        <v>8</v>
      </c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5"/>
      <c r="AH130" s="135"/>
      <c r="AI130" s="135"/>
      <c r="AJ130" s="135"/>
      <c r="AK130" s="135"/>
      <c r="AL130" s="135"/>
      <c r="AM130" s="135"/>
      <c r="AN130" s="135"/>
      <c r="AO130" s="135"/>
      <c r="AP130" s="135"/>
      <c r="AQ130" s="135"/>
      <c r="AR130" s="135"/>
      <c r="AS130" s="135"/>
      <c r="AT130" s="135"/>
      <c r="AU130" s="135"/>
      <c r="AV130" s="176">
        <f t="shared" si="12"/>
        <v>0</v>
      </c>
    </row>
    <row r="131" s="45" customFormat="1" hidden="1" spans="1:48">
      <c r="A131" s="178">
        <v>12</v>
      </c>
      <c r="B131" s="179"/>
      <c r="C131" s="80" t="s">
        <v>13</v>
      </c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115"/>
      <c r="P131" s="179" t="s">
        <v>8</v>
      </c>
      <c r="Q131" s="135"/>
      <c r="R131" s="135"/>
      <c r="S131" s="135"/>
      <c r="T131" s="135"/>
      <c r="U131" s="135"/>
      <c r="V131" s="135"/>
      <c r="W131" s="135"/>
      <c r="X131" s="135"/>
      <c r="Y131" s="135"/>
      <c r="Z131" s="135"/>
      <c r="AA131" s="135"/>
      <c r="AB131" s="135"/>
      <c r="AC131" s="135"/>
      <c r="AD131" s="135"/>
      <c r="AE131" s="135"/>
      <c r="AF131" s="135"/>
      <c r="AG131" s="135"/>
      <c r="AH131" s="135"/>
      <c r="AI131" s="135"/>
      <c r="AJ131" s="135"/>
      <c r="AK131" s="135"/>
      <c r="AL131" s="135"/>
      <c r="AM131" s="135"/>
      <c r="AN131" s="135"/>
      <c r="AO131" s="135"/>
      <c r="AP131" s="135"/>
      <c r="AQ131" s="135"/>
      <c r="AR131" s="135"/>
      <c r="AS131" s="135"/>
      <c r="AT131" s="135"/>
      <c r="AU131" s="135"/>
      <c r="AV131" s="176">
        <f t="shared" si="12"/>
        <v>0</v>
      </c>
    </row>
    <row r="132" s="45" customFormat="1" hidden="1" spans="1:48">
      <c r="A132" s="178">
        <v>13</v>
      </c>
      <c r="B132" s="179"/>
      <c r="C132" s="80" t="s">
        <v>14</v>
      </c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115"/>
      <c r="P132" s="203" t="s">
        <v>8</v>
      </c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176">
        <f t="shared" si="12"/>
        <v>0</v>
      </c>
    </row>
    <row r="133" s="45" customFormat="1" hidden="1" spans="1:48">
      <c r="A133" s="178">
        <v>14</v>
      </c>
      <c r="B133" s="179"/>
      <c r="C133" s="80" t="s">
        <v>15</v>
      </c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115"/>
      <c r="P133" s="203" t="s">
        <v>8</v>
      </c>
      <c r="Q133" s="210"/>
      <c r="R133" s="210"/>
      <c r="S133" s="210"/>
      <c r="T133" s="210"/>
      <c r="U133" s="21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/>
      <c r="AF133" s="210"/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176">
        <f t="shared" si="12"/>
        <v>0</v>
      </c>
    </row>
    <row r="134" s="45" customFormat="1" ht="1" hidden="1" customHeight="1" spans="1:48">
      <c r="A134" s="178">
        <v>17</v>
      </c>
      <c r="B134" s="179"/>
      <c r="C134" s="80" t="s">
        <v>99</v>
      </c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115"/>
      <c r="P134" s="203" t="s">
        <v>8</v>
      </c>
      <c r="Q134" s="210"/>
      <c r="R134" s="210"/>
      <c r="S134" s="210"/>
      <c r="T134" s="210"/>
      <c r="U134" s="210"/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/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176">
        <f t="shared" si="12"/>
        <v>0</v>
      </c>
    </row>
    <row r="135" s="45" customFormat="1" hidden="1" spans="1:48">
      <c r="A135" s="178">
        <v>18</v>
      </c>
      <c r="B135" s="179"/>
      <c r="C135" s="80" t="s">
        <v>100</v>
      </c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115"/>
      <c r="P135" s="203" t="s">
        <v>8</v>
      </c>
      <c r="Q135" s="210"/>
      <c r="R135" s="210"/>
      <c r="S135" s="210"/>
      <c r="T135" s="210"/>
      <c r="U135" s="21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/>
      <c r="AF135" s="210"/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176">
        <f t="shared" si="12"/>
        <v>0</v>
      </c>
    </row>
    <row r="136" s="45" customFormat="1" hidden="1" spans="1:48">
      <c r="A136" s="178">
        <v>19</v>
      </c>
      <c r="B136" s="179"/>
      <c r="C136" s="80" t="s">
        <v>101</v>
      </c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115"/>
      <c r="P136" s="203" t="s">
        <v>8</v>
      </c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176">
        <f t="shared" si="12"/>
        <v>0</v>
      </c>
    </row>
    <row r="137" s="45" customFormat="1" ht="14" customHeight="1" spans="1:49">
      <c r="A137" s="178">
        <v>3</v>
      </c>
      <c r="B137" s="179"/>
      <c r="C137" s="182" t="s">
        <v>102</v>
      </c>
      <c r="D137" s="183"/>
      <c r="E137" s="183"/>
      <c r="F137" s="183"/>
      <c r="G137" s="183"/>
      <c r="H137" s="183"/>
      <c r="I137" s="183"/>
      <c r="J137" s="183"/>
      <c r="K137" s="183"/>
      <c r="L137" s="183"/>
      <c r="M137" s="183"/>
      <c r="N137" s="183"/>
      <c r="O137" s="204"/>
      <c r="P137" s="203" t="s">
        <v>8</v>
      </c>
      <c r="Q137" s="135"/>
      <c r="R137" s="135"/>
      <c r="S137" s="135"/>
      <c r="T137" s="135"/>
      <c r="U137" s="135"/>
      <c r="V137" s="135">
        <v>200</v>
      </c>
      <c r="W137" s="135"/>
      <c r="X137" s="135">
        <v>150</v>
      </c>
      <c r="Y137" s="135">
        <v>200</v>
      </c>
      <c r="Z137" s="134"/>
      <c r="AA137" s="134"/>
      <c r="AB137" s="134"/>
      <c r="AC137" s="134">
        <v>90</v>
      </c>
      <c r="AD137" s="134">
        <v>120</v>
      </c>
      <c r="AE137" s="134"/>
      <c r="AF137" s="134"/>
      <c r="AG137" s="134"/>
      <c r="AH137" s="134"/>
      <c r="AI137" s="134"/>
      <c r="AJ137" s="134"/>
      <c r="AK137" s="134"/>
      <c r="AL137" s="134"/>
      <c r="AM137" s="134"/>
      <c r="AN137" s="134"/>
      <c r="AO137" s="134"/>
      <c r="AP137" s="134"/>
      <c r="AQ137" s="134"/>
      <c r="AR137" s="134"/>
      <c r="AS137" s="134"/>
      <c r="AT137" s="134"/>
      <c r="AU137" s="134"/>
      <c r="AV137" s="165">
        <f t="shared" si="12"/>
        <v>760</v>
      </c>
      <c r="AW137" s="247"/>
    </row>
    <row r="138" s="45" customFormat="1" spans="1:48">
      <c r="A138" s="178">
        <v>4</v>
      </c>
      <c r="B138" s="179"/>
      <c r="C138" s="182" t="s">
        <v>103</v>
      </c>
      <c r="D138" s="183"/>
      <c r="E138" s="183"/>
      <c r="F138" s="183"/>
      <c r="G138" s="183"/>
      <c r="H138" s="183"/>
      <c r="I138" s="183"/>
      <c r="J138" s="183"/>
      <c r="K138" s="183"/>
      <c r="L138" s="183"/>
      <c r="M138" s="183"/>
      <c r="N138" s="183"/>
      <c r="O138" s="204"/>
      <c r="P138" s="203" t="s">
        <v>8</v>
      </c>
      <c r="Q138" s="135"/>
      <c r="R138" s="135"/>
      <c r="S138" s="135"/>
      <c r="T138" s="135"/>
      <c r="U138" s="135"/>
      <c r="V138" s="135">
        <v>200</v>
      </c>
      <c r="W138" s="135"/>
      <c r="X138" s="135">
        <v>150</v>
      </c>
      <c r="Y138" s="135">
        <v>200</v>
      </c>
      <c r="Z138" s="135"/>
      <c r="AA138" s="135"/>
      <c r="AB138" s="135"/>
      <c r="AC138" s="135">
        <v>90</v>
      </c>
      <c r="AD138" s="135">
        <v>120</v>
      </c>
      <c r="AE138" s="135"/>
      <c r="AF138" s="135"/>
      <c r="AG138" s="135"/>
      <c r="AH138" s="135"/>
      <c r="AI138" s="134"/>
      <c r="AJ138" s="135"/>
      <c r="AK138" s="135"/>
      <c r="AL138" s="135"/>
      <c r="AM138" s="231"/>
      <c r="AN138" s="135"/>
      <c r="AO138" s="135"/>
      <c r="AP138" s="135"/>
      <c r="AQ138" s="135"/>
      <c r="AR138" s="135"/>
      <c r="AS138" s="135"/>
      <c r="AT138" s="135"/>
      <c r="AU138" s="135"/>
      <c r="AV138" s="165">
        <f t="shared" si="12"/>
        <v>760</v>
      </c>
    </row>
    <row r="139" s="45" customFormat="1" hidden="1" spans="1:48">
      <c r="A139" s="178">
        <v>22</v>
      </c>
      <c r="B139" s="179"/>
      <c r="C139" s="80" t="s">
        <v>104</v>
      </c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115"/>
      <c r="P139" s="203" t="s">
        <v>8</v>
      </c>
      <c r="Q139" s="210"/>
      <c r="R139" s="210"/>
      <c r="S139" s="210"/>
      <c r="T139" s="210"/>
      <c r="U139" s="21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/>
      <c r="AF139" s="210"/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176">
        <f t="shared" si="12"/>
        <v>0</v>
      </c>
    </row>
    <row r="140" s="45" customFormat="1" hidden="1" spans="1:48">
      <c r="A140" s="178">
        <v>23</v>
      </c>
      <c r="B140" s="179"/>
      <c r="C140" s="80" t="s">
        <v>24</v>
      </c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115"/>
      <c r="P140" s="203" t="s">
        <v>8</v>
      </c>
      <c r="Q140" s="210"/>
      <c r="R140" s="210"/>
      <c r="S140" s="210"/>
      <c r="T140" s="210"/>
      <c r="U140" s="210"/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/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176">
        <f t="shared" si="12"/>
        <v>0</v>
      </c>
    </row>
    <row r="141" s="45" customFormat="1" hidden="1" spans="1:48">
      <c r="A141" s="178">
        <v>24</v>
      </c>
      <c r="B141" s="179"/>
      <c r="C141" s="80" t="s">
        <v>25</v>
      </c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115"/>
      <c r="P141" s="203" t="s">
        <v>8</v>
      </c>
      <c r="Q141" s="210"/>
      <c r="R141" s="210"/>
      <c r="S141" s="210"/>
      <c r="T141" s="210"/>
      <c r="U141" s="21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/>
      <c r="AF141" s="210"/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176">
        <f t="shared" si="12"/>
        <v>0</v>
      </c>
    </row>
    <row r="142" s="45" customFormat="1" hidden="1" spans="1:48">
      <c r="A142" s="178">
        <v>25</v>
      </c>
      <c r="B142" s="179"/>
      <c r="C142" s="80" t="s">
        <v>105</v>
      </c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115"/>
      <c r="P142" s="203" t="s">
        <v>8</v>
      </c>
      <c r="Q142" s="210"/>
      <c r="R142" s="210"/>
      <c r="S142" s="210"/>
      <c r="T142" s="210"/>
      <c r="U142" s="210"/>
      <c r="V142" s="210"/>
      <c r="W142" s="210"/>
      <c r="X142" s="210"/>
      <c r="Y142" s="210"/>
      <c r="Z142" s="210"/>
      <c r="AA142" s="210"/>
      <c r="AB142" s="210"/>
      <c r="AC142" s="210"/>
      <c r="AD142" s="210"/>
      <c r="AE142" s="210"/>
      <c r="AF142" s="210"/>
      <c r="AG142" s="210"/>
      <c r="AH142" s="210"/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176">
        <f t="shared" si="12"/>
        <v>0</v>
      </c>
    </row>
    <row r="143" s="45" customFormat="1" hidden="1" spans="1:48">
      <c r="A143" s="178">
        <v>26</v>
      </c>
      <c r="B143" s="179"/>
      <c r="C143" s="80" t="s">
        <v>106</v>
      </c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115"/>
      <c r="P143" s="203" t="s">
        <v>8</v>
      </c>
      <c r="Q143" s="210"/>
      <c r="R143" s="210"/>
      <c r="S143" s="210"/>
      <c r="T143" s="210"/>
      <c r="U143" s="210"/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/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176">
        <f t="shared" si="12"/>
        <v>0</v>
      </c>
    </row>
    <row r="144" s="45" customFormat="1" hidden="1" spans="1:48">
      <c r="A144" s="178">
        <v>27</v>
      </c>
      <c r="B144" s="179"/>
      <c r="C144" s="80" t="s">
        <v>107</v>
      </c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115"/>
      <c r="P144" s="203" t="s">
        <v>8</v>
      </c>
      <c r="Q144" s="210"/>
      <c r="R144" s="210"/>
      <c r="S144" s="210"/>
      <c r="T144" s="210"/>
      <c r="U144" s="21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/>
      <c r="AF144" s="210"/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176">
        <f t="shared" si="12"/>
        <v>0</v>
      </c>
    </row>
    <row r="145" s="45" customFormat="1" hidden="1" spans="1:48">
      <c r="A145" s="178">
        <v>28</v>
      </c>
      <c r="B145" s="179"/>
      <c r="C145" s="80" t="s">
        <v>108</v>
      </c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115"/>
      <c r="P145" s="203" t="s">
        <v>8</v>
      </c>
      <c r="Q145" s="210"/>
      <c r="R145" s="210"/>
      <c r="S145" s="210"/>
      <c r="T145" s="210"/>
      <c r="U145" s="21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/>
      <c r="AF145" s="210"/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176">
        <f t="shared" si="12"/>
        <v>0</v>
      </c>
    </row>
    <row r="146" s="45" customFormat="1" ht="14.25" spans="1:48">
      <c r="A146" s="178">
        <v>5</v>
      </c>
      <c r="B146" s="179"/>
      <c r="C146" s="184" t="s">
        <v>26</v>
      </c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205"/>
      <c r="P146" s="203" t="s">
        <v>8</v>
      </c>
      <c r="Q146" s="211"/>
      <c r="R146" s="211"/>
      <c r="S146" s="211">
        <v>2</v>
      </c>
      <c r="T146" s="211"/>
      <c r="U146" s="211"/>
      <c r="V146" s="211">
        <v>3</v>
      </c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135"/>
      <c r="AO146" s="135"/>
      <c r="AP146" s="135"/>
      <c r="AQ146" s="211"/>
      <c r="AR146" s="211"/>
      <c r="AS146" s="135"/>
      <c r="AT146" s="135"/>
      <c r="AU146" s="135"/>
      <c r="AV146" s="245">
        <f t="shared" si="12"/>
        <v>5</v>
      </c>
    </row>
    <row r="147" s="45" customFormat="1" hidden="1" spans="1:48">
      <c r="A147" s="178">
        <v>30</v>
      </c>
      <c r="B147" s="179"/>
      <c r="C147" s="81" t="s">
        <v>109</v>
      </c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115"/>
      <c r="P147" s="203" t="s">
        <v>8</v>
      </c>
      <c r="Q147" s="210"/>
      <c r="R147" s="210"/>
      <c r="S147" s="210"/>
      <c r="T147" s="210"/>
      <c r="U147" s="21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/>
      <c r="AF147" s="210"/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176">
        <f t="shared" si="12"/>
        <v>0</v>
      </c>
    </row>
    <row r="148" s="45" customFormat="1" ht="16" hidden="1" customHeight="1" spans="1:48">
      <c r="A148" s="178">
        <v>31</v>
      </c>
      <c r="B148" s="179"/>
      <c r="C148" s="81" t="s">
        <v>110</v>
      </c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115"/>
      <c r="P148" s="203" t="s">
        <v>8</v>
      </c>
      <c r="Q148" s="210"/>
      <c r="R148" s="210"/>
      <c r="S148" s="210"/>
      <c r="T148" s="210"/>
      <c r="U148" s="210"/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/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176">
        <f t="shared" si="12"/>
        <v>0</v>
      </c>
    </row>
    <row r="149" s="45" customFormat="1" ht="17" hidden="1" customHeight="1" spans="1:48">
      <c r="A149" s="68">
        <v>32</v>
      </c>
      <c r="B149" s="179"/>
      <c r="C149" s="81" t="s">
        <v>111</v>
      </c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115"/>
      <c r="P149" s="203" t="s">
        <v>8</v>
      </c>
      <c r="Q149" s="135"/>
      <c r="R149" s="135"/>
      <c r="S149" s="135"/>
      <c r="T149" s="135"/>
      <c r="U149" s="135"/>
      <c r="V149" s="135"/>
      <c r="W149" s="135"/>
      <c r="X149" s="135"/>
      <c r="Y149" s="135"/>
      <c r="Z149" s="135"/>
      <c r="AA149" s="135"/>
      <c r="AB149" s="135"/>
      <c r="AC149" s="135"/>
      <c r="AD149" s="135"/>
      <c r="AE149" s="135"/>
      <c r="AF149" s="135"/>
      <c r="AG149" s="135"/>
      <c r="AH149" s="135"/>
      <c r="AI149" s="135"/>
      <c r="AJ149" s="135"/>
      <c r="AK149" s="135"/>
      <c r="AL149" s="135"/>
      <c r="AM149" s="135"/>
      <c r="AN149" s="135"/>
      <c r="AO149" s="135"/>
      <c r="AP149" s="135"/>
      <c r="AQ149" s="135"/>
      <c r="AR149" s="135"/>
      <c r="AS149" s="135"/>
      <c r="AT149" s="135"/>
      <c r="AU149" s="135"/>
      <c r="AV149" s="176">
        <f t="shared" si="12"/>
        <v>0</v>
      </c>
    </row>
    <row r="150" s="45" customFormat="1" ht="15" hidden="1" customHeight="1" spans="1:48">
      <c r="A150" s="68">
        <v>33</v>
      </c>
      <c r="B150" s="179"/>
      <c r="C150" s="81" t="s">
        <v>112</v>
      </c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115"/>
      <c r="P150" s="203" t="s">
        <v>8</v>
      </c>
      <c r="Q150" s="135"/>
      <c r="R150" s="135"/>
      <c r="S150" s="135"/>
      <c r="T150" s="135"/>
      <c r="U150" s="135"/>
      <c r="V150" s="135"/>
      <c r="W150" s="135"/>
      <c r="X150" s="135"/>
      <c r="Y150" s="135"/>
      <c r="Z150" s="135"/>
      <c r="AA150" s="135"/>
      <c r="AB150" s="135"/>
      <c r="AC150" s="135"/>
      <c r="AD150" s="135"/>
      <c r="AE150" s="135"/>
      <c r="AF150" s="135"/>
      <c r="AG150" s="135"/>
      <c r="AH150" s="135"/>
      <c r="AI150" s="135"/>
      <c r="AJ150" s="135"/>
      <c r="AK150" s="135"/>
      <c r="AL150" s="135"/>
      <c r="AM150" s="135"/>
      <c r="AN150" s="135"/>
      <c r="AO150" s="135"/>
      <c r="AP150" s="135"/>
      <c r="AQ150" s="135"/>
      <c r="AR150" s="135"/>
      <c r="AS150" s="135"/>
      <c r="AT150" s="135"/>
      <c r="AU150" s="135"/>
      <c r="AV150" s="176">
        <f t="shared" si="12"/>
        <v>0</v>
      </c>
    </row>
    <row r="151" s="45" customFormat="1" ht="27" hidden="1" customHeight="1" spans="1:48">
      <c r="A151" s="68">
        <v>45</v>
      </c>
      <c r="B151" s="179"/>
      <c r="C151" s="80" t="s">
        <v>113</v>
      </c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115"/>
      <c r="P151" s="203" t="s">
        <v>8</v>
      </c>
      <c r="Q151" s="135"/>
      <c r="R151" s="135"/>
      <c r="S151" s="135"/>
      <c r="T151" s="135"/>
      <c r="U151" s="13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135"/>
      <c r="AI151" s="135"/>
      <c r="AJ151" s="135"/>
      <c r="AK151" s="135"/>
      <c r="AL151" s="135"/>
      <c r="AM151" s="135"/>
      <c r="AN151" s="135"/>
      <c r="AO151" s="135"/>
      <c r="AP151" s="135"/>
      <c r="AQ151" s="135"/>
      <c r="AR151" s="135"/>
      <c r="AS151" s="135"/>
      <c r="AT151" s="135"/>
      <c r="AU151" s="135"/>
      <c r="AV151" s="176">
        <f t="shared" si="12"/>
        <v>0</v>
      </c>
    </row>
    <row r="152" s="45" customFormat="1" ht="19" hidden="1" customHeight="1" spans="1:48">
      <c r="A152" s="68">
        <v>50</v>
      </c>
      <c r="B152" s="179"/>
      <c r="C152" s="81" t="s">
        <v>31</v>
      </c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115"/>
      <c r="P152" s="203" t="s">
        <v>8</v>
      </c>
      <c r="Q152" s="135"/>
      <c r="R152" s="135"/>
      <c r="S152" s="135"/>
      <c r="T152" s="135"/>
      <c r="U152" s="135"/>
      <c r="V152" s="135"/>
      <c r="W152" s="135"/>
      <c r="X152" s="135"/>
      <c r="Y152" s="135"/>
      <c r="Z152" s="135"/>
      <c r="AA152" s="135"/>
      <c r="AB152" s="135"/>
      <c r="AC152" s="135"/>
      <c r="AD152" s="135"/>
      <c r="AE152" s="135"/>
      <c r="AF152" s="135"/>
      <c r="AG152" s="135"/>
      <c r="AH152" s="135"/>
      <c r="AI152" s="135"/>
      <c r="AJ152" s="135"/>
      <c r="AK152" s="135"/>
      <c r="AL152" s="135"/>
      <c r="AM152" s="135"/>
      <c r="AN152" s="135"/>
      <c r="AO152" s="135"/>
      <c r="AP152" s="135"/>
      <c r="AQ152" s="135"/>
      <c r="AR152" s="135"/>
      <c r="AS152" s="135"/>
      <c r="AT152" s="135"/>
      <c r="AU152" s="135"/>
      <c r="AV152" s="176">
        <f t="shared" ref="AV152:AV165" si="13">SUM(Q152:AU152)</f>
        <v>0</v>
      </c>
    </row>
    <row r="153" s="45" customFormat="1" ht="18" hidden="1" customHeight="1" spans="1:48">
      <c r="A153" s="68">
        <v>51</v>
      </c>
      <c r="B153" s="179"/>
      <c r="C153" s="81" t="s">
        <v>32</v>
      </c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115"/>
      <c r="P153" s="203" t="s">
        <v>8</v>
      </c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5"/>
      <c r="AO153" s="135"/>
      <c r="AP153" s="135"/>
      <c r="AQ153" s="135"/>
      <c r="AR153" s="135"/>
      <c r="AS153" s="135"/>
      <c r="AT153" s="135"/>
      <c r="AU153" s="135"/>
      <c r="AV153" s="176">
        <f t="shared" si="13"/>
        <v>0</v>
      </c>
    </row>
    <row r="154" s="45" customFormat="1" ht="15" hidden="1" customHeight="1" spans="1:48">
      <c r="A154" s="68">
        <v>52</v>
      </c>
      <c r="B154" s="179"/>
      <c r="C154" s="81" t="s">
        <v>33</v>
      </c>
      <c r="D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  <c r="O154" s="115"/>
      <c r="P154" s="203" t="s">
        <v>8</v>
      </c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5"/>
      <c r="AO154" s="135"/>
      <c r="AP154" s="135"/>
      <c r="AQ154" s="135"/>
      <c r="AR154" s="135"/>
      <c r="AS154" s="135"/>
      <c r="AT154" s="135"/>
      <c r="AU154" s="135"/>
      <c r="AV154" s="176">
        <f t="shared" si="13"/>
        <v>0</v>
      </c>
    </row>
    <row r="155" s="45" customFormat="1" ht="15" hidden="1" customHeight="1" spans="1:48">
      <c r="A155" s="68">
        <v>53</v>
      </c>
      <c r="B155" s="179"/>
      <c r="C155" s="80" t="s">
        <v>114</v>
      </c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115"/>
      <c r="P155" s="203" t="s">
        <v>8</v>
      </c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5"/>
      <c r="AO155" s="135"/>
      <c r="AP155" s="135"/>
      <c r="AQ155" s="135"/>
      <c r="AR155" s="135"/>
      <c r="AS155" s="135"/>
      <c r="AT155" s="135"/>
      <c r="AU155" s="135"/>
      <c r="AV155" s="176">
        <f t="shared" si="13"/>
        <v>0</v>
      </c>
    </row>
    <row r="156" s="45" customFormat="1" ht="18" hidden="1" customHeight="1" spans="1:48">
      <c r="A156" s="68">
        <v>54</v>
      </c>
      <c r="B156" s="179"/>
      <c r="C156" s="80" t="s">
        <v>115</v>
      </c>
      <c r="D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  <c r="O156" s="115"/>
      <c r="P156" s="203" t="s">
        <v>8</v>
      </c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5"/>
      <c r="AO156" s="135"/>
      <c r="AP156" s="135"/>
      <c r="AQ156" s="135"/>
      <c r="AR156" s="135"/>
      <c r="AS156" s="135"/>
      <c r="AT156" s="135"/>
      <c r="AU156" s="135"/>
      <c r="AV156" s="176">
        <f t="shared" si="13"/>
        <v>0</v>
      </c>
    </row>
    <row r="157" s="45" customFormat="1" ht="18.75" hidden="1" customHeight="1" spans="1:48">
      <c r="A157" s="68">
        <v>55</v>
      </c>
      <c r="B157" s="179"/>
      <c r="C157" s="81" t="s">
        <v>116</v>
      </c>
      <c r="D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  <c r="O157" s="115"/>
      <c r="P157" s="203" t="s">
        <v>8</v>
      </c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5"/>
      <c r="AO157" s="135"/>
      <c r="AP157" s="135"/>
      <c r="AQ157" s="135"/>
      <c r="AR157" s="135"/>
      <c r="AS157" s="135"/>
      <c r="AT157" s="135"/>
      <c r="AU157" s="135"/>
      <c r="AV157" s="176">
        <f t="shared" si="13"/>
        <v>0</v>
      </c>
    </row>
    <row r="158" s="44" customFormat="1" ht="18.75" hidden="1" customHeight="1" spans="1:48">
      <c r="A158" s="85">
        <v>55</v>
      </c>
      <c r="B158" s="107"/>
      <c r="C158" s="81" t="s">
        <v>117</v>
      </c>
      <c r="D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  <c r="O158" s="115"/>
      <c r="P158" s="133" t="s">
        <v>8</v>
      </c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  <c r="AD158" s="147"/>
      <c r="AE158" s="147"/>
      <c r="AF158" s="147"/>
      <c r="AG158" s="147"/>
      <c r="AH158" s="147"/>
      <c r="AI158" s="147"/>
      <c r="AJ158" s="147"/>
      <c r="AK158" s="147"/>
      <c r="AL158" s="147"/>
      <c r="AM158" s="147"/>
      <c r="AN158" s="147"/>
      <c r="AO158" s="147"/>
      <c r="AP158" s="147"/>
      <c r="AQ158" s="147"/>
      <c r="AR158" s="147"/>
      <c r="AS158" s="147"/>
      <c r="AT158" s="147"/>
      <c r="AU158" s="147"/>
      <c r="AV158" s="176">
        <f t="shared" si="13"/>
        <v>0</v>
      </c>
    </row>
    <row r="159" s="44" customFormat="1" ht="18.75" hidden="1" customHeight="1" spans="1:48">
      <c r="A159" s="85">
        <v>55</v>
      </c>
      <c r="B159" s="107"/>
      <c r="C159" s="81" t="s">
        <v>118</v>
      </c>
      <c r="D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  <c r="O159" s="115"/>
      <c r="P159" s="133" t="s">
        <v>8</v>
      </c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  <c r="AD159" s="147"/>
      <c r="AE159" s="147"/>
      <c r="AF159" s="147"/>
      <c r="AG159" s="147"/>
      <c r="AH159" s="147"/>
      <c r="AI159" s="147"/>
      <c r="AJ159" s="147"/>
      <c r="AK159" s="147"/>
      <c r="AL159" s="147"/>
      <c r="AM159" s="147"/>
      <c r="AN159" s="147"/>
      <c r="AO159" s="147"/>
      <c r="AP159" s="147"/>
      <c r="AQ159" s="147"/>
      <c r="AR159" s="147"/>
      <c r="AS159" s="147"/>
      <c r="AT159" s="147"/>
      <c r="AU159" s="147"/>
      <c r="AV159" s="176">
        <f t="shared" si="13"/>
        <v>0</v>
      </c>
    </row>
    <row r="160" s="44" customFormat="1" ht="18.75" hidden="1" customHeight="1" spans="1:48">
      <c r="A160" s="85">
        <v>55</v>
      </c>
      <c r="B160" s="107"/>
      <c r="C160" s="81" t="s">
        <v>104</v>
      </c>
      <c r="D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  <c r="O160" s="115"/>
      <c r="P160" s="133" t="s">
        <v>8</v>
      </c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  <c r="AD160" s="147"/>
      <c r="AE160" s="147"/>
      <c r="AF160" s="147"/>
      <c r="AG160" s="147"/>
      <c r="AH160" s="147"/>
      <c r="AI160" s="147"/>
      <c r="AJ160" s="147"/>
      <c r="AK160" s="147"/>
      <c r="AL160" s="147"/>
      <c r="AM160" s="147"/>
      <c r="AN160" s="147"/>
      <c r="AO160" s="147"/>
      <c r="AP160" s="147"/>
      <c r="AQ160" s="147"/>
      <c r="AR160" s="147"/>
      <c r="AS160" s="147"/>
      <c r="AT160" s="147"/>
      <c r="AU160" s="147"/>
      <c r="AV160" s="176">
        <f t="shared" si="13"/>
        <v>0</v>
      </c>
    </row>
    <row r="161" s="44" customFormat="1" ht="19.5" customHeight="1" spans="1:48">
      <c r="A161" s="85">
        <v>6</v>
      </c>
      <c r="B161" s="107"/>
      <c r="C161" s="186" t="s">
        <v>119</v>
      </c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206"/>
      <c r="P161" s="207" t="s">
        <v>8</v>
      </c>
      <c r="Q161" s="147"/>
      <c r="R161" s="147"/>
      <c r="S161" s="147"/>
      <c r="T161" s="147"/>
      <c r="U161" s="147">
        <v>50</v>
      </c>
      <c r="V161" s="147"/>
      <c r="W161" s="147">
        <v>52</v>
      </c>
      <c r="X161" s="147"/>
      <c r="Y161" s="147"/>
      <c r="Z161" s="147"/>
      <c r="AA161" s="147">
        <v>50</v>
      </c>
      <c r="AB161" s="147"/>
      <c r="AC161" s="147">
        <v>18</v>
      </c>
      <c r="AD161" s="147">
        <v>47</v>
      </c>
      <c r="AE161" s="147"/>
      <c r="AF161" s="147"/>
      <c r="AG161" s="147"/>
      <c r="AH161" s="147"/>
      <c r="AI161" s="147"/>
      <c r="AJ161" s="147"/>
      <c r="AK161" s="147"/>
      <c r="AL161" s="147"/>
      <c r="AM161" s="147"/>
      <c r="AN161" s="147"/>
      <c r="AO161" s="147"/>
      <c r="AP161" s="147"/>
      <c r="AQ161" s="147"/>
      <c r="AR161" s="147"/>
      <c r="AS161" s="147"/>
      <c r="AT161" s="147"/>
      <c r="AU161" s="147"/>
      <c r="AV161" s="176">
        <f t="shared" si="13"/>
        <v>217</v>
      </c>
    </row>
    <row r="162" s="44" customFormat="1" ht="19.5" customHeight="1" spans="1:48">
      <c r="A162" s="85">
        <v>7</v>
      </c>
      <c r="B162" s="107"/>
      <c r="C162" s="186" t="s">
        <v>120</v>
      </c>
      <c r="D162" s="186"/>
      <c r="E162" s="186"/>
      <c r="F162" s="186"/>
      <c r="G162" s="186"/>
      <c r="H162" s="186"/>
      <c r="I162" s="186"/>
      <c r="J162" s="186"/>
      <c r="K162" s="186"/>
      <c r="L162" s="186"/>
      <c r="M162" s="186"/>
      <c r="N162" s="186"/>
      <c r="O162" s="206"/>
      <c r="P162" s="207" t="s">
        <v>8</v>
      </c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>
        <v>38</v>
      </c>
      <c r="AD162" s="147">
        <v>3</v>
      </c>
      <c r="AE162" s="147"/>
      <c r="AF162" s="147"/>
      <c r="AG162" s="147"/>
      <c r="AH162" s="147"/>
      <c r="AI162" s="147"/>
      <c r="AJ162" s="147"/>
      <c r="AK162" s="147"/>
      <c r="AL162" s="147"/>
      <c r="AM162" s="147"/>
      <c r="AN162" s="147"/>
      <c r="AO162" s="147"/>
      <c r="AP162" s="147"/>
      <c r="AQ162" s="147"/>
      <c r="AR162" s="147"/>
      <c r="AS162" s="147"/>
      <c r="AT162" s="147"/>
      <c r="AU162" s="147"/>
      <c r="AV162" s="176">
        <f t="shared" si="13"/>
        <v>41</v>
      </c>
    </row>
    <row r="163" s="44" customFormat="1" ht="19.5" customHeight="1" spans="1:48">
      <c r="A163" s="85">
        <v>8</v>
      </c>
      <c r="B163" s="107"/>
      <c r="C163" s="187" t="s">
        <v>45</v>
      </c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208"/>
      <c r="P163" s="207" t="s">
        <v>8</v>
      </c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  <c r="AD163" s="147"/>
      <c r="AE163" s="147"/>
      <c r="AF163" s="147"/>
      <c r="AG163" s="147"/>
      <c r="AH163" s="147"/>
      <c r="AI163" s="147"/>
      <c r="AJ163" s="147"/>
      <c r="AK163" s="147"/>
      <c r="AL163" s="147"/>
      <c r="AM163" s="147"/>
      <c r="AN163" s="147"/>
      <c r="AO163" s="147"/>
      <c r="AP163" s="147"/>
      <c r="AQ163" s="147"/>
      <c r="AR163" s="147"/>
      <c r="AS163" s="147"/>
      <c r="AT163" s="147"/>
      <c r="AU163" s="147"/>
      <c r="AV163" s="176">
        <f t="shared" si="13"/>
        <v>0</v>
      </c>
    </row>
    <row r="164" s="44" customFormat="1" ht="19.5" customHeight="1" spans="1:48">
      <c r="A164" s="85">
        <v>9</v>
      </c>
      <c r="B164" s="107"/>
      <c r="C164" s="187" t="s">
        <v>121</v>
      </c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208"/>
      <c r="P164" s="207" t="s">
        <v>8</v>
      </c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  <c r="AD164" s="147"/>
      <c r="AE164" s="147"/>
      <c r="AF164" s="147"/>
      <c r="AG164" s="147"/>
      <c r="AH164" s="147"/>
      <c r="AI164" s="147"/>
      <c r="AJ164" s="147"/>
      <c r="AK164" s="147"/>
      <c r="AL164" s="147"/>
      <c r="AM164" s="147"/>
      <c r="AN164" s="147"/>
      <c r="AO164" s="147"/>
      <c r="AP164" s="147"/>
      <c r="AQ164" s="147"/>
      <c r="AR164" s="147"/>
      <c r="AS164" s="147"/>
      <c r="AT164" s="147"/>
      <c r="AU164" s="147"/>
      <c r="AV164" s="176">
        <f t="shared" si="13"/>
        <v>0</v>
      </c>
    </row>
    <row r="165" s="44" customFormat="1" ht="19.5" customHeight="1" spans="1:48">
      <c r="A165" s="85">
        <v>10</v>
      </c>
      <c r="B165" s="107"/>
      <c r="C165" s="187" t="s">
        <v>122</v>
      </c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208"/>
      <c r="P165" s="207" t="s">
        <v>8</v>
      </c>
      <c r="Q165" s="147"/>
      <c r="R165" s="147"/>
      <c r="S165" s="147"/>
      <c r="T165" s="147"/>
      <c r="U165" s="147">
        <v>4</v>
      </c>
      <c r="V165" s="147"/>
      <c r="W165" s="147"/>
      <c r="X165" s="147"/>
      <c r="Y165" s="147"/>
      <c r="Z165" s="147"/>
      <c r="AA165" s="147"/>
      <c r="AB165" s="147"/>
      <c r="AC165" s="147">
        <v>4</v>
      </c>
      <c r="AD165" s="147"/>
      <c r="AE165" s="147"/>
      <c r="AF165" s="147"/>
      <c r="AG165" s="147"/>
      <c r="AH165" s="147"/>
      <c r="AI165" s="147"/>
      <c r="AJ165" s="147"/>
      <c r="AK165" s="147"/>
      <c r="AL165" s="147"/>
      <c r="AM165" s="147"/>
      <c r="AN165" s="147"/>
      <c r="AO165" s="147"/>
      <c r="AP165" s="147"/>
      <c r="AQ165" s="147"/>
      <c r="AR165" s="147"/>
      <c r="AS165" s="147"/>
      <c r="AT165" s="147"/>
      <c r="AU165" s="147"/>
      <c r="AV165" s="176">
        <f t="shared" si="13"/>
        <v>8</v>
      </c>
    </row>
    <row r="166" s="44" customFormat="1" ht="20.25" customHeight="1" spans="1:48">
      <c r="A166" s="188" t="s">
        <v>6</v>
      </c>
      <c r="B166" s="188"/>
      <c r="C166" s="188"/>
      <c r="D166" s="188"/>
      <c r="E166" s="188"/>
      <c r="F166" s="188"/>
      <c r="G166" s="188"/>
      <c r="H166" s="188"/>
      <c r="I166" s="188"/>
      <c r="J166" s="188"/>
      <c r="K166" s="188"/>
      <c r="L166" s="188"/>
      <c r="M166" s="188"/>
      <c r="N166" s="188"/>
      <c r="O166" s="188"/>
      <c r="P166" s="199"/>
      <c r="Q166" s="212">
        <f t="shared" ref="Q166:AU166" si="14">SUM(Q120:Q165)</f>
        <v>0</v>
      </c>
      <c r="R166" s="212">
        <f t="shared" si="14"/>
        <v>0</v>
      </c>
      <c r="S166" s="212">
        <f t="shared" si="14"/>
        <v>182</v>
      </c>
      <c r="T166" s="212">
        <f t="shared" si="14"/>
        <v>0</v>
      </c>
      <c r="U166" s="212">
        <f t="shared" si="14"/>
        <v>54</v>
      </c>
      <c r="V166" s="212">
        <f t="shared" si="14"/>
        <v>513</v>
      </c>
      <c r="W166" s="212">
        <f t="shared" si="14"/>
        <v>52</v>
      </c>
      <c r="X166" s="212">
        <f t="shared" si="14"/>
        <v>370</v>
      </c>
      <c r="Y166" s="212">
        <f t="shared" si="14"/>
        <v>400</v>
      </c>
      <c r="Z166" s="212">
        <f t="shared" si="14"/>
        <v>0</v>
      </c>
      <c r="AA166" s="212">
        <f t="shared" si="14"/>
        <v>50</v>
      </c>
      <c r="AB166" s="212">
        <f t="shared" si="14"/>
        <v>0</v>
      </c>
      <c r="AC166" s="212">
        <f t="shared" si="14"/>
        <v>420</v>
      </c>
      <c r="AD166" s="212">
        <f t="shared" si="14"/>
        <v>290</v>
      </c>
      <c r="AE166" s="212">
        <f t="shared" si="14"/>
        <v>0</v>
      </c>
      <c r="AF166" s="212">
        <f t="shared" si="14"/>
        <v>0</v>
      </c>
      <c r="AG166" s="212">
        <f t="shared" si="14"/>
        <v>0</v>
      </c>
      <c r="AH166" s="212">
        <f t="shared" si="14"/>
        <v>0</v>
      </c>
      <c r="AI166" s="212">
        <f t="shared" si="14"/>
        <v>0</v>
      </c>
      <c r="AJ166" s="212">
        <f t="shared" si="14"/>
        <v>0</v>
      </c>
      <c r="AK166" s="212">
        <f t="shared" si="14"/>
        <v>0</v>
      </c>
      <c r="AL166" s="212">
        <f t="shared" si="14"/>
        <v>0</v>
      </c>
      <c r="AM166" s="212">
        <f t="shared" si="14"/>
        <v>0</v>
      </c>
      <c r="AN166" s="212">
        <f t="shared" si="14"/>
        <v>0</v>
      </c>
      <c r="AO166" s="212">
        <f t="shared" si="14"/>
        <v>0</v>
      </c>
      <c r="AP166" s="212">
        <f t="shared" si="14"/>
        <v>0</v>
      </c>
      <c r="AQ166" s="212">
        <f t="shared" si="14"/>
        <v>0</v>
      </c>
      <c r="AR166" s="212">
        <f t="shared" si="14"/>
        <v>0</v>
      </c>
      <c r="AS166" s="212">
        <f t="shared" si="14"/>
        <v>0</v>
      </c>
      <c r="AT166" s="212">
        <f t="shared" si="14"/>
        <v>0</v>
      </c>
      <c r="AU166" s="212">
        <f t="shared" si="14"/>
        <v>0</v>
      </c>
      <c r="AV166" s="176">
        <f t="shared" ref="AV166" si="15">SUM(Q166:AU166)</f>
        <v>2331</v>
      </c>
    </row>
    <row r="167" s="44" customFormat="1" ht="38.25" customHeight="1" spans="1:48">
      <c r="A167" s="189" t="s">
        <v>55</v>
      </c>
      <c r="B167" s="190"/>
      <c r="C167" s="190"/>
      <c r="D167" s="190"/>
      <c r="E167" s="190"/>
      <c r="F167" s="190"/>
      <c r="G167" s="190"/>
      <c r="H167" s="190"/>
      <c r="I167" s="190"/>
      <c r="J167" s="190"/>
      <c r="K167" s="190"/>
      <c r="L167" s="190"/>
      <c r="M167" s="190"/>
      <c r="N167" s="190"/>
      <c r="O167" s="190"/>
      <c r="P167" s="190"/>
      <c r="Q167" s="190"/>
      <c r="R167" s="190"/>
      <c r="S167" s="190"/>
      <c r="T167" s="190"/>
      <c r="U167" s="190"/>
      <c r="V167" s="190"/>
      <c r="W167" s="190"/>
      <c r="X167" s="190"/>
      <c r="Y167" s="190"/>
      <c r="Z167" s="190"/>
      <c r="AA167" s="190"/>
      <c r="AB167" s="190"/>
      <c r="AC167" s="190"/>
      <c r="AD167" s="190"/>
      <c r="AE167" s="190"/>
      <c r="AF167" s="190"/>
      <c r="AG167" s="190"/>
      <c r="AH167" s="190"/>
      <c r="AI167" s="190"/>
      <c r="AJ167" s="190"/>
      <c r="AK167" s="190"/>
      <c r="AL167" s="190"/>
      <c r="AM167" s="190"/>
      <c r="AN167" s="190"/>
      <c r="AO167" s="190"/>
      <c r="AP167" s="190"/>
      <c r="AQ167" s="190"/>
      <c r="AR167" s="190"/>
      <c r="AS167" s="190"/>
      <c r="AT167" s="190"/>
      <c r="AU167" s="190"/>
      <c r="AV167" s="233"/>
    </row>
    <row r="168" s="44" customFormat="1" ht="28.5" customHeight="1" spans="1:48">
      <c r="A168" s="191" t="s">
        <v>56</v>
      </c>
      <c r="B168" s="192"/>
      <c r="C168" s="193" t="s">
        <v>3</v>
      </c>
      <c r="D168" s="194"/>
      <c r="E168" s="195"/>
      <c r="F168" s="63" t="s">
        <v>57</v>
      </c>
      <c r="G168" s="63"/>
      <c r="H168" s="63"/>
      <c r="I168" s="63"/>
      <c r="J168" s="63"/>
      <c r="K168" s="63"/>
      <c r="L168" s="91" t="s">
        <v>58</v>
      </c>
      <c r="M168" s="209"/>
      <c r="N168" s="209"/>
      <c r="O168" s="133" t="s">
        <v>59</v>
      </c>
      <c r="P168" s="133"/>
      <c r="Q168" s="133"/>
      <c r="R168" s="133"/>
      <c r="S168" s="133"/>
      <c r="T168" s="133"/>
      <c r="U168" s="133"/>
      <c r="V168" s="133"/>
      <c r="W168" s="133"/>
      <c r="X168" s="213" t="s">
        <v>123</v>
      </c>
      <c r="Y168" s="222"/>
      <c r="Z168" s="213" t="s">
        <v>124</v>
      </c>
      <c r="AA168" s="222"/>
      <c r="AB168" s="213" t="s">
        <v>125</v>
      </c>
      <c r="AC168" s="222"/>
      <c r="AD168" s="223" t="s">
        <v>70</v>
      </c>
      <c r="AE168" s="224"/>
      <c r="AF168" s="229" t="s">
        <v>143</v>
      </c>
      <c r="AG168" s="144"/>
      <c r="AH168" s="144"/>
      <c r="AI168" s="144"/>
      <c r="AJ168" s="144"/>
      <c r="AK168" s="151"/>
      <c r="AL168" s="143" t="s">
        <v>127</v>
      </c>
      <c r="AM168" s="151"/>
      <c r="AN168" s="143" t="s">
        <v>128</v>
      </c>
      <c r="AO168" s="151"/>
      <c r="AP168" s="234" t="s">
        <v>129</v>
      </c>
      <c r="AQ168" s="235"/>
      <c r="AR168" s="229" t="s">
        <v>130</v>
      </c>
      <c r="AS168" s="144"/>
      <c r="AT168" s="144"/>
      <c r="AU168" s="151"/>
      <c r="AV168" s="236" t="s">
        <v>6</v>
      </c>
    </row>
    <row r="169" s="44" customFormat="1" ht="43.5" customHeight="1" spans="1:48">
      <c r="A169" s="196"/>
      <c r="B169" s="197"/>
      <c r="C169" s="198"/>
      <c r="D169" s="188"/>
      <c r="E169" s="199"/>
      <c r="F169" s="63" t="s">
        <v>63</v>
      </c>
      <c r="G169" s="63"/>
      <c r="H169" s="63" t="s">
        <v>64</v>
      </c>
      <c r="I169" s="63"/>
      <c r="J169" s="63" t="s">
        <v>65</v>
      </c>
      <c r="K169" s="63"/>
      <c r="L169" s="91" t="s">
        <v>66</v>
      </c>
      <c r="M169" s="91"/>
      <c r="N169" s="91"/>
      <c r="O169" s="91" t="s">
        <v>131</v>
      </c>
      <c r="P169" s="209"/>
      <c r="Q169" s="209"/>
      <c r="R169" s="107" t="s">
        <v>132</v>
      </c>
      <c r="S169" s="107"/>
      <c r="T169" s="214" t="s">
        <v>133</v>
      </c>
      <c r="U169" s="215"/>
      <c r="V169" s="214" t="s">
        <v>134</v>
      </c>
      <c r="W169" s="214"/>
      <c r="X169" s="216"/>
      <c r="Y169" s="226"/>
      <c r="Z169" s="216"/>
      <c r="AA169" s="226"/>
      <c r="AB169" s="216"/>
      <c r="AC169" s="226"/>
      <c r="AD169" s="227"/>
      <c r="AE169" s="228"/>
      <c r="AF169" s="229" t="s">
        <v>135</v>
      </c>
      <c r="AG169" s="151"/>
      <c r="AH169" s="229" t="s">
        <v>136</v>
      </c>
      <c r="AI169" s="151"/>
      <c r="AJ169" s="124" t="s">
        <v>137</v>
      </c>
      <c r="AK169" s="126"/>
      <c r="AL169" s="156" t="s">
        <v>75</v>
      </c>
      <c r="AM169" s="156"/>
      <c r="AN169" s="143" t="s">
        <v>72</v>
      </c>
      <c r="AO169" s="151"/>
      <c r="AP169" s="237"/>
      <c r="AQ169" s="238"/>
      <c r="AR169" s="239" t="s">
        <v>79</v>
      </c>
      <c r="AS169" s="240"/>
      <c r="AT169" s="239" t="s">
        <v>138</v>
      </c>
      <c r="AU169" s="240"/>
      <c r="AV169" s="241"/>
    </row>
    <row r="170" s="44" customFormat="1" ht="21" hidden="1" customHeight="1" spans="1:48">
      <c r="A170" s="193" t="s">
        <v>139</v>
      </c>
      <c r="B170" s="192"/>
      <c r="C170" s="193" t="s">
        <v>82</v>
      </c>
      <c r="D170" s="194"/>
      <c r="E170" s="195"/>
      <c r="F170" s="91">
        <v>0</v>
      </c>
      <c r="G170" s="91"/>
      <c r="H170" s="91">
        <v>0</v>
      </c>
      <c r="I170" s="91"/>
      <c r="J170" s="91">
        <v>0</v>
      </c>
      <c r="K170" s="91"/>
      <c r="L170" s="91" t="s">
        <v>140</v>
      </c>
      <c r="M170" s="91"/>
      <c r="N170" s="91"/>
      <c r="O170" s="91" t="s">
        <v>140</v>
      </c>
      <c r="P170" s="209"/>
      <c r="Q170" s="209"/>
      <c r="R170" s="133" t="s">
        <v>140</v>
      </c>
      <c r="S170" s="133"/>
      <c r="T170" s="133"/>
      <c r="U170" s="133" t="s">
        <v>140</v>
      </c>
      <c r="V170" s="133"/>
      <c r="W170" s="133"/>
      <c r="X170" s="143" t="s">
        <v>140</v>
      </c>
      <c r="Y170" s="151"/>
      <c r="Z170" s="143" t="s">
        <v>140</v>
      </c>
      <c r="AA170" s="151"/>
      <c r="AB170" s="143" t="s">
        <v>140</v>
      </c>
      <c r="AC170" s="151"/>
      <c r="AD170" s="143" t="s">
        <v>140</v>
      </c>
      <c r="AE170" s="151"/>
      <c r="AF170" s="143" t="s">
        <v>140</v>
      </c>
      <c r="AG170" s="151"/>
      <c r="AH170" s="143"/>
      <c r="AI170" s="151"/>
      <c r="AJ170" s="143" t="s">
        <v>140</v>
      </c>
      <c r="AK170" s="151"/>
      <c r="AL170" s="143"/>
      <c r="AM170" s="151"/>
      <c r="AN170" s="143"/>
      <c r="AO170" s="151"/>
      <c r="AP170" s="143" t="s">
        <v>140</v>
      </c>
      <c r="AQ170" s="151"/>
      <c r="AR170" s="143" t="s">
        <v>140</v>
      </c>
      <c r="AS170" s="151"/>
      <c r="AT170" s="143" t="s">
        <v>140</v>
      </c>
      <c r="AU170" s="151"/>
      <c r="AV170" s="163">
        <f>SUM(F170:AU170)</f>
        <v>0</v>
      </c>
    </row>
    <row r="171" s="48" customFormat="1" ht="42.75" customHeight="1" spans="1:48">
      <c r="A171" s="196"/>
      <c r="B171" s="197"/>
      <c r="C171" s="198"/>
      <c r="D171" s="188"/>
      <c r="E171" s="199"/>
      <c r="F171" s="92">
        <f>(AV117+AV118)/2</f>
        <v>0</v>
      </c>
      <c r="G171" s="92"/>
      <c r="H171" s="93">
        <f>(AV94+AV95)/2</f>
        <v>0</v>
      </c>
      <c r="I171" s="93"/>
      <c r="J171" s="122">
        <v>0</v>
      </c>
      <c r="K171" s="123"/>
      <c r="L171" s="146">
        <f>(AV124+AV125)/2</f>
        <v>0</v>
      </c>
      <c r="M171" s="146"/>
      <c r="N171" s="146"/>
      <c r="O171" s="146">
        <f>(AV149+AV150)/2</f>
        <v>0</v>
      </c>
      <c r="P171" s="146"/>
      <c r="Q171" s="146"/>
      <c r="R171" s="217">
        <f>(AV147+AV148)/2</f>
        <v>0</v>
      </c>
      <c r="S171" s="217"/>
      <c r="T171" s="146">
        <f>(AV138+AV137)/2</f>
        <v>760</v>
      </c>
      <c r="U171" s="218"/>
      <c r="V171" s="146">
        <f>(AV128+AV129)/2</f>
        <v>0</v>
      </c>
      <c r="W171" s="146"/>
      <c r="X171" s="219">
        <f>AV157</f>
        <v>0</v>
      </c>
      <c r="Y171" s="230"/>
      <c r="Z171" s="122">
        <f>(AV140+AV141)/2</f>
        <v>0</v>
      </c>
      <c r="AA171" s="123"/>
      <c r="AB171" s="122"/>
      <c r="AC171" s="123"/>
      <c r="AD171" s="122">
        <f>AV139</f>
        <v>0</v>
      </c>
      <c r="AE171" s="123"/>
      <c r="AF171" s="219">
        <f>(AV155+AV156)/2</f>
        <v>0</v>
      </c>
      <c r="AG171" s="230"/>
      <c r="AH171" s="122">
        <f>(AV152+AV153+AV154)/3</f>
        <v>0</v>
      </c>
      <c r="AI171" s="123"/>
      <c r="AJ171" s="219">
        <f>(AV132+AV133)/2</f>
        <v>0</v>
      </c>
      <c r="AK171" s="230"/>
      <c r="AL171" s="122">
        <f>AV146</f>
        <v>5</v>
      </c>
      <c r="AM171" s="123"/>
      <c r="AN171" s="122">
        <v>0</v>
      </c>
      <c r="AO171" s="123"/>
      <c r="AP171" s="122">
        <f>(AV126+AV127)/2</f>
        <v>270</v>
      </c>
      <c r="AQ171" s="123"/>
      <c r="AR171" s="122">
        <f>AV158</f>
        <v>0</v>
      </c>
      <c r="AS171" s="123"/>
      <c r="AT171" s="122">
        <f>(BZ122+BZ123)/2</f>
        <v>0</v>
      </c>
      <c r="AU171" s="123"/>
      <c r="AV171" s="242">
        <f>SUM(F171:AU171)</f>
        <v>1035</v>
      </c>
    </row>
    <row r="172" s="49" customFormat="1" ht="38.25" customHeight="1" spans="1:48">
      <c r="A172" s="200" t="s">
        <v>83</v>
      </c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20"/>
      <c r="R172" s="220"/>
      <c r="S172" s="220"/>
      <c r="T172" s="220" t="s">
        <v>84</v>
      </c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 t="s">
        <v>85</v>
      </c>
      <c r="AH172" s="220"/>
      <c r="AI172" s="220"/>
      <c r="AJ172" s="220"/>
      <c r="AK172" s="220"/>
      <c r="AL172" s="220" t="s">
        <v>86</v>
      </c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43"/>
    </row>
    <row r="173" s="50" customFormat="1" ht="10" customHeight="1" spans="1:48">
      <c r="A173" s="201" t="s">
        <v>141</v>
      </c>
      <c r="B173" s="201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1"/>
      <c r="AE173" s="221"/>
      <c r="AF173" s="221"/>
      <c r="AG173" s="221"/>
      <c r="AH173" s="221"/>
      <c r="AI173" s="221"/>
      <c r="AJ173" s="221"/>
      <c r="AK173" s="221"/>
      <c r="AL173" s="221"/>
      <c r="AM173" s="221"/>
      <c r="AN173" s="221"/>
      <c r="AO173" s="221"/>
      <c r="AP173" s="221"/>
      <c r="AQ173" s="221"/>
      <c r="AR173" s="221"/>
      <c r="AS173" s="221"/>
      <c r="AT173" s="221"/>
      <c r="AU173" s="221"/>
      <c r="AV173" s="244"/>
    </row>
    <row r="174" s="51" customFormat="1" ht="39" customHeight="1" spans="1:49">
      <c r="A174" s="248" t="s">
        <v>144</v>
      </c>
      <c r="B174" s="249"/>
      <c r="C174" s="250"/>
      <c r="D174" s="250"/>
      <c r="E174" s="250"/>
      <c r="F174" s="250"/>
      <c r="G174" s="250"/>
      <c r="H174" s="250"/>
      <c r="I174" s="250"/>
      <c r="J174" s="250"/>
      <c r="K174" s="250"/>
      <c r="L174" s="250"/>
      <c r="M174" s="250"/>
      <c r="N174" s="250"/>
      <c r="O174" s="250"/>
      <c r="P174" s="249"/>
      <c r="Q174" s="249"/>
      <c r="R174" s="249"/>
      <c r="S174" s="249"/>
      <c r="T174" s="249"/>
      <c r="U174" s="249"/>
      <c r="V174" s="249"/>
      <c r="W174" s="249"/>
      <c r="X174" s="249"/>
      <c r="Y174" s="249"/>
      <c r="Z174" s="249"/>
      <c r="AA174" s="249"/>
      <c r="AB174" s="249"/>
      <c r="AC174" s="249"/>
      <c r="AD174" s="249"/>
      <c r="AE174" s="249"/>
      <c r="AF174" s="249"/>
      <c r="AG174" s="249"/>
      <c r="AH174" s="249"/>
      <c r="AI174" s="249"/>
      <c r="AJ174" s="249"/>
      <c r="AK174" s="249"/>
      <c r="AL174" s="249"/>
      <c r="AM174" s="249"/>
      <c r="AN174" s="249"/>
      <c r="AO174" s="249"/>
      <c r="AP174" s="249"/>
      <c r="AQ174" s="249"/>
      <c r="AR174" s="249"/>
      <c r="AS174" s="249"/>
      <c r="AT174" s="249"/>
      <c r="AU174" s="249"/>
      <c r="AV174" s="295"/>
      <c r="AW174" s="302"/>
    </row>
    <row r="175" s="50" customFormat="1" ht="73" customHeight="1" spans="1:49">
      <c r="A175" s="251" t="s">
        <v>145</v>
      </c>
      <c r="B175" s="251" t="s">
        <v>146</v>
      </c>
      <c r="C175" s="252" t="s">
        <v>147</v>
      </c>
      <c r="D175" s="253"/>
      <c r="E175" s="254" t="s">
        <v>148</v>
      </c>
      <c r="F175" s="255"/>
      <c r="G175" s="256"/>
      <c r="H175" s="254" t="s">
        <v>149</v>
      </c>
      <c r="I175" s="255"/>
      <c r="J175" s="278" t="s">
        <v>150</v>
      </c>
      <c r="K175" s="279"/>
      <c r="L175" s="278" t="s">
        <v>67</v>
      </c>
      <c r="M175" s="279"/>
      <c r="N175" s="280" t="s">
        <v>151</v>
      </c>
      <c r="O175" s="280"/>
      <c r="P175" s="281" t="s">
        <v>152</v>
      </c>
      <c r="Q175" s="285"/>
      <c r="R175" s="286" t="s">
        <v>153</v>
      </c>
      <c r="S175" s="287"/>
      <c r="T175" s="286" t="s">
        <v>154</v>
      </c>
      <c r="U175" s="287"/>
      <c r="V175" s="286" t="s">
        <v>155</v>
      </c>
      <c r="W175" s="287"/>
      <c r="X175" s="280" t="s">
        <v>156</v>
      </c>
      <c r="Y175" s="280"/>
      <c r="Z175" s="280" t="s">
        <v>34</v>
      </c>
      <c r="AA175" s="280"/>
      <c r="AB175" s="280" t="s">
        <v>157</v>
      </c>
      <c r="AC175" s="280"/>
      <c r="AD175" s="280" t="s">
        <v>158</v>
      </c>
      <c r="AE175" s="280"/>
      <c r="AF175" s="280" t="s">
        <v>159</v>
      </c>
      <c r="AG175" s="280"/>
      <c r="AH175" s="280" t="s">
        <v>160</v>
      </c>
      <c r="AI175" s="280"/>
      <c r="AJ175" s="280" t="s">
        <v>161</v>
      </c>
      <c r="AK175" s="280"/>
      <c r="AL175" s="280"/>
      <c r="AM175" s="292" t="s">
        <v>162</v>
      </c>
      <c r="AN175" s="280"/>
      <c r="AO175" s="280"/>
      <c r="AP175" s="280" t="s">
        <v>163</v>
      </c>
      <c r="AQ175" s="280"/>
      <c r="AR175" s="280" t="s">
        <v>164</v>
      </c>
      <c r="AS175" s="280"/>
      <c r="AT175" s="292" t="s">
        <v>165</v>
      </c>
      <c r="AU175" s="292"/>
      <c r="AV175" s="296" t="s">
        <v>166</v>
      </c>
      <c r="AW175" s="303"/>
    </row>
    <row r="176" s="52" customFormat="1" ht="53" customHeight="1" spans="1:49">
      <c r="A176" s="241">
        <v>1</v>
      </c>
      <c r="B176" s="257"/>
      <c r="C176" s="258" t="s">
        <v>167</v>
      </c>
      <c r="D176" s="259"/>
      <c r="E176" s="260">
        <f>SUM(H176:AS176)</f>
        <v>6861.5</v>
      </c>
      <c r="F176" s="261"/>
      <c r="G176" s="262"/>
      <c r="H176" s="263">
        <f>AF56</f>
        <v>1440.5</v>
      </c>
      <c r="I176" s="263"/>
      <c r="J176" s="263">
        <f>AH56</f>
        <v>490</v>
      </c>
      <c r="K176" s="263"/>
      <c r="L176" s="263">
        <f>R56</f>
        <v>6</v>
      </c>
      <c r="M176" s="263"/>
      <c r="N176" s="282">
        <f>AP56</f>
        <v>18</v>
      </c>
      <c r="O176" s="283"/>
      <c r="P176" s="282">
        <f>U56</f>
        <v>1465</v>
      </c>
      <c r="Q176" s="283"/>
      <c r="R176" s="282">
        <f>X56</f>
        <v>361.5</v>
      </c>
      <c r="S176" s="283"/>
      <c r="T176" s="260">
        <f>L56</f>
        <v>0</v>
      </c>
      <c r="U176" s="262"/>
      <c r="V176" s="282">
        <f>O56</f>
        <v>540</v>
      </c>
      <c r="W176" s="283"/>
      <c r="X176" s="267">
        <f>Z56</f>
        <v>0</v>
      </c>
      <c r="Y176" s="267"/>
      <c r="Z176" s="263">
        <f>AR56</f>
        <v>30</v>
      </c>
      <c r="AA176" s="263"/>
      <c r="AB176" s="263">
        <f>AN56</f>
        <v>41</v>
      </c>
      <c r="AC176" s="263"/>
      <c r="AD176" s="263">
        <f>AJ56</f>
        <v>278</v>
      </c>
      <c r="AE176" s="263"/>
      <c r="AF176" s="263">
        <f>AD56</f>
        <v>540</v>
      </c>
      <c r="AG176" s="263"/>
      <c r="AH176" s="267">
        <f>AB56</f>
        <v>0</v>
      </c>
      <c r="AI176" s="267"/>
      <c r="AJ176" s="263">
        <f>H56</f>
        <v>513.5</v>
      </c>
      <c r="AK176" s="263"/>
      <c r="AL176" s="263"/>
      <c r="AM176" s="263">
        <f>AL56</f>
        <v>40</v>
      </c>
      <c r="AN176" s="263"/>
      <c r="AO176" s="263"/>
      <c r="AP176" s="297">
        <f>F56</f>
        <v>828</v>
      </c>
      <c r="AQ176" s="297"/>
      <c r="AR176" s="297">
        <f>AT56</f>
        <v>270</v>
      </c>
      <c r="AS176" s="297"/>
      <c r="AT176" s="267">
        <v>16</v>
      </c>
      <c r="AU176" s="267"/>
      <c r="AV176" s="267">
        <v>24</v>
      </c>
      <c r="AW176" s="267"/>
    </row>
    <row r="177" s="52" customFormat="1" ht="59.25" hidden="1" customHeight="1" spans="1:49">
      <c r="A177" s="163">
        <v>2</v>
      </c>
      <c r="B177" s="264" t="s">
        <v>139</v>
      </c>
      <c r="C177" s="265" t="s">
        <v>168</v>
      </c>
      <c r="D177" s="266"/>
      <c r="E177" s="260">
        <f>SUM(H177:AS177)</f>
        <v>0</v>
      </c>
      <c r="F177" s="261"/>
      <c r="G177" s="262"/>
      <c r="H177" s="267">
        <v>0</v>
      </c>
      <c r="I177" s="267"/>
      <c r="J177" s="267">
        <f>AJ114</f>
        <v>0</v>
      </c>
      <c r="K177" s="267"/>
      <c r="L177" s="267">
        <f>V170</f>
        <v>0</v>
      </c>
      <c r="M177" s="267"/>
      <c r="N177" s="260">
        <v>0</v>
      </c>
      <c r="O177" s="262"/>
      <c r="P177" s="260">
        <f>T170</f>
        <v>0</v>
      </c>
      <c r="Q177" s="262"/>
      <c r="R177" s="260">
        <v>0</v>
      </c>
      <c r="S177" s="262"/>
      <c r="T177" s="260">
        <f>L114</f>
        <v>0</v>
      </c>
      <c r="U177" s="262"/>
      <c r="V177" s="260"/>
      <c r="W177" s="262"/>
      <c r="X177" s="267">
        <v>0</v>
      </c>
      <c r="Y177" s="267"/>
      <c r="Z177" s="267">
        <f>AV157</f>
        <v>0</v>
      </c>
      <c r="AA177" s="267"/>
      <c r="AB177" s="267">
        <v>0</v>
      </c>
      <c r="AC177" s="267"/>
      <c r="AD177" s="267">
        <f>AL170</f>
        <v>0</v>
      </c>
      <c r="AE177" s="267"/>
      <c r="AF177" s="267">
        <f>AH170</f>
        <v>0</v>
      </c>
      <c r="AG177" s="267"/>
      <c r="AH177" s="267">
        <v>0</v>
      </c>
      <c r="AI177" s="267"/>
      <c r="AJ177" s="267">
        <v>0</v>
      </c>
      <c r="AK177" s="267"/>
      <c r="AL177" s="267"/>
      <c r="AM177" s="267">
        <v>0</v>
      </c>
      <c r="AN177" s="267"/>
      <c r="AO177" s="267"/>
      <c r="AP177" s="298" t="str">
        <f>Z170</f>
        <v>/</v>
      </c>
      <c r="AQ177" s="298"/>
      <c r="AR177" s="267" t="str">
        <f>AP170</f>
        <v>/</v>
      </c>
      <c r="AS177" s="267"/>
      <c r="AT177" s="267">
        <v>16</v>
      </c>
      <c r="AU177" s="267"/>
      <c r="AV177" s="267">
        <v>26</v>
      </c>
      <c r="AW177" s="267"/>
    </row>
    <row r="178" s="52" customFormat="1" ht="59.25" customHeight="1" spans="1:49">
      <c r="A178" s="163">
        <v>2</v>
      </c>
      <c r="B178" s="264" t="s">
        <v>139</v>
      </c>
      <c r="C178" s="265" t="s">
        <v>169</v>
      </c>
      <c r="D178" s="266"/>
      <c r="E178" s="260">
        <f>SUM(H178:AS178)</f>
        <v>1035</v>
      </c>
      <c r="F178" s="261"/>
      <c r="G178" s="262"/>
      <c r="H178" s="267">
        <v>0</v>
      </c>
      <c r="I178" s="267"/>
      <c r="J178" s="267">
        <v>0</v>
      </c>
      <c r="K178" s="267"/>
      <c r="L178" s="267">
        <f>V171</f>
        <v>0</v>
      </c>
      <c r="M178" s="267"/>
      <c r="N178" s="260">
        <f>O171</f>
        <v>0</v>
      </c>
      <c r="O178" s="262"/>
      <c r="P178" s="282">
        <f>T171</f>
        <v>760</v>
      </c>
      <c r="Q178" s="283"/>
      <c r="R178" s="260">
        <f>R171</f>
        <v>0</v>
      </c>
      <c r="S178" s="262"/>
      <c r="T178" s="260">
        <v>0</v>
      </c>
      <c r="U178" s="262"/>
      <c r="V178" s="260">
        <v>0</v>
      </c>
      <c r="W178" s="262"/>
      <c r="X178" s="267">
        <f>AD171</f>
        <v>0</v>
      </c>
      <c r="Y178" s="267"/>
      <c r="Z178" s="267">
        <f>AV158</f>
        <v>0</v>
      </c>
      <c r="AA178" s="267"/>
      <c r="AB178" s="267">
        <f>F171</f>
        <v>0</v>
      </c>
      <c r="AC178" s="267"/>
      <c r="AD178" s="263">
        <f>AL171</f>
        <v>5</v>
      </c>
      <c r="AE178" s="263"/>
      <c r="AF178" s="267">
        <f>AH171</f>
        <v>0</v>
      </c>
      <c r="AG178" s="267"/>
      <c r="AH178" s="267">
        <f>X171</f>
        <v>0</v>
      </c>
      <c r="AI178" s="267"/>
      <c r="AJ178" s="267">
        <f>AB171</f>
        <v>0</v>
      </c>
      <c r="AK178" s="267"/>
      <c r="AL178" s="267"/>
      <c r="AM178" s="267">
        <v>0</v>
      </c>
      <c r="AN178" s="267"/>
      <c r="AO178" s="267"/>
      <c r="AP178" s="298">
        <f>Z171</f>
        <v>0</v>
      </c>
      <c r="AQ178" s="298"/>
      <c r="AR178" s="263">
        <f>AP171</f>
        <v>270</v>
      </c>
      <c r="AS178" s="263"/>
      <c r="AT178" s="267">
        <v>16</v>
      </c>
      <c r="AU178" s="267"/>
      <c r="AV178" s="267">
        <v>9</v>
      </c>
      <c r="AW178" s="267"/>
    </row>
    <row r="179" s="53" customFormat="1" ht="57.75" customHeight="1" spans="1:49">
      <c r="A179" s="268" t="s">
        <v>148</v>
      </c>
      <c r="B179" s="269"/>
      <c r="C179" s="269"/>
      <c r="D179" s="270"/>
      <c r="E179" s="271">
        <f>E178+E176+E177</f>
        <v>7896.5</v>
      </c>
      <c r="F179" s="272"/>
      <c r="G179" s="273"/>
      <c r="H179" s="271">
        <f>SUM(H176:I178)</f>
        <v>1440.5</v>
      </c>
      <c r="I179" s="273"/>
      <c r="J179" s="271">
        <f>SUM(J176:K178)</f>
        <v>490</v>
      </c>
      <c r="K179" s="273"/>
      <c r="L179" s="271">
        <f>SUM(L176:M178)</f>
        <v>6</v>
      </c>
      <c r="M179" s="273"/>
      <c r="N179" s="271">
        <f>SUM(N176:O178)</f>
        <v>18</v>
      </c>
      <c r="O179" s="273"/>
      <c r="P179" s="271">
        <f>SUM(P176:Q178)</f>
        <v>2225</v>
      </c>
      <c r="Q179" s="273"/>
      <c r="R179" s="271">
        <f>SUM(R176:S178)</f>
        <v>361.5</v>
      </c>
      <c r="S179" s="273"/>
      <c r="T179" s="271">
        <f>SUM(T176:U178)</f>
        <v>0</v>
      </c>
      <c r="U179" s="273"/>
      <c r="V179" s="271">
        <f>SUM(V176:W178)</f>
        <v>540</v>
      </c>
      <c r="W179" s="273"/>
      <c r="X179" s="271">
        <f>SUM(X176:Y178)</f>
        <v>0</v>
      </c>
      <c r="Y179" s="273"/>
      <c r="Z179" s="271">
        <f>SUM(Z176:AA178)</f>
        <v>30</v>
      </c>
      <c r="AA179" s="273"/>
      <c r="AB179" s="271">
        <f>SUM(AB176:AC178)</f>
        <v>41</v>
      </c>
      <c r="AC179" s="273"/>
      <c r="AD179" s="271">
        <f>SUM(AD176:AE178)</f>
        <v>283</v>
      </c>
      <c r="AE179" s="273"/>
      <c r="AF179" s="271">
        <f>SUM(AF176:AG178)</f>
        <v>540</v>
      </c>
      <c r="AG179" s="273"/>
      <c r="AH179" s="271">
        <f>SUM(AH176:AI178)</f>
        <v>0</v>
      </c>
      <c r="AI179" s="273"/>
      <c r="AJ179" s="293">
        <f>AJ176+AJ178</f>
        <v>513.5</v>
      </c>
      <c r="AK179" s="293"/>
      <c r="AL179" s="293">
        <f>SUM(AL176:AM178)</f>
        <v>40</v>
      </c>
      <c r="AM179" s="293">
        <f>AM176+AM178</f>
        <v>40</v>
      </c>
      <c r="AN179" s="293">
        <f>SUM(AN176:AO178)</f>
        <v>0</v>
      </c>
      <c r="AO179" s="293"/>
      <c r="AP179" s="271">
        <f>SUM(AP176:AQ178)</f>
        <v>828</v>
      </c>
      <c r="AQ179" s="273"/>
      <c r="AR179" s="271">
        <f>SUM(AR176:AS178)</f>
        <v>540</v>
      </c>
      <c r="AS179" s="273"/>
      <c r="AT179" s="271">
        <v>32</v>
      </c>
      <c r="AU179" s="273"/>
      <c r="AV179" s="299">
        <f>AV178+AV178+AV176</f>
        <v>42</v>
      </c>
      <c r="AW179" s="304"/>
    </row>
    <row r="180" s="54" customFormat="1" ht="53.25" customHeight="1" spans="1:49">
      <c r="A180" s="274" t="s">
        <v>170</v>
      </c>
      <c r="B180" s="275"/>
      <c r="C180" s="275"/>
      <c r="D180" s="275"/>
      <c r="E180" s="275"/>
      <c r="F180" s="275"/>
      <c r="G180" s="275"/>
      <c r="H180" s="275"/>
      <c r="I180" s="275"/>
      <c r="J180" s="275"/>
      <c r="K180" s="275"/>
      <c r="L180" s="275"/>
      <c r="M180" s="275"/>
      <c r="N180" s="275"/>
      <c r="O180" s="275"/>
      <c r="P180" s="275"/>
      <c r="Q180" s="275"/>
      <c r="R180" s="275"/>
      <c r="S180" s="275"/>
      <c r="T180" s="275"/>
      <c r="U180" s="275"/>
      <c r="V180" s="275"/>
      <c r="W180" s="288"/>
      <c r="X180" s="289" t="s">
        <v>171</v>
      </c>
      <c r="Y180" s="291"/>
      <c r="Z180" s="291"/>
      <c r="AA180" s="291"/>
      <c r="AB180" s="291"/>
      <c r="AC180" s="291"/>
      <c r="AD180" s="291"/>
      <c r="AE180" s="291"/>
      <c r="AF180" s="291"/>
      <c r="AG180" s="291"/>
      <c r="AH180" s="291"/>
      <c r="AI180" s="291"/>
      <c r="AJ180" s="291"/>
      <c r="AK180" s="291"/>
      <c r="AL180" s="291"/>
      <c r="AM180" s="291"/>
      <c r="AN180" s="291"/>
      <c r="AO180" s="291"/>
      <c r="AP180" s="291"/>
      <c r="AQ180" s="291"/>
      <c r="AR180" s="291"/>
      <c r="AS180" s="291"/>
      <c r="AT180" s="291"/>
      <c r="AU180" s="291"/>
      <c r="AV180" s="300"/>
      <c r="AW180" s="305"/>
    </row>
    <row r="181" s="54" customFormat="1" ht="8.25" customHeight="1" spans="1:49">
      <c r="A181" s="276"/>
      <c r="B181" s="277"/>
      <c r="C181" s="277"/>
      <c r="D181" s="277"/>
      <c r="E181" s="277"/>
      <c r="F181" s="277"/>
      <c r="G181" s="277"/>
      <c r="H181" s="277"/>
      <c r="I181" s="277"/>
      <c r="J181" s="277"/>
      <c r="K181" s="277"/>
      <c r="L181" s="277"/>
      <c r="M181" s="277"/>
      <c r="N181" s="277"/>
      <c r="O181" s="277"/>
      <c r="P181" s="277"/>
      <c r="Q181" s="290"/>
      <c r="R181" s="290"/>
      <c r="S181" s="290"/>
      <c r="T181" s="290"/>
      <c r="U181" s="290"/>
      <c r="V181" s="290"/>
      <c r="W181" s="290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301"/>
      <c r="AW181" s="306"/>
    </row>
    <row r="185" ht="35.25" customHeight="1" spans="10:13">
      <c r="J185" s="284"/>
      <c r="K185" s="284"/>
      <c r="L185" s="284"/>
      <c r="M185" s="284"/>
    </row>
    <row r="186" spans="34:34">
      <c r="AH186" s="294"/>
    </row>
  </sheetData>
  <mergeCells count="484">
    <mergeCell ref="A1:AV1"/>
    <mergeCell ref="C2:O2"/>
    <mergeCell ref="Q2:AV2"/>
    <mergeCell ref="C4:O4"/>
    <mergeCell ref="C5:O5"/>
    <mergeCell ref="C6:O6"/>
    <mergeCell ref="C7:O7"/>
    <mergeCell ref="C8:O8"/>
    <mergeCell ref="C9:O9"/>
    <mergeCell ref="C10:O10"/>
    <mergeCell ref="C11:O11"/>
    <mergeCell ref="C12:O12"/>
    <mergeCell ref="C13:O13"/>
    <mergeCell ref="C14:O14"/>
    <mergeCell ref="C15:O15"/>
    <mergeCell ref="C16:O16"/>
    <mergeCell ref="C17:O17"/>
    <mergeCell ref="C18:O18"/>
    <mergeCell ref="C19:O19"/>
    <mergeCell ref="C20:O20"/>
    <mergeCell ref="C21:O21"/>
    <mergeCell ref="C22:O22"/>
    <mergeCell ref="C23:O23"/>
    <mergeCell ref="C24:O24"/>
    <mergeCell ref="C25:O25"/>
    <mergeCell ref="C26:O26"/>
    <mergeCell ref="C27:O27"/>
    <mergeCell ref="C28:O28"/>
    <mergeCell ref="C29:O29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39:O39"/>
    <mergeCell ref="C40:O40"/>
    <mergeCell ref="C41:O41"/>
    <mergeCell ref="C42:O42"/>
    <mergeCell ref="C43:O43"/>
    <mergeCell ref="C44:O44"/>
    <mergeCell ref="C45:O45"/>
    <mergeCell ref="C46:O46"/>
    <mergeCell ref="C47:O47"/>
    <mergeCell ref="C49:O49"/>
    <mergeCell ref="C50:O50"/>
    <mergeCell ref="C51:O51"/>
    <mergeCell ref="A52:AV52"/>
    <mergeCell ref="F53:K53"/>
    <mergeCell ref="L53:Q53"/>
    <mergeCell ref="R53:Y53"/>
    <mergeCell ref="Z53:AA53"/>
    <mergeCell ref="AB53:AE53"/>
    <mergeCell ref="AJ53:AK53"/>
    <mergeCell ref="AL53:AQ53"/>
    <mergeCell ref="AR53:AU53"/>
    <mergeCell ref="F54:G54"/>
    <mergeCell ref="H54:I54"/>
    <mergeCell ref="J54:K54"/>
    <mergeCell ref="L54:N54"/>
    <mergeCell ref="O54:Q54"/>
    <mergeCell ref="R54:T54"/>
    <mergeCell ref="U54:W54"/>
    <mergeCell ref="X54:Y54"/>
    <mergeCell ref="Z54:AA54"/>
    <mergeCell ref="AB54:AC54"/>
    <mergeCell ref="AD54:AE54"/>
    <mergeCell ref="AF54:AG54"/>
    <mergeCell ref="AH54:AI54"/>
    <mergeCell ref="AJ54:AK54"/>
    <mergeCell ref="AL54:AM54"/>
    <mergeCell ref="AN54:AO54"/>
    <mergeCell ref="AP54:AQ54"/>
    <mergeCell ref="AR54:AS54"/>
    <mergeCell ref="AT54:AU54"/>
    <mergeCell ref="F55:G55"/>
    <mergeCell ref="H55:I55"/>
    <mergeCell ref="J55:K55"/>
    <mergeCell ref="L55:N55"/>
    <mergeCell ref="O55:Q55"/>
    <mergeCell ref="R55:T55"/>
    <mergeCell ref="U55:W55"/>
    <mergeCell ref="X55:Y55"/>
    <mergeCell ref="Z55:AA55"/>
    <mergeCell ref="AB55:AC55"/>
    <mergeCell ref="AD55:AE55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F56:G56"/>
    <mergeCell ref="H56:I56"/>
    <mergeCell ref="J56:K56"/>
    <mergeCell ref="L56:N56"/>
    <mergeCell ref="O56:Q56"/>
    <mergeCell ref="R56:T56"/>
    <mergeCell ref="U56:W56"/>
    <mergeCell ref="X56:Y56"/>
    <mergeCell ref="Z56:AA56"/>
    <mergeCell ref="AB56:AC56"/>
    <mergeCell ref="AD56:AE56"/>
    <mergeCell ref="AF56:AG56"/>
    <mergeCell ref="AH56:AI56"/>
    <mergeCell ref="AJ56:AK56"/>
    <mergeCell ref="AL56:AM56"/>
    <mergeCell ref="AN56:AO56"/>
    <mergeCell ref="AP56:AQ56"/>
    <mergeCell ref="AR56:AS56"/>
    <mergeCell ref="AT56:AU56"/>
    <mergeCell ref="A57:AV57"/>
    <mergeCell ref="A58:C58"/>
    <mergeCell ref="T58:W58"/>
    <mergeCell ref="AN58:AO58"/>
    <mergeCell ref="A60:AV60"/>
    <mergeCell ref="Q61:AU61"/>
    <mergeCell ref="C63:O63"/>
    <mergeCell ref="C64:O64"/>
    <mergeCell ref="C65:O65"/>
    <mergeCell ref="C66:O66"/>
    <mergeCell ref="C67:O67"/>
    <mergeCell ref="C68:O68"/>
    <mergeCell ref="C69:O69"/>
    <mergeCell ref="C70:O70"/>
    <mergeCell ref="C71:O71"/>
    <mergeCell ref="C72:O72"/>
    <mergeCell ref="C73:O73"/>
    <mergeCell ref="C74:O74"/>
    <mergeCell ref="C75:O75"/>
    <mergeCell ref="C76:O76"/>
    <mergeCell ref="C77:O77"/>
    <mergeCell ref="C78:O78"/>
    <mergeCell ref="C79:O79"/>
    <mergeCell ref="C80:O80"/>
    <mergeCell ref="C81:O81"/>
    <mergeCell ref="C82:O82"/>
    <mergeCell ref="C83:O83"/>
    <mergeCell ref="C84:O84"/>
    <mergeCell ref="C85:O85"/>
    <mergeCell ref="C86:O86"/>
    <mergeCell ref="C87:O87"/>
    <mergeCell ref="C88:O88"/>
    <mergeCell ref="C89:O89"/>
    <mergeCell ref="C90:O90"/>
    <mergeCell ref="C91:O91"/>
    <mergeCell ref="C92:O92"/>
    <mergeCell ref="C93:O93"/>
    <mergeCell ref="C94:O94"/>
    <mergeCell ref="C95:O95"/>
    <mergeCell ref="C96:O96"/>
    <mergeCell ref="C97:O97"/>
    <mergeCell ref="C98:O98"/>
    <mergeCell ref="C99:O99"/>
    <mergeCell ref="C100:O100"/>
    <mergeCell ref="C101:O101"/>
    <mergeCell ref="C102:O102"/>
    <mergeCell ref="C103:O103"/>
    <mergeCell ref="C104:O104"/>
    <mergeCell ref="C105:O105"/>
    <mergeCell ref="C106:O106"/>
    <mergeCell ref="C107:O107"/>
    <mergeCell ref="C108:O108"/>
    <mergeCell ref="A109:P109"/>
    <mergeCell ref="A110:AV110"/>
    <mergeCell ref="F111:K111"/>
    <mergeCell ref="L111:N111"/>
    <mergeCell ref="O111:W111"/>
    <mergeCell ref="AJ111:AK111"/>
    <mergeCell ref="AL111:AM111"/>
    <mergeCell ref="AN111:AO111"/>
    <mergeCell ref="AR111:AU111"/>
    <mergeCell ref="F112:G112"/>
    <mergeCell ref="H112:I112"/>
    <mergeCell ref="J112:K112"/>
    <mergeCell ref="L112:N112"/>
    <mergeCell ref="O112:Q112"/>
    <mergeCell ref="R112:S112"/>
    <mergeCell ref="T112:U112"/>
    <mergeCell ref="V112:W112"/>
    <mergeCell ref="AF112:AG112"/>
    <mergeCell ref="AH112:AI112"/>
    <mergeCell ref="AJ112:AK112"/>
    <mergeCell ref="AL112:AM112"/>
    <mergeCell ref="AN112:AO112"/>
    <mergeCell ref="AR112:AS112"/>
    <mergeCell ref="AT112:AU112"/>
    <mergeCell ref="F113:G113"/>
    <mergeCell ref="H113:I113"/>
    <mergeCell ref="J113:K113"/>
    <mergeCell ref="L113:N113"/>
    <mergeCell ref="O113:Q113"/>
    <mergeCell ref="R113:T113"/>
    <mergeCell ref="U113:W113"/>
    <mergeCell ref="X113:Y113"/>
    <mergeCell ref="Z113:AA113"/>
    <mergeCell ref="AB113:AC113"/>
    <mergeCell ref="AD113:AE113"/>
    <mergeCell ref="AF113:AG113"/>
    <mergeCell ref="AH113:AI113"/>
    <mergeCell ref="AJ113:AK113"/>
    <mergeCell ref="AL113:AM113"/>
    <mergeCell ref="AN113:AO113"/>
    <mergeCell ref="AP113:AQ113"/>
    <mergeCell ref="AR113:AS113"/>
    <mergeCell ref="AT113:AU113"/>
    <mergeCell ref="F114:G114"/>
    <mergeCell ref="H114:I114"/>
    <mergeCell ref="J114:K114"/>
    <mergeCell ref="L114:N114"/>
    <mergeCell ref="O114:Q114"/>
    <mergeCell ref="R114:S114"/>
    <mergeCell ref="T114:U114"/>
    <mergeCell ref="V114:W114"/>
    <mergeCell ref="X114:Y114"/>
    <mergeCell ref="Z114:AA114"/>
    <mergeCell ref="AB114:AC114"/>
    <mergeCell ref="AD114:AE114"/>
    <mergeCell ref="AF114:AG114"/>
    <mergeCell ref="AH114:AI114"/>
    <mergeCell ref="AJ114:AK114"/>
    <mergeCell ref="AL114:AM114"/>
    <mergeCell ref="AN114:AO114"/>
    <mergeCell ref="AP114:AQ114"/>
    <mergeCell ref="AR114:AS114"/>
    <mergeCell ref="AT114:AU114"/>
    <mergeCell ref="A117:AV117"/>
    <mergeCell ref="Q118:AU118"/>
    <mergeCell ref="C120:O120"/>
    <mergeCell ref="C121:O121"/>
    <mergeCell ref="C122:O122"/>
    <mergeCell ref="C123:O123"/>
    <mergeCell ref="C124:O124"/>
    <mergeCell ref="C125:O125"/>
    <mergeCell ref="C126:O126"/>
    <mergeCell ref="C127:O127"/>
    <mergeCell ref="C128:O128"/>
    <mergeCell ref="C129:O129"/>
    <mergeCell ref="C130:O130"/>
    <mergeCell ref="C131:O131"/>
    <mergeCell ref="C132:O132"/>
    <mergeCell ref="C133:O133"/>
    <mergeCell ref="C134:O134"/>
    <mergeCell ref="C135:O135"/>
    <mergeCell ref="C136:O136"/>
    <mergeCell ref="C137:O137"/>
    <mergeCell ref="C138:O138"/>
    <mergeCell ref="C139:O139"/>
    <mergeCell ref="C140:O140"/>
    <mergeCell ref="C141:O141"/>
    <mergeCell ref="C142:O142"/>
    <mergeCell ref="C143:O143"/>
    <mergeCell ref="C144:O144"/>
    <mergeCell ref="C145:O145"/>
    <mergeCell ref="C146:O146"/>
    <mergeCell ref="C147:O147"/>
    <mergeCell ref="C148:O148"/>
    <mergeCell ref="C149:O149"/>
    <mergeCell ref="C150:O150"/>
    <mergeCell ref="C151:O151"/>
    <mergeCell ref="C152:O152"/>
    <mergeCell ref="C153:O153"/>
    <mergeCell ref="C154:O154"/>
    <mergeCell ref="C155:O155"/>
    <mergeCell ref="C156:O156"/>
    <mergeCell ref="C157:O157"/>
    <mergeCell ref="C158:O158"/>
    <mergeCell ref="C159:O159"/>
    <mergeCell ref="C160:O160"/>
    <mergeCell ref="C161:O161"/>
    <mergeCell ref="C162:O162"/>
    <mergeCell ref="C163:O163"/>
    <mergeCell ref="C164:O164"/>
    <mergeCell ref="C165:O165"/>
    <mergeCell ref="A166:P166"/>
    <mergeCell ref="A167:AV167"/>
    <mergeCell ref="F168:K168"/>
    <mergeCell ref="L168:N168"/>
    <mergeCell ref="O168:W168"/>
    <mergeCell ref="AF168:AK168"/>
    <mergeCell ref="AL168:AM168"/>
    <mergeCell ref="AN168:AO168"/>
    <mergeCell ref="AR168:AU168"/>
    <mergeCell ref="F169:G169"/>
    <mergeCell ref="H169:I169"/>
    <mergeCell ref="J169:K169"/>
    <mergeCell ref="L169:N169"/>
    <mergeCell ref="O169:Q169"/>
    <mergeCell ref="R169:S169"/>
    <mergeCell ref="T169:U169"/>
    <mergeCell ref="V169:W169"/>
    <mergeCell ref="AF169:AG169"/>
    <mergeCell ref="AH169:AI169"/>
    <mergeCell ref="AJ169:AK169"/>
    <mergeCell ref="AL169:AM169"/>
    <mergeCell ref="AN169:AO169"/>
    <mergeCell ref="AR169:AS169"/>
    <mergeCell ref="AT169:AU169"/>
    <mergeCell ref="F170:G170"/>
    <mergeCell ref="H170:I170"/>
    <mergeCell ref="J170:K170"/>
    <mergeCell ref="L170:N170"/>
    <mergeCell ref="O170:Q170"/>
    <mergeCell ref="R170:T170"/>
    <mergeCell ref="U170:W170"/>
    <mergeCell ref="X170:Y170"/>
    <mergeCell ref="Z170:AA170"/>
    <mergeCell ref="AB170:AC170"/>
    <mergeCell ref="AD170:AE170"/>
    <mergeCell ref="AF170:AG170"/>
    <mergeCell ref="AH170:AI170"/>
    <mergeCell ref="AJ170:AK170"/>
    <mergeCell ref="AL170:AM170"/>
    <mergeCell ref="AN170:AO170"/>
    <mergeCell ref="AP170:AQ170"/>
    <mergeCell ref="AR170:AS170"/>
    <mergeCell ref="AT170:AU170"/>
    <mergeCell ref="F171:G171"/>
    <mergeCell ref="H171:I171"/>
    <mergeCell ref="J171:K171"/>
    <mergeCell ref="L171:N171"/>
    <mergeCell ref="O171:Q171"/>
    <mergeCell ref="R171:S171"/>
    <mergeCell ref="T171:U171"/>
    <mergeCell ref="V171:W171"/>
    <mergeCell ref="X171:Y171"/>
    <mergeCell ref="Z171:AA171"/>
    <mergeCell ref="AB171:AC171"/>
    <mergeCell ref="AD171:AE171"/>
    <mergeCell ref="AF171:AG171"/>
    <mergeCell ref="AH171:AI171"/>
    <mergeCell ref="AJ171:AK171"/>
    <mergeCell ref="AL171:AM171"/>
    <mergeCell ref="AN171:AO171"/>
    <mergeCell ref="AP171:AQ171"/>
    <mergeCell ref="AR171:AS171"/>
    <mergeCell ref="AT171:AU171"/>
    <mergeCell ref="A174:AW174"/>
    <mergeCell ref="C175:D175"/>
    <mergeCell ref="E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Z175:AA175"/>
    <mergeCell ref="AB175:AC175"/>
    <mergeCell ref="AD175:AE175"/>
    <mergeCell ref="AF175:AG175"/>
    <mergeCell ref="AH175:AI175"/>
    <mergeCell ref="AJ175:AL175"/>
    <mergeCell ref="AM175:AO175"/>
    <mergeCell ref="AP175:AQ175"/>
    <mergeCell ref="AR175:AS175"/>
    <mergeCell ref="AT175:AU175"/>
    <mergeCell ref="AV175:AW175"/>
    <mergeCell ref="C176:D176"/>
    <mergeCell ref="E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Z176:AA176"/>
    <mergeCell ref="AB176:AC176"/>
    <mergeCell ref="AD176:AE176"/>
    <mergeCell ref="AF176:AG176"/>
    <mergeCell ref="AH176:AI176"/>
    <mergeCell ref="AJ176:AL176"/>
    <mergeCell ref="AM176:AO176"/>
    <mergeCell ref="AP176:AQ176"/>
    <mergeCell ref="AR176:AS176"/>
    <mergeCell ref="AT176:AU176"/>
    <mergeCell ref="AV176:AW176"/>
    <mergeCell ref="C177:D177"/>
    <mergeCell ref="E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Z177:AA177"/>
    <mergeCell ref="AB177:AC177"/>
    <mergeCell ref="AD177:AE177"/>
    <mergeCell ref="AF177:AG177"/>
    <mergeCell ref="AH177:AI177"/>
    <mergeCell ref="AJ177:AL177"/>
    <mergeCell ref="AM177:AO177"/>
    <mergeCell ref="AP177:AQ177"/>
    <mergeCell ref="AR177:AS177"/>
    <mergeCell ref="AT177:AU177"/>
    <mergeCell ref="AV177:AW177"/>
    <mergeCell ref="C178:D178"/>
    <mergeCell ref="E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Z178:AA178"/>
    <mergeCell ref="AB178:AC178"/>
    <mergeCell ref="AD178:AE178"/>
    <mergeCell ref="AF178:AG178"/>
    <mergeCell ref="AH178:AI178"/>
    <mergeCell ref="AJ178:AL178"/>
    <mergeCell ref="AM178:AO178"/>
    <mergeCell ref="AP178:AQ178"/>
    <mergeCell ref="AR178:AS178"/>
    <mergeCell ref="AT178:AU178"/>
    <mergeCell ref="AV178:AW178"/>
    <mergeCell ref="A179:D179"/>
    <mergeCell ref="E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Z179:AA179"/>
    <mergeCell ref="AB179:AC179"/>
    <mergeCell ref="AD179:AE179"/>
    <mergeCell ref="AF179:AG179"/>
    <mergeCell ref="AH179:AI179"/>
    <mergeCell ref="AJ179:AL179"/>
    <mergeCell ref="AM179:AO179"/>
    <mergeCell ref="AP179:AQ179"/>
    <mergeCell ref="AR179:AS179"/>
    <mergeCell ref="AT179:AU179"/>
    <mergeCell ref="AV179:AW179"/>
    <mergeCell ref="A180:W180"/>
    <mergeCell ref="X180:AW180"/>
    <mergeCell ref="J185:M185"/>
    <mergeCell ref="B4:B47"/>
    <mergeCell ref="B63:B108"/>
    <mergeCell ref="B120:B165"/>
    <mergeCell ref="AV53:AV54"/>
    <mergeCell ref="AV111:AV112"/>
    <mergeCell ref="AV168:AV169"/>
    <mergeCell ref="C53:E54"/>
    <mergeCell ref="A53:B54"/>
    <mergeCell ref="A168:B169"/>
    <mergeCell ref="C168:E169"/>
    <mergeCell ref="A111:B112"/>
    <mergeCell ref="C111:E112"/>
    <mergeCell ref="C55:E56"/>
    <mergeCell ref="A55:B56"/>
    <mergeCell ref="A170:B171"/>
    <mergeCell ref="C170:E171"/>
    <mergeCell ref="A113:B114"/>
    <mergeCell ref="C113:E114"/>
    <mergeCell ref="X168:Y169"/>
    <mergeCell ref="Z168:AA169"/>
    <mergeCell ref="AB168:AC169"/>
    <mergeCell ref="AD168:AE169"/>
    <mergeCell ref="AP168:AQ169"/>
    <mergeCell ref="X111:Y112"/>
    <mergeCell ref="Z111:AA112"/>
    <mergeCell ref="AB111:AC112"/>
    <mergeCell ref="AD111:AE112"/>
    <mergeCell ref="AP111:AQ112"/>
  </mergeCells>
  <pageMargins left="0.31496062992126" right="1.49606299212598" top="0.196850393700787" bottom="0.236220472440945" header="0.236220472440945" footer="0.15748031496063"/>
  <pageSetup paperSize="9" scale="53" orientation="landscape"/>
  <headerFooter/>
  <rowBreaks count="4" manualBreakCount="4">
    <brk id="32" max="16383" man="1"/>
    <brk id="58" max="16383" man="1"/>
    <brk id="115" max="16383" man="1"/>
    <brk id="173" max="16383" man="1"/>
  </rowBreaks>
  <colBreaks count="1" manualBreakCount="1">
    <brk id="4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FFFF00"/>
  </sheetPr>
  <dimension ref="A1:F23"/>
  <sheetViews>
    <sheetView topLeftCell="A4" workbookViewId="0">
      <selection activeCell="AP71" sqref="AP71"/>
    </sheetView>
  </sheetViews>
  <sheetFormatPr defaultColWidth="9" defaultRowHeight="24.75" customHeight="1" outlineLevelCol="5"/>
  <cols>
    <col min="1" max="1" width="9" style="30"/>
    <col min="2" max="2" width="26.25" style="30" customWidth="1"/>
    <col min="3" max="6" width="17.25" style="30" customWidth="1"/>
    <col min="7" max="16384" width="9" style="30"/>
  </cols>
  <sheetData>
    <row r="1" customHeight="1" spans="1:6">
      <c r="A1" s="31" t="s">
        <v>172</v>
      </c>
      <c r="B1" s="31"/>
      <c r="C1" s="31"/>
      <c r="D1" s="31"/>
      <c r="E1" s="31"/>
      <c r="F1" s="31"/>
    </row>
    <row r="2" customHeight="1" spans="1:6">
      <c r="A2" s="31"/>
      <c r="B2" s="31"/>
      <c r="C2" s="31"/>
      <c r="D2" s="31"/>
      <c r="E2" s="31"/>
      <c r="F2" s="31"/>
    </row>
    <row r="3" customHeight="1" spans="1:6">
      <c r="A3" s="32" t="s">
        <v>173</v>
      </c>
      <c r="B3" s="32" t="s">
        <v>174</v>
      </c>
      <c r="C3" s="32" t="s">
        <v>175</v>
      </c>
      <c r="D3" s="33" t="s">
        <v>79</v>
      </c>
      <c r="E3" s="33" t="s">
        <v>138</v>
      </c>
      <c r="F3" s="33" t="s">
        <v>176</v>
      </c>
    </row>
    <row r="4" customHeight="1" spans="1:6">
      <c r="A4" s="34">
        <v>1</v>
      </c>
      <c r="B4" s="32" t="s">
        <v>177</v>
      </c>
      <c r="C4" s="34">
        <v>8</v>
      </c>
      <c r="D4" s="35"/>
      <c r="E4" s="35"/>
      <c r="F4" s="35">
        <f>D4+E4</f>
        <v>0</v>
      </c>
    </row>
    <row r="5" customHeight="1" spans="1:6">
      <c r="A5" s="34">
        <v>2</v>
      </c>
      <c r="B5" s="32" t="s">
        <v>178</v>
      </c>
      <c r="C5" s="34">
        <v>8</v>
      </c>
      <c r="D5" s="35"/>
      <c r="E5" s="35"/>
      <c r="F5" s="35">
        <f t="shared" ref="F5:F20" si="0">D5+E5</f>
        <v>0</v>
      </c>
    </row>
    <row r="6" customHeight="1" spans="1:6">
      <c r="A6" s="34">
        <v>3</v>
      </c>
      <c r="B6" s="32" t="s">
        <v>179</v>
      </c>
      <c r="C6" s="34">
        <v>8</v>
      </c>
      <c r="D6" s="35"/>
      <c r="E6" s="35"/>
      <c r="F6" s="35">
        <f t="shared" si="0"/>
        <v>0</v>
      </c>
    </row>
    <row r="7" customHeight="1" spans="1:6">
      <c r="A7" s="36">
        <v>4</v>
      </c>
      <c r="B7" s="37" t="s">
        <v>180</v>
      </c>
      <c r="C7" s="36">
        <v>8</v>
      </c>
      <c r="D7" s="35"/>
      <c r="E7" s="35"/>
      <c r="F7" s="35">
        <f t="shared" si="0"/>
        <v>0</v>
      </c>
    </row>
    <row r="8" customHeight="1" spans="1:6">
      <c r="A8" s="36">
        <v>5</v>
      </c>
      <c r="B8" s="37" t="s">
        <v>181</v>
      </c>
      <c r="C8" s="36">
        <v>23</v>
      </c>
      <c r="D8" s="35">
        <v>23</v>
      </c>
      <c r="E8" s="35"/>
      <c r="F8" s="35">
        <f t="shared" si="0"/>
        <v>23</v>
      </c>
    </row>
    <row r="9" customHeight="1" spans="1:6">
      <c r="A9" s="34">
        <v>6</v>
      </c>
      <c r="B9" s="32" t="s">
        <v>182</v>
      </c>
      <c r="C9" s="34">
        <v>23</v>
      </c>
      <c r="D9" s="35"/>
      <c r="E9" s="35"/>
      <c r="F9" s="35">
        <f t="shared" si="0"/>
        <v>0</v>
      </c>
    </row>
    <row r="10" customHeight="1" spans="1:6">
      <c r="A10" s="34">
        <v>7</v>
      </c>
      <c r="B10" s="32" t="s">
        <v>183</v>
      </c>
      <c r="C10" s="34">
        <v>23</v>
      </c>
      <c r="D10" s="35"/>
      <c r="E10" s="35"/>
      <c r="F10" s="35">
        <f t="shared" si="0"/>
        <v>0</v>
      </c>
    </row>
    <row r="11" customHeight="1" spans="1:6">
      <c r="A11" s="34">
        <v>8</v>
      </c>
      <c r="B11" s="32" t="s">
        <v>184</v>
      </c>
      <c r="C11" s="34">
        <v>23</v>
      </c>
      <c r="D11" s="35"/>
      <c r="E11" s="35">
        <v>23</v>
      </c>
      <c r="F11" s="35">
        <f t="shared" si="0"/>
        <v>23</v>
      </c>
    </row>
    <row r="12" customHeight="1" spans="1:6">
      <c r="A12" s="34">
        <v>9</v>
      </c>
      <c r="B12" s="32" t="s">
        <v>185</v>
      </c>
      <c r="C12" s="34">
        <v>23</v>
      </c>
      <c r="D12" s="35"/>
      <c r="E12" s="35">
        <v>23</v>
      </c>
      <c r="F12" s="35">
        <f t="shared" si="0"/>
        <v>23</v>
      </c>
    </row>
    <row r="13" customHeight="1" spans="1:6">
      <c r="A13" s="34">
        <v>10</v>
      </c>
      <c r="B13" s="32" t="s">
        <v>186</v>
      </c>
      <c r="C13" s="34">
        <v>395</v>
      </c>
      <c r="D13" s="35">
        <v>45</v>
      </c>
      <c r="E13" s="35">
        <v>324</v>
      </c>
      <c r="F13" s="35">
        <f t="shared" si="0"/>
        <v>369</v>
      </c>
    </row>
    <row r="14" customHeight="1" spans="1:6">
      <c r="A14" s="36">
        <v>11</v>
      </c>
      <c r="B14" s="37" t="s">
        <v>187</v>
      </c>
      <c r="C14" s="36">
        <v>395</v>
      </c>
      <c r="D14" s="35">
        <v>170</v>
      </c>
      <c r="E14" s="35">
        <v>87</v>
      </c>
      <c r="F14" s="35">
        <f t="shared" si="0"/>
        <v>257</v>
      </c>
    </row>
    <row r="15" customHeight="1" spans="1:6">
      <c r="A15" s="36">
        <v>12</v>
      </c>
      <c r="B15" s="37" t="s">
        <v>188</v>
      </c>
      <c r="C15" s="36">
        <v>395</v>
      </c>
      <c r="D15" s="35">
        <v>130</v>
      </c>
      <c r="E15" s="35">
        <v>110</v>
      </c>
      <c r="F15" s="35">
        <f t="shared" si="0"/>
        <v>240</v>
      </c>
    </row>
    <row r="16" customHeight="1" spans="1:6">
      <c r="A16" s="36">
        <v>13</v>
      </c>
      <c r="B16" s="37" t="s">
        <v>189</v>
      </c>
      <c r="C16" s="36">
        <v>595</v>
      </c>
      <c r="D16" s="35"/>
      <c r="E16" s="35">
        <v>596</v>
      </c>
      <c r="F16" s="35">
        <f t="shared" si="0"/>
        <v>596</v>
      </c>
    </row>
    <row r="17" customHeight="1" spans="1:6">
      <c r="A17" s="36">
        <v>14</v>
      </c>
      <c r="B17" s="37" t="s">
        <v>190</v>
      </c>
      <c r="C17" s="36">
        <v>80</v>
      </c>
      <c r="D17" s="35">
        <v>60</v>
      </c>
      <c r="E17" s="35">
        <v>20</v>
      </c>
      <c r="F17" s="35">
        <f t="shared" si="0"/>
        <v>80</v>
      </c>
    </row>
    <row r="18" customHeight="1" spans="1:6">
      <c r="A18" s="36">
        <v>15</v>
      </c>
      <c r="B18" s="37" t="s">
        <v>191</v>
      </c>
      <c r="C18" s="36">
        <v>80</v>
      </c>
      <c r="D18" s="35">
        <v>60</v>
      </c>
      <c r="E18" s="35">
        <v>20</v>
      </c>
      <c r="F18" s="35">
        <f t="shared" si="0"/>
        <v>80</v>
      </c>
    </row>
    <row r="19" customHeight="1" spans="1:6">
      <c r="A19" s="36">
        <v>16</v>
      </c>
      <c r="B19" s="37" t="s">
        <v>192</v>
      </c>
      <c r="C19" s="36">
        <v>42</v>
      </c>
      <c r="D19" s="35"/>
      <c r="E19" s="35">
        <v>36</v>
      </c>
      <c r="F19" s="35">
        <f t="shared" si="0"/>
        <v>36</v>
      </c>
    </row>
    <row r="20" customHeight="1" spans="1:6">
      <c r="A20" s="36">
        <v>17</v>
      </c>
      <c r="B20" s="37" t="s">
        <v>193</v>
      </c>
      <c r="C20" s="36">
        <v>42</v>
      </c>
      <c r="D20" s="35">
        <v>20</v>
      </c>
      <c r="E20" s="35">
        <v>20</v>
      </c>
      <c r="F20" s="35">
        <f t="shared" si="0"/>
        <v>40</v>
      </c>
    </row>
    <row r="21" customHeight="1" spans="1:6">
      <c r="A21" s="38" t="s">
        <v>6</v>
      </c>
      <c r="B21" s="39"/>
      <c r="C21" s="40">
        <f>SUM(C4:C20)</f>
        <v>2171</v>
      </c>
      <c r="D21" s="40"/>
      <c r="E21" s="40"/>
      <c r="F21" s="40">
        <f t="shared" ref="F21" si="1">SUM(F4:F20)</f>
        <v>1767</v>
      </c>
    </row>
    <row r="22" customHeight="1" spans="1:6">
      <c r="A22" s="41"/>
      <c r="B22" s="41"/>
      <c r="C22" s="41"/>
      <c r="D22" s="41"/>
      <c r="E22" s="41"/>
      <c r="F22" s="41"/>
    </row>
    <row r="23" customHeight="1" spans="1:6">
      <c r="A23" s="42"/>
      <c r="B23" s="43" t="s">
        <v>83</v>
      </c>
      <c r="C23" s="43" t="s">
        <v>84</v>
      </c>
      <c r="D23" s="43"/>
      <c r="E23" s="43" t="s">
        <v>194</v>
      </c>
      <c r="F23" s="42"/>
    </row>
  </sheetData>
  <mergeCells count="2">
    <mergeCell ref="A21:B21"/>
    <mergeCell ref="A1:F2"/>
  </mergeCells>
  <pageMargins left="0.7" right="0.7" top="0.75" bottom="0.75" header="0.3" footer="0.3"/>
  <pageSetup paperSize="9" scale="85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F0000"/>
  </sheetPr>
  <dimension ref="A1:K19"/>
  <sheetViews>
    <sheetView workbookViewId="0">
      <selection activeCell="I23" sqref="I23"/>
    </sheetView>
  </sheetViews>
  <sheetFormatPr defaultColWidth="9" defaultRowHeight="13.5"/>
  <cols>
    <col min="1" max="1" width="6.625" customWidth="1"/>
    <col min="4" max="10" width="14.125" customWidth="1"/>
  </cols>
  <sheetData>
    <row r="1" ht="84" customHeight="1" spans="1:10">
      <c r="A1" s="2" t="s">
        <v>195</v>
      </c>
      <c r="B1" s="3"/>
      <c r="C1" s="3"/>
      <c r="D1" s="3"/>
      <c r="E1" s="3"/>
      <c r="F1" s="2"/>
      <c r="G1" s="2"/>
      <c r="H1" s="2"/>
      <c r="I1" s="2"/>
      <c r="J1" s="2"/>
    </row>
    <row r="2" ht="46" customHeight="1" spans="1:10">
      <c r="A2" s="4" t="s">
        <v>173</v>
      </c>
      <c r="B2" s="5" t="s">
        <v>3</v>
      </c>
      <c r="C2" s="6"/>
      <c r="D2" s="6"/>
      <c r="E2" s="7"/>
      <c r="F2" s="4" t="s">
        <v>196</v>
      </c>
      <c r="G2" s="4" t="s">
        <v>79</v>
      </c>
      <c r="H2" s="4" t="s">
        <v>138</v>
      </c>
      <c r="I2" s="4" t="s">
        <v>6</v>
      </c>
      <c r="J2" s="4" t="s">
        <v>197</v>
      </c>
    </row>
    <row r="3" ht="46" customHeight="1" spans="1:10">
      <c r="A3" s="8">
        <v>1</v>
      </c>
      <c r="B3" s="9" t="s">
        <v>198</v>
      </c>
      <c r="C3" s="9"/>
      <c r="D3" s="9"/>
      <c r="E3" s="9"/>
      <c r="F3" s="10" t="s">
        <v>8</v>
      </c>
      <c r="G3" s="11">
        <f>'1月份座椅统计'!AV33</f>
        <v>0</v>
      </c>
      <c r="H3" s="11"/>
      <c r="I3" s="25">
        <f>G3+H3</f>
        <v>0</v>
      </c>
      <c r="J3" s="11"/>
    </row>
    <row r="4" ht="46" customHeight="1" spans="1:10">
      <c r="A4" s="8">
        <v>2</v>
      </c>
      <c r="B4" s="9" t="s">
        <v>199</v>
      </c>
      <c r="C4" s="9"/>
      <c r="D4" s="9"/>
      <c r="E4" s="9"/>
      <c r="F4" s="10" t="s">
        <v>8</v>
      </c>
      <c r="G4" s="11">
        <f>'1月份座椅统计'!AV34</f>
        <v>933</v>
      </c>
      <c r="H4" s="11"/>
      <c r="I4" s="26">
        <f>G4+H4</f>
        <v>933</v>
      </c>
      <c r="J4" s="11"/>
    </row>
    <row r="5" ht="46" customHeight="1" spans="1:10">
      <c r="A5" s="8">
        <v>3</v>
      </c>
      <c r="B5" s="9" t="s">
        <v>200</v>
      </c>
      <c r="C5" s="9"/>
      <c r="D5" s="9"/>
      <c r="E5" s="9"/>
      <c r="F5" s="10" t="s">
        <v>8</v>
      </c>
      <c r="G5" s="11">
        <f>'1月份座椅统计'!AV35</f>
        <v>0</v>
      </c>
      <c r="H5" s="11"/>
      <c r="I5" s="26">
        <f t="shared" ref="I5:I17" si="0">G5+H5</f>
        <v>0</v>
      </c>
      <c r="J5" s="11"/>
    </row>
    <row r="6" ht="46" customHeight="1" spans="1:10">
      <c r="A6" s="8">
        <v>4</v>
      </c>
      <c r="B6" s="9" t="s">
        <v>201</v>
      </c>
      <c r="C6" s="9"/>
      <c r="D6" s="9"/>
      <c r="E6" s="9"/>
      <c r="F6" s="10" t="s">
        <v>8</v>
      </c>
      <c r="G6" s="11">
        <f>'1月份座椅统计'!AV36</f>
        <v>57</v>
      </c>
      <c r="H6" s="11"/>
      <c r="I6" s="26">
        <f t="shared" si="0"/>
        <v>57</v>
      </c>
      <c r="J6" s="11"/>
    </row>
    <row r="7" ht="46" customHeight="1" spans="1:10">
      <c r="A7" s="12">
        <v>5</v>
      </c>
      <c r="B7" s="9" t="s">
        <v>202</v>
      </c>
      <c r="C7" s="9"/>
      <c r="D7" s="9"/>
      <c r="E7" s="9"/>
      <c r="F7" s="13" t="s">
        <v>8</v>
      </c>
      <c r="G7" s="11">
        <f>'1月份座椅统计'!AV37</f>
        <v>0</v>
      </c>
      <c r="H7" s="14"/>
      <c r="I7" s="26">
        <f t="shared" si="0"/>
        <v>0</v>
      </c>
      <c r="J7" s="14"/>
    </row>
    <row r="8" ht="46" customHeight="1" spans="1:10">
      <c r="A8" s="8">
        <v>6</v>
      </c>
      <c r="B8" s="9" t="s">
        <v>203</v>
      </c>
      <c r="C8" s="9"/>
      <c r="D8" s="9"/>
      <c r="E8" s="9"/>
      <c r="F8" s="10" t="s">
        <v>8</v>
      </c>
      <c r="G8" s="11">
        <f>'1月份座椅统计'!AV38</f>
        <v>20</v>
      </c>
      <c r="H8" s="11"/>
      <c r="I8" s="26">
        <f t="shared" si="0"/>
        <v>20</v>
      </c>
      <c r="J8" s="11"/>
    </row>
    <row r="9" ht="46" customHeight="1" spans="1:10">
      <c r="A9" s="8">
        <v>7</v>
      </c>
      <c r="B9" s="15" t="s">
        <v>204</v>
      </c>
      <c r="C9" s="15"/>
      <c r="D9" s="15"/>
      <c r="E9" s="15"/>
      <c r="F9" s="16" t="s">
        <v>8</v>
      </c>
      <c r="G9" s="11">
        <f>'1月份座椅统计'!AV39</f>
        <v>678</v>
      </c>
      <c r="H9" s="17">
        <f>'1月份座椅统计'!AV161</f>
        <v>217</v>
      </c>
      <c r="I9" s="27">
        <f t="shared" si="0"/>
        <v>895</v>
      </c>
      <c r="J9" s="11"/>
    </row>
    <row r="10" ht="46" customHeight="1" spans="1:10">
      <c r="A10" s="8">
        <v>8</v>
      </c>
      <c r="B10" s="15" t="s">
        <v>205</v>
      </c>
      <c r="C10" s="15"/>
      <c r="D10" s="15"/>
      <c r="E10" s="15"/>
      <c r="F10" s="16" t="s">
        <v>8</v>
      </c>
      <c r="G10" s="11">
        <f>'1月份座椅统计'!AV40</f>
        <v>162</v>
      </c>
      <c r="H10" s="17">
        <f>'1月份座椅统计'!AV162</f>
        <v>41</v>
      </c>
      <c r="I10" s="27">
        <f t="shared" si="0"/>
        <v>203</v>
      </c>
      <c r="J10" s="11"/>
    </row>
    <row r="11" ht="46" customHeight="1" spans="1:10">
      <c r="A11" s="8">
        <v>9</v>
      </c>
      <c r="B11" s="15" t="s">
        <v>206</v>
      </c>
      <c r="C11" s="15"/>
      <c r="D11" s="15"/>
      <c r="E11" s="15"/>
      <c r="F11" s="16" t="s">
        <v>8</v>
      </c>
      <c r="G11" s="11">
        <f>'1月份座椅统计'!AV41</f>
        <v>57</v>
      </c>
      <c r="H11" s="17">
        <f>'1月份座椅统计'!AV163</f>
        <v>0</v>
      </c>
      <c r="I11" s="27">
        <f t="shared" si="0"/>
        <v>57</v>
      </c>
      <c r="J11" s="11"/>
    </row>
    <row r="12" ht="46" customHeight="1" spans="1:10">
      <c r="A12" s="12">
        <v>10</v>
      </c>
      <c r="B12" s="15" t="s">
        <v>207</v>
      </c>
      <c r="C12" s="15"/>
      <c r="D12" s="15"/>
      <c r="E12" s="15"/>
      <c r="F12" s="18" t="s">
        <v>8</v>
      </c>
      <c r="G12" s="11">
        <f>'1月份座椅统计'!AV42</f>
        <v>23</v>
      </c>
      <c r="H12" s="17">
        <f>'1月份座椅统计'!AV164</f>
        <v>0</v>
      </c>
      <c r="I12" s="27">
        <f t="shared" si="0"/>
        <v>23</v>
      </c>
      <c r="J12" s="14"/>
    </row>
    <row r="13" ht="46" customHeight="1" spans="1:10">
      <c r="A13" s="8">
        <v>11</v>
      </c>
      <c r="B13" s="15" t="s">
        <v>208</v>
      </c>
      <c r="C13" s="15"/>
      <c r="D13" s="15"/>
      <c r="E13" s="15"/>
      <c r="F13" s="16" t="s">
        <v>8</v>
      </c>
      <c r="G13" s="11">
        <f>'1月份座椅统计'!AV43</f>
        <v>54</v>
      </c>
      <c r="H13" s="17">
        <f>'1月份座椅统计'!AV165</f>
        <v>8</v>
      </c>
      <c r="I13" s="27">
        <f t="shared" si="0"/>
        <v>62</v>
      </c>
      <c r="J13" s="11"/>
    </row>
    <row r="14" ht="46" customHeight="1" spans="1:10">
      <c r="A14" s="12">
        <v>12</v>
      </c>
      <c r="B14" s="15" t="s">
        <v>209</v>
      </c>
      <c r="C14" s="15"/>
      <c r="D14" s="15"/>
      <c r="E14" s="15"/>
      <c r="F14" s="18" t="s">
        <v>8</v>
      </c>
      <c r="G14" s="11">
        <f>'1月份座椅统计'!AV44</f>
        <v>0</v>
      </c>
      <c r="H14" s="19"/>
      <c r="I14" s="27">
        <f t="shared" si="0"/>
        <v>0</v>
      </c>
      <c r="J14" s="14"/>
    </row>
    <row r="15" ht="46" customHeight="1" spans="1:10">
      <c r="A15" s="12">
        <v>13</v>
      </c>
      <c r="B15" s="15" t="s">
        <v>210</v>
      </c>
      <c r="C15" s="15"/>
      <c r="D15" s="15"/>
      <c r="E15" s="15"/>
      <c r="F15" s="18" t="s">
        <v>8</v>
      </c>
      <c r="G15" s="11">
        <f>'1月份座椅统计'!AV45</f>
        <v>1</v>
      </c>
      <c r="H15" s="19"/>
      <c r="I15" s="27">
        <f t="shared" si="0"/>
        <v>1</v>
      </c>
      <c r="J15" s="14"/>
    </row>
    <row r="16" ht="46" customHeight="1" spans="1:11">
      <c r="A16" s="12">
        <v>14</v>
      </c>
      <c r="B16" s="20" t="s">
        <v>211</v>
      </c>
      <c r="C16" s="9"/>
      <c r="D16" s="9"/>
      <c r="E16" s="9"/>
      <c r="F16" s="13" t="s">
        <v>8</v>
      </c>
      <c r="G16" s="11">
        <f>'1月份座椅统计'!AV46</f>
        <v>72</v>
      </c>
      <c r="H16" s="14"/>
      <c r="I16" s="25">
        <f t="shared" si="0"/>
        <v>72</v>
      </c>
      <c r="J16" s="14"/>
      <c r="K16" s="28"/>
    </row>
    <row r="17" ht="46" customHeight="1" spans="1:11">
      <c r="A17" s="12">
        <v>16</v>
      </c>
      <c r="B17" s="9" t="s">
        <v>212</v>
      </c>
      <c r="C17" s="9"/>
      <c r="D17" s="9"/>
      <c r="E17" s="9"/>
      <c r="F17" s="13" t="s">
        <v>8</v>
      </c>
      <c r="G17" s="11">
        <f>'1月份座椅统计'!AV47</f>
        <v>7</v>
      </c>
      <c r="H17" s="14"/>
      <c r="I17" s="25">
        <f t="shared" si="0"/>
        <v>7</v>
      </c>
      <c r="J17" s="14"/>
      <c r="K17" s="28"/>
    </row>
    <row r="18" ht="25.5" customHeight="1" spans="1:10">
      <c r="A18" s="21"/>
      <c r="B18" s="22"/>
      <c r="C18" s="22"/>
      <c r="D18" s="22"/>
      <c r="E18" s="22"/>
      <c r="F18" s="23"/>
      <c r="G18" s="24"/>
      <c r="H18" s="24"/>
      <c r="I18" s="29"/>
      <c r="J18" s="24"/>
    </row>
    <row r="19" s="1" customFormat="1" ht="31.5" customHeight="1" spans="2:9">
      <c r="B19" s="1" t="s">
        <v>83</v>
      </c>
      <c r="F19" s="1" t="s">
        <v>84</v>
      </c>
      <c r="I19" s="1" t="s">
        <v>86</v>
      </c>
    </row>
  </sheetData>
  <mergeCells count="17">
    <mergeCell ref="A1:J1"/>
    <mergeCell ref="B2:E2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5" bottom="0.75" header="0.3" footer="0.3"/>
  <pageSetup paperSize="9" scale="7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1月份座椅统计</vt:lpstr>
      <vt:lpstr>中车双动入库汇总表</vt:lpstr>
      <vt:lpstr>M4座椅入库汇总表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2023-09-28T06:08:00Z</cp:lastPrinted>
  <dcterms:modified xsi:type="dcterms:W3CDTF">2025-02-10T10:43:39Z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2052-11.8.2.12011</vt:lpwstr>
  </property>
  <property fmtid="{D5CDD505-2E9C-101B-9397-08002B2CF9AE}" pid="3" name="ICV">
    <vt:lpwstr>C9DC8458AE0947C08D49466492539210</vt:lpwstr>
  </property>
  <property fmtid="{D5CDD505-2E9C-101B-9397-08002B2CF9AE}" pid="4" name="KSOReadingLayout">
    <vt:bool>true</vt:bool>
  </property>
</Properties>
</file>