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<sst xmlns="http://schemas.openxmlformats.org/spreadsheetml/2006/main" count="110" uniqueCount="57">
  <si>
    <t>批产阶段—临时物料采购价格审批表</t>
  </si>
  <si>
    <t>采购工厂：西安工厂</t>
  </si>
  <si>
    <t>注明：
1、此价格审批仅适用于研发阶段，SOP后价格由工厂进行最终定价；
2、此价格审批同时适用于研发阶段结算使用（可做为样件价格协议签订依据）。</t>
  </si>
  <si>
    <t>M4发泡价格审批表</t>
  </si>
  <si>
    <t>序号</t>
  </si>
  <si>
    <t>QAD代码</t>
  </si>
  <si>
    <t>物料代码</t>
  </si>
  <si>
    <t>物料名称</t>
  </si>
  <si>
    <t>浇注量(g)</t>
  </si>
  <si>
    <t>单位</t>
  </si>
  <si>
    <t>增值税率%</t>
  </si>
  <si>
    <t>未税单价</t>
  </si>
  <si>
    <t>产品未税单价
（元）</t>
  </si>
  <si>
    <t>备注</t>
  </si>
  <si>
    <t>发泡每KG/元</t>
  </si>
  <si>
    <t>运费</t>
  </si>
  <si>
    <t>辅料
（钢丝骨架）</t>
  </si>
  <si>
    <t>SLT0010863</t>
  </si>
  <si>
    <t>M4 前排主驾背</t>
  </si>
  <si>
    <t>个</t>
  </si>
  <si>
    <t>SLT0011285</t>
  </si>
  <si>
    <t>驾驶员坐垫泡沫总成减震款</t>
  </si>
  <si>
    <t>包括座骨架</t>
  </si>
  <si>
    <t>SLT0011061</t>
  </si>
  <si>
    <t>M4副驾靠背</t>
  </si>
  <si>
    <t>SLT0011075</t>
  </si>
  <si>
    <t>M4副驾小靠背（2060）</t>
  </si>
  <si>
    <t>SLT0010933</t>
  </si>
  <si>
    <t>M4主驾坐垫（不带骨架，不通风）基础</t>
  </si>
  <si>
    <t>SLT0010864</t>
  </si>
  <si>
    <t>M4 前排主驾带通风背</t>
  </si>
  <si>
    <t>SLT0011286</t>
  </si>
  <si>
    <t>驾驶员坐垫泡沫总成减震通风款</t>
  </si>
  <si>
    <t>胶水</t>
  </si>
  <si>
    <t>桶</t>
  </si>
  <si>
    <t>每桶11KG</t>
  </si>
  <si>
    <t>父级物料</t>
  </si>
  <si>
    <t>组件</t>
  </si>
  <si>
    <t xml:space="preserve">描述 </t>
  </si>
  <si>
    <t>每件需求量</t>
  </si>
  <si>
    <t>单价</t>
  </si>
  <si>
    <t>金额</t>
  </si>
  <si>
    <t>合计金额</t>
  </si>
  <si>
    <t>SCS0007462</t>
  </si>
  <si>
    <t>直钢丝</t>
  </si>
  <si>
    <t>SLT0010870</t>
  </si>
  <si>
    <t>靠背粘扣A</t>
  </si>
  <si>
    <t>SLT0010871</t>
  </si>
  <si>
    <t>靠背粘扣B</t>
  </si>
  <si>
    <t>SCS0000858</t>
  </si>
  <si>
    <t>直钢丝300</t>
  </si>
  <si>
    <t>SCS0001005</t>
  </si>
  <si>
    <t>直钢丝200</t>
  </si>
  <si>
    <t>SLT0011290</t>
  </si>
  <si>
    <t>座垫骨架焊接总成</t>
  </si>
  <si>
    <t>SLT0011001</t>
  </si>
  <si>
    <t>主驾座垫泡沫无纺布</t>
  </si>
</sst>
</file>

<file path=xl/styles.xml><?xml version="1.0" encoding="utf-8"?>
<styleSheet xmlns="http://schemas.openxmlformats.org/spreadsheetml/2006/main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26" fontId="10" fillId="0" borderId="1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7" fontId="12" fillId="0" borderId="0" xfId="0" applyNumberFormat="1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180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N9" sqref="N9"/>
    </sheetView>
  </sheetViews>
  <sheetFormatPr defaultColWidth="9" defaultRowHeight="13.5"/>
  <cols>
    <col min="1" max="1" width="4.625" customWidth="1"/>
    <col min="2" max="2" width="10.375" customWidth="1"/>
    <col min="3" max="3" width="10" customWidth="1"/>
    <col min="4" max="4" width="30.875" customWidth="1"/>
    <col min="5" max="5" width="10.375" customWidth="1"/>
    <col min="6" max="6" width="5.375" customWidth="1"/>
    <col min="7" max="7" width="11.5" customWidth="1"/>
    <col min="9" max="9" width="12.625"/>
    <col min="10" max="10" width="12.75" customWidth="1"/>
    <col min="11" max="11" width="13.875" customWidth="1"/>
    <col min="12" max="12" width="12.625"/>
    <col min="13" max="13" width="8.875" customWidth="1"/>
    <col min="14" max="14" width="10.375"/>
    <col min="15" max="15" width="12.625"/>
  </cols>
  <sheetData>
    <row r="1" ht="22.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6.2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58.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45" customHeight="1" spans="1:12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ht="21" customHeight="1" spans="1:13">
      <c r="A5" s="11" t="s">
        <v>4</v>
      </c>
      <c r="B5" s="12" t="s">
        <v>5</v>
      </c>
      <c r="C5" s="13" t="s">
        <v>6</v>
      </c>
      <c r="D5" s="14" t="s">
        <v>7</v>
      </c>
      <c r="E5" s="15" t="s">
        <v>8</v>
      </c>
      <c r="F5" s="11" t="s">
        <v>9</v>
      </c>
      <c r="G5" s="11" t="s">
        <v>10</v>
      </c>
      <c r="H5" s="16" t="s">
        <v>11</v>
      </c>
      <c r="I5" s="30"/>
      <c r="J5" s="31"/>
      <c r="K5" s="11" t="s">
        <v>12</v>
      </c>
      <c r="L5" s="17" t="s">
        <v>13</v>
      </c>
      <c r="M5" s="32"/>
    </row>
    <row r="6" ht="34" customHeight="1" spans="1:13">
      <c r="A6" s="11"/>
      <c r="B6" s="12"/>
      <c r="C6" s="13"/>
      <c r="D6" s="14"/>
      <c r="E6" s="15"/>
      <c r="F6" s="11"/>
      <c r="G6" s="11"/>
      <c r="H6" s="11" t="s">
        <v>14</v>
      </c>
      <c r="I6" s="17" t="s">
        <v>15</v>
      </c>
      <c r="J6" s="33" t="s">
        <v>16</v>
      </c>
      <c r="K6" s="11"/>
      <c r="L6" s="17"/>
      <c r="M6" s="32"/>
    </row>
    <row r="7" ht="29" customHeight="1" spans="1:14">
      <c r="A7" s="17">
        <v>1</v>
      </c>
      <c r="B7" s="18" t="s">
        <v>17</v>
      </c>
      <c r="C7" s="19"/>
      <c r="D7" s="20" t="s">
        <v>18</v>
      </c>
      <c r="E7" s="21">
        <v>950</v>
      </c>
      <c r="F7" s="22" t="s">
        <v>19</v>
      </c>
      <c r="G7" s="23">
        <v>0.13</v>
      </c>
      <c r="H7" s="11">
        <v>20.456</v>
      </c>
      <c r="I7" s="34">
        <v>8.65675165250236</v>
      </c>
      <c r="J7" s="34">
        <v>1.3</v>
      </c>
      <c r="K7" s="34">
        <f>H7*E7/1000+I7+J7</f>
        <v>29.3899516525024</v>
      </c>
      <c r="L7" s="35"/>
      <c r="M7" s="32"/>
      <c r="N7" s="36"/>
    </row>
    <row r="8" ht="29" customHeight="1" spans="1:14">
      <c r="A8" s="17">
        <v>2</v>
      </c>
      <c r="B8" s="18" t="s">
        <v>20</v>
      </c>
      <c r="C8" s="19"/>
      <c r="D8" s="20" t="s">
        <v>21</v>
      </c>
      <c r="E8" s="21">
        <v>880</v>
      </c>
      <c r="F8" s="22" t="s">
        <v>19</v>
      </c>
      <c r="G8" s="23">
        <v>0.13</v>
      </c>
      <c r="H8" s="11">
        <v>20.456</v>
      </c>
      <c r="I8" s="34">
        <v>8.01888574126534</v>
      </c>
      <c r="J8" s="34">
        <v>20.1</v>
      </c>
      <c r="K8" s="34">
        <f t="shared" ref="K8:K13" si="0">H8*E8/1000+I8+J8</f>
        <v>46.1201657412653</v>
      </c>
      <c r="L8" s="35" t="s">
        <v>22</v>
      </c>
      <c r="M8" s="32"/>
      <c r="N8" s="36"/>
    </row>
    <row r="9" ht="29" customHeight="1" spans="1:14">
      <c r="A9" s="17">
        <v>3</v>
      </c>
      <c r="B9" s="18" t="s">
        <v>23</v>
      </c>
      <c r="C9" s="24"/>
      <c r="D9" s="20" t="s">
        <v>24</v>
      </c>
      <c r="E9" s="21">
        <v>950</v>
      </c>
      <c r="F9" s="22" t="s">
        <v>19</v>
      </c>
      <c r="G9" s="23">
        <v>0.13</v>
      </c>
      <c r="H9" s="11">
        <v>20.456</v>
      </c>
      <c r="I9" s="34">
        <v>8.65675165250236</v>
      </c>
      <c r="J9" s="34">
        <v>1.3</v>
      </c>
      <c r="K9" s="34">
        <f t="shared" si="0"/>
        <v>29.3899516525024</v>
      </c>
      <c r="L9" s="35"/>
      <c r="M9" s="37"/>
      <c r="N9" s="36"/>
    </row>
    <row r="10" ht="29" customHeight="1" spans="1:14">
      <c r="A10" s="17">
        <v>4</v>
      </c>
      <c r="B10" s="18" t="s">
        <v>25</v>
      </c>
      <c r="C10" s="24"/>
      <c r="D10" s="20" t="s">
        <v>26</v>
      </c>
      <c r="E10" s="21">
        <v>750</v>
      </c>
      <c r="F10" s="22" t="s">
        <v>19</v>
      </c>
      <c r="G10" s="23">
        <v>0.13</v>
      </c>
      <c r="H10" s="11">
        <v>20.456</v>
      </c>
      <c r="I10" s="34">
        <v>6.8342776203966</v>
      </c>
      <c r="J10" s="34">
        <v>0.5</v>
      </c>
      <c r="K10" s="34">
        <f t="shared" si="0"/>
        <v>22.6762776203966</v>
      </c>
      <c r="L10" s="35"/>
      <c r="M10" s="37"/>
      <c r="N10" s="36"/>
    </row>
    <row r="11" ht="29" customHeight="1" spans="1:14">
      <c r="A11" s="17">
        <v>5</v>
      </c>
      <c r="B11" s="18" t="s">
        <v>27</v>
      </c>
      <c r="C11" s="24"/>
      <c r="D11" s="20" t="s">
        <v>28</v>
      </c>
      <c r="E11" s="21">
        <v>880</v>
      </c>
      <c r="F11" s="22" t="s">
        <v>19</v>
      </c>
      <c r="G11" s="23">
        <v>0.13</v>
      </c>
      <c r="H11" s="11">
        <v>20.456</v>
      </c>
      <c r="I11" s="34">
        <v>8.01888574126534</v>
      </c>
      <c r="J11" s="34">
        <v>2.8</v>
      </c>
      <c r="K11" s="34">
        <f t="shared" si="0"/>
        <v>28.8201657412653</v>
      </c>
      <c r="L11" s="35"/>
      <c r="M11" s="32"/>
      <c r="N11" s="36"/>
    </row>
    <row r="12" ht="29" customHeight="1" spans="1:14">
      <c r="A12" s="17">
        <v>6</v>
      </c>
      <c r="B12" s="25" t="s">
        <v>29</v>
      </c>
      <c r="C12" s="19"/>
      <c r="D12" s="20" t="s">
        <v>30</v>
      </c>
      <c r="E12" s="21">
        <v>950</v>
      </c>
      <c r="F12" s="22" t="s">
        <v>19</v>
      </c>
      <c r="G12" s="23">
        <v>0.13</v>
      </c>
      <c r="H12" s="11">
        <v>20.456</v>
      </c>
      <c r="I12" s="38">
        <v>8.65675165250236</v>
      </c>
      <c r="J12" s="34">
        <v>1.3</v>
      </c>
      <c r="K12" s="34">
        <f t="shared" si="0"/>
        <v>29.3899516525024</v>
      </c>
      <c r="L12" s="26"/>
      <c r="M12" s="37"/>
      <c r="N12" s="36"/>
    </row>
    <row r="13" ht="29" customHeight="1" spans="1:14">
      <c r="A13" s="17">
        <v>7</v>
      </c>
      <c r="B13" s="25" t="s">
        <v>31</v>
      </c>
      <c r="C13" s="19"/>
      <c r="D13" s="20" t="s">
        <v>32</v>
      </c>
      <c r="E13" s="21">
        <v>880</v>
      </c>
      <c r="F13" s="22" t="s">
        <v>19</v>
      </c>
      <c r="G13" s="23">
        <v>0.13</v>
      </c>
      <c r="H13" s="11">
        <v>20.456</v>
      </c>
      <c r="I13" s="34">
        <v>8.01888574126534</v>
      </c>
      <c r="J13" s="34">
        <v>20.1</v>
      </c>
      <c r="K13" s="34">
        <f t="shared" si="0"/>
        <v>46.1201657412653</v>
      </c>
      <c r="L13" s="35" t="s">
        <v>22</v>
      </c>
      <c r="M13" s="37"/>
      <c r="N13" s="36"/>
    </row>
    <row r="14" ht="22" customHeight="1" spans="1:12">
      <c r="A14" s="17">
        <v>8</v>
      </c>
      <c r="B14" s="26"/>
      <c r="C14" s="26"/>
      <c r="D14" s="26" t="s">
        <v>33</v>
      </c>
      <c r="E14" s="27">
        <v>11000</v>
      </c>
      <c r="F14" s="17" t="s">
        <v>34</v>
      </c>
      <c r="G14" s="28">
        <v>0.13</v>
      </c>
      <c r="H14" s="29">
        <v>288</v>
      </c>
      <c r="I14" s="39"/>
      <c r="J14" s="40"/>
      <c r="K14" s="17">
        <v>288</v>
      </c>
      <c r="L14" s="26" t="s">
        <v>35</v>
      </c>
    </row>
  </sheetData>
  <mergeCells count="16">
    <mergeCell ref="A1:L1"/>
    <mergeCell ref="A2:L2"/>
    <mergeCell ref="A3:L3"/>
    <mergeCell ref="A4:L4"/>
    <mergeCell ref="H5:J5"/>
    <mergeCell ref="H14:J14"/>
    <mergeCell ref="A5:A6"/>
    <mergeCell ref="B5:B6"/>
    <mergeCell ref="C5:C6"/>
    <mergeCell ref="D5:D6"/>
    <mergeCell ref="E5:E6"/>
    <mergeCell ref="F5:F6"/>
    <mergeCell ref="G5:G6"/>
    <mergeCell ref="K5:K6"/>
    <mergeCell ref="L5:L6"/>
    <mergeCell ref="M5:M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2" sqref="F2:F24"/>
    </sheetView>
  </sheetViews>
  <sheetFormatPr defaultColWidth="8.89166666666667" defaultRowHeight="13.5"/>
  <cols>
    <col min="1" max="1" width="15.1083333333333" customWidth="1"/>
    <col min="2" max="2" width="23.8916666666667" customWidth="1"/>
    <col min="3" max="3" width="20.8916666666667" customWidth="1"/>
    <col min="4" max="4" width="23.1083333333333" customWidth="1"/>
    <col min="5" max="5" width="12.5583333333333" customWidth="1"/>
    <col min="6" max="6" width="9.66666666666667" customWidth="1"/>
    <col min="9" max="9" width="9.66666666666667"/>
    <col min="11" max="11" width="9.375"/>
  </cols>
  <sheetData>
    <row r="1" customFormat="1" ht="28" customHeight="1" spans="1:9">
      <c r="A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s="3">
        <v>0.2</v>
      </c>
    </row>
    <row r="2" customFormat="1" spans="1:11">
      <c r="A2" s="1" t="s">
        <v>17</v>
      </c>
      <c r="B2" s="2" t="s">
        <v>18</v>
      </c>
      <c r="C2" s="1" t="s">
        <v>43</v>
      </c>
      <c r="D2" t="s">
        <v>44</v>
      </c>
      <c r="E2" s="1">
        <v>4</v>
      </c>
      <c r="F2">
        <v>0.0624</v>
      </c>
      <c r="G2">
        <f t="shared" ref="G2:G24" si="0">E2*F2</f>
        <v>0.2496</v>
      </c>
      <c r="H2" s="1">
        <f>SUM(G2:G4)</f>
        <v>1.2168</v>
      </c>
      <c r="I2" s="4">
        <f>H2*1.2</f>
        <v>1.46016</v>
      </c>
      <c r="K2">
        <f>F2*1.2</f>
        <v>0.07488</v>
      </c>
    </row>
    <row r="3" customFormat="1" spans="1:11">
      <c r="A3" s="1"/>
      <c r="B3" s="2"/>
      <c r="C3" s="1" t="s">
        <v>45</v>
      </c>
      <c r="D3" t="s">
        <v>46</v>
      </c>
      <c r="E3" s="1">
        <v>2</v>
      </c>
      <c r="F3">
        <v>0.39</v>
      </c>
      <c r="G3">
        <f t="shared" si="0"/>
        <v>0.78</v>
      </c>
      <c r="H3" s="1"/>
      <c r="I3" s="4"/>
      <c r="K3">
        <f t="shared" ref="K3:K24" si="1">F3*1.2</f>
        <v>0.468</v>
      </c>
    </row>
    <row r="4" customFormat="1" spans="1:11">
      <c r="A4" s="1"/>
      <c r="B4" s="2"/>
      <c r="C4" s="1" t="s">
        <v>47</v>
      </c>
      <c r="D4" t="s">
        <v>48</v>
      </c>
      <c r="E4" s="1">
        <v>2</v>
      </c>
      <c r="F4">
        <v>0.0936</v>
      </c>
      <c r="G4">
        <f t="shared" si="0"/>
        <v>0.1872</v>
      </c>
      <c r="H4" s="1"/>
      <c r="I4" s="4"/>
      <c r="K4">
        <f t="shared" si="1"/>
        <v>0.11232</v>
      </c>
    </row>
    <row r="5" customFormat="1" spans="1:11">
      <c r="A5" s="1" t="s">
        <v>20</v>
      </c>
      <c r="B5" s="2" t="s">
        <v>21</v>
      </c>
      <c r="C5" s="1" t="s">
        <v>49</v>
      </c>
      <c r="D5" t="s">
        <v>50</v>
      </c>
      <c r="E5" s="1">
        <v>1</v>
      </c>
      <c r="F5">
        <v>0.125832</v>
      </c>
      <c r="G5">
        <f t="shared" si="0"/>
        <v>0.125832</v>
      </c>
      <c r="H5" s="1">
        <f>SUM(G5:G8)</f>
        <v>20.061744</v>
      </c>
      <c r="I5" s="4">
        <f>H5*1.2</f>
        <v>24.0740928</v>
      </c>
      <c r="K5">
        <f t="shared" si="1"/>
        <v>0.1509984</v>
      </c>
    </row>
    <row r="6" customFormat="1" spans="1:11">
      <c r="A6" s="1"/>
      <c r="B6" s="2"/>
      <c r="C6" s="1" t="s">
        <v>51</v>
      </c>
      <c r="D6" t="s">
        <v>52</v>
      </c>
      <c r="E6" s="1">
        <v>1</v>
      </c>
      <c r="F6">
        <v>0.102312</v>
      </c>
      <c r="G6">
        <f t="shared" si="0"/>
        <v>0.102312</v>
      </c>
      <c r="H6" s="1"/>
      <c r="I6" s="4"/>
      <c r="K6">
        <f t="shared" si="1"/>
        <v>0.1227744</v>
      </c>
    </row>
    <row r="7" customFormat="1" spans="1:11">
      <c r="A7" s="1"/>
      <c r="B7" s="2"/>
      <c r="C7" s="1" t="s">
        <v>43</v>
      </c>
      <c r="D7" t="s">
        <v>44</v>
      </c>
      <c r="E7" s="1">
        <v>4</v>
      </c>
      <c r="F7">
        <v>0.0624</v>
      </c>
      <c r="G7">
        <f t="shared" si="0"/>
        <v>0.2496</v>
      </c>
      <c r="H7" s="1"/>
      <c r="I7" s="4"/>
      <c r="K7">
        <f t="shared" si="1"/>
        <v>0.07488</v>
      </c>
    </row>
    <row r="8" customFormat="1" spans="1:11">
      <c r="A8" s="1"/>
      <c r="B8" s="2"/>
      <c r="C8" s="1" t="s">
        <v>53</v>
      </c>
      <c r="D8" t="s">
        <v>54</v>
      </c>
      <c r="E8" s="1">
        <v>1</v>
      </c>
      <c r="F8">
        <v>19.584</v>
      </c>
      <c r="G8">
        <f t="shared" si="0"/>
        <v>19.584</v>
      </c>
      <c r="H8" s="1"/>
      <c r="I8" s="4"/>
      <c r="K8">
        <f t="shared" si="1"/>
        <v>23.5008</v>
      </c>
    </row>
    <row r="9" customFormat="1" spans="1:11">
      <c r="A9" s="1" t="s">
        <v>23</v>
      </c>
      <c r="B9" s="2" t="s">
        <v>24</v>
      </c>
      <c r="C9" s="1" t="s">
        <v>43</v>
      </c>
      <c r="D9" t="s">
        <v>44</v>
      </c>
      <c r="E9" s="1">
        <v>4</v>
      </c>
      <c r="F9">
        <v>0.0624</v>
      </c>
      <c r="G9">
        <f t="shared" si="0"/>
        <v>0.2496</v>
      </c>
      <c r="H9" s="1">
        <f>SUM(G9:G11)</f>
        <v>1.2168</v>
      </c>
      <c r="I9" s="4">
        <f t="shared" ref="I9:I14" si="2">H9*1.2</f>
        <v>1.46016</v>
      </c>
      <c r="K9">
        <f t="shared" si="1"/>
        <v>0.07488</v>
      </c>
    </row>
    <row r="10" customFormat="1" spans="1:11">
      <c r="A10" s="1"/>
      <c r="B10" s="2"/>
      <c r="C10" s="1" t="s">
        <v>45</v>
      </c>
      <c r="D10" t="s">
        <v>46</v>
      </c>
      <c r="E10" s="1">
        <v>2</v>
      </c>
      <c r="F10">
        <v>0.39</v>
      </c>
      <c r="G10">
        <f t="shared" si="0"/>
        <v>0.78</v>
      </c>
      <c r="H10" s="1"/>
      <c r="I10" s="4"/>
      <c r="K10">
        <f t="shared" si="1"/>
        <v>0.468</v>
      </c>
    </row>
    <row r="11" customFormat="1" spans="1:11">
      <c r="A11" s="1"/>
      <c r="B11" s="2"/>
      <c r="C11" s="1" t="s">
        <v>47</v>
      </c>
      <c r="D11" t="s">
        <v>48</v>
      </c>
      <c r="E11" s="1">
        <v>2</v>
      </c>
      <c r="F11">
        <v>0.0936</v>
      </c>
      <c r="G11">
        <f t="shared" si="0"/>
        <v>0.1872</v>
      </c>
      <c r="H11" s="1"/>
      <c r="I11" s="4"/>
      <c r="K11">
        <f t="shared" si="1"/>
        <v>0.11232</v>
      </c>
    </row>
    <row r="12" customFormat="1" spans="1:11">
      <c r="A12" s="1" t="s">
        <v>25</v>
      </c>
      <c r="B12" s="2" t="s">
        <v>26</v>
      </c>
      <c r="C12" s="1" t="s">
        <v>51</v>
      </c>
      <c r="D12" t="s">
        <v>52</v>
      </c>
      <c r="E12" s="1">
        <v>2</v>
      </c>
      <c r="F12">
        <v>0.102312</v>
      </c>
      <c r="G12">
        <f t="shared" si="0"/>
        <v>0.204624</v>
      </c>
      <c r="H12" s="1">
        <f>SUM(G12:G13)</f>
        <v>0.454224</v>
      </c>
      <c r="I12" s="4">
        <f t="shared" si="2"/>
        <v>0.5450688</v>
      </c>
      <c r="K12">
        <f t="shared" si="1"/>
        <v>0.1227744</v>
      </c>
    </row>
    <row r="13" customFormat="1" spans="1:11">
      <c r="A13" s="1"/>
      <c r="B13" s="2"/>
      <c r="C13" s="1" t="s">
        <v>43</v>
      </c>
      <c r="D13" t="s">
        <v>44</v>
      </c>
      <c r="E13" s="1">
        <v>4</v>
      </c>
      <c r="F13">
        <v>0.0624</v>
      </c>
      <c r="G13">
        <f t="shared" si="0"/>
        <v>0.2496</v>
      </c>
      <c r="H13" s="1"/>
      <c r="I13" s="4"/>
      <c r="K13">
        <f t="shared" si="1"/>
        <v>0.07488</v>
      </c>
    </row>
    <row r="14" customFormat="1" spans="1:11">
      <c r="A14" s="1" t="s">
        <v>27</v>
      </c>
      <c r="B14" s="2" t="s">
        <v>28</v>
      </c>
      <c r="C14" s="1" t="s">
        <v>49</v>
      </c>
      <c r="D14" t="s">
        <v>50</v>
      </c>
      <c r="E14" s="1">
        <v>1</v>
      </c>
      <c r="F14">
        <v>0.125832</v>
      </c>
      <c r="G14">
        <f t="shared" si="0"/>
        <v>0.125832</v>
      </c>
      <c r="H14" s="1">
        <f>SUM(G14:G17)</f>
        <v>2.781744</v>
      </c>
      <c r="I14" s="4">
        <f t="shared" si="2"/>
        <v>3.3380928</v>
      </c>
      <c r="K14">
        <f t="shared" si="1"/>
        <v>0.1509984</v>
      </c>
    </row>
    <row r="15" customFormat="1" spans="1:11">
      <c r="A15" s="1"/>
      <c r="B15" s="2"/>
      <c r="C15" s="1" t="s">
        <v>51</v>
      </c>
      <c r="D15" t="s">
        <v>52</v>
      </c>
      <c r="E15" s="1">
        <v>1</v>
      </c>
      <c r="F15">
        <v>0.102312</v>
      </c>
      <c r="G15">
        <f t="shared" si="0"/>
        <v>0.102312</v>
      </c>
      <c r="H15" s="1"/>
      <c r="I15" s="4"/>
      <c r="K15">
        <f t="shared" si="1"/>
        <v>0.1227744</v>
      </c>
    </row>
    <row r="16" customFormat="1" spans="1:11">
      <c r="A16" s="1"/>
      <c r="B16" s="2"/>
      <c r="C16" s="1" t="s">
        <v>43</v>
      </c>
      <c r="D16" t="s">
        <v>44</v>
      </c>
      <c r="E16" s="1">
        <v>4</v>
      </c>
      <c r="F16">
        <v>0.0624</v>
      </c>
      <c r="G16">
        <f t="shared" si="0"/>
        <v>0.2496</v>
      </c>
      <c r="H16" s="1"/>
      <c r="I16" s="4"/>
      <c r="K16">
        <f t="shared" si="1"/>
        <v>0.07488</v>
      </c>
    </row>
    <row r="17" customFormat="1" spans="1:11">
      <c r="A17" s="1"/>
      <c r="B17" s="2"/>
      <c r="C17" s="1" t="s">
        <v>55</v>
      </c>
      <c r="D17" t="s">
        <v>56</v>
      </c>
      <c r="E17" s="1">
        <v>1</v>
      </c>
      <c r="F17">
        <v>2.304</v>
      </c>
      <c r="G17">
        <f t="shared" si="0"/>
        <v>2.304</v>
      </c>
      <c r="H17" s="1"/>
      <c r="I17" s="4"/>
      <c r="K17">
        <f t="shared" si="1"/>
        <v>2.7648</v>
      </c>
    </row>
    <row r="18" customFormat="1" spans="1:11">
      <c r="A18" s="1" t="s">
        <v>29</v>
      </c>
      <c r="B18" s="2" t="s">
        <v>30</v>
      </c>
      <c r="C18" s="1" t="s">
        <v>43</v>
      </c>
      <c r="D18" t="s">
        <v>44</v>
      </c>
      <c r="E18" s="1">
        <v>4</v>
      </c>
      <c r="F18">
        <v>0.0624</v>
      </c>
      <c r="G18">
        <f t="shared" si="0"/>
        <v>0.2496</v>
      </c>
      <c r="H18" s="1">
        <f>SUM(G18:G20)</f>
        <v>1.2168</v>
      </c>
      <c r="I18" s="4">
        <f>H18*1.2</f>
        <v>1.46016</v>
      </c>
      <c r="K18">
        <f t="shared" si="1"/>
        <v>0.07488</v>
      </c>
    </row>
    <row r="19" customFormat="1" spans="1:11">
      <c r="A19" s="1"/>
      <c r="B19" s="2"/>
      <c r="C19" s="1" t="s">
        <v>45</v>
      </c>
      <c r="D19" t="s">
        <v>46</v>
      </c>
      <c r="E19" s="1">
        <v>2</v>
      </c>
      <c r="F19">
        <v>0.39</v>
      </c>
      <c r="G19">
        <f t="shared" si="0"/>
        <v>0.78</v>
      </c>
      <c r="H19" s="1"/>
      <c r="I19" s="4"/>
      <c r="K19">
        <f t="shared" si="1"/>
        <v>0.468</v>
      </c>
    </row>
    <row r="20" customFormat="1" spans="1:11">
      <c r="A20" s="1"/>
      <c r="B20" s="2"/>
      <c r="C20" s="1" t="s">
        <v>47</v>
      </c>
      <c r="D20" t="s">
        <v>48</v>
      </c>
      <c r="E20" s="1">
        <v>2</v>
      </c>
      <c r="F20">
        <v>0.0936</v>
      </c>
      <c r="G20">
        <f t="shared" si="0"/>
        <v>0.1872</v>
      </c>
      <c r="H20" s="1"/>
      <c r="I20" s="4"/>
      <c r="K20">
        <f t="shared" si="1"/>
        <v>0.11232</v>
      </c>
    </row>
    <row r="21" customFormat="1" spans="1:11">
      <c r="A21" s="1" t="s">
        <v>31</v>
      </c>
      <c r="B21" s="2" t="s">
        <v>32</v>
      </c>
      <c r="C21" s="1" t="s">
        <v>49</v>
      </c>
      <c r="D21" t="s">
        <v>50</v>
      </c>
      <c r="E21" s="1">
        <v>1</v>
      </c>
      <c r="F21">
        <v>0.125832</v>
      </c>
      <c r="G21">
        <f t="shared" si="0"/>
        <v>0.125832</v>
      </c>
      <c r="H21" s="1">
        <f>SUM(G21:G24)</f>
        <v>20.061744</v>
      </c>
      <c r="I21" s="4">
        <f>H21*1.2</f>
        <v>24.0740928</v>
      </c>
      <c r="K21">
        <f t="shared" si="1"/>
        <v>0.1509984</v>
      </c>
    </row>
    <row r="22" customFormat="1" spans="1:11">
      <c r="A22" s="1"/>
      <c r="B22" s="2"/>
      <c r="C22" s="1" t="s">
        <v>51</v>
      </c>
      <c r="D22" t="s">
        <v>52</v>
      </c>
      <c r="E22" s="1">
        <v>1</v>
      </c>
      <c r="F22">
        <v>0.102312</v>
      </c>
      <c r="G22">
        <f t="shared" si="0"/>
        <v>0.102312</v>
      </c>
      <c r="H22" s="1"/>
      <c r="I22" s="4"/>
      <c r="K22">
        <f t="shared" si="1"/>
        <v>0.1227744</v>
      </c>
    </row>
    <row r="23" customFormat="1" spans="1:11">
      <c r="A23" s="1"/>
      <c r="B23" s="2"/>
      <c r="C23" s="1" t="s">
        <v>43</v>
      </c>
      <c r="D23" t="s">
        <v>44</v>
      </c>
      <c r="E23" s="1">
        <v>4</v>
      </c>
      <c r="F23">
        <v>0.0624</v>
      </c>
      <c r="G23">
        <f t="shared" si="0"/>
        <v>0.2496</v>
      </c>
      <c r="H23" s="1"/>
      <c r="I23" s="4"/>
      <c r="K23">
        <f t="shared" si="1"/>
        <v>0.07488</v>
      </c>
    </row>
    <row r="24" customFormat="1" spans="1:11">
      <c r="A24" s="1"/>
      <c r="B24" s="2"/>
      <c r="C24" s="1" t="s">
        <v>53</v>
      </c>
      <c r="D24" t="s">
        <v>54</v>
      </c>
      <c r="E24" s="1">
        <v>1</v>
      </c>
      <c r="F24">
        <v>19.584</v>
      </c>
      <c r="G24">
        <f t="shared" si="0"/>
        <v>19.584</v>
      </c>
      <c r="H24" s="1"/>
      <c r="I24" s="4"/>
      <c r="K24">
        <f t="shared" si="1"/>
        <v>23.5008</v>
      </c>
    </row>
  </sheetData>
  <mergeCells count="28">
    <mergeCell ref="A2:A4"/>
    <mergeCell ref="A5:A8"/>
    <mergeCell ref="A9:A11"/>
    <mergeCell ref="A12:A13"/>
    <mergeCell ref="A14:A17"/>
    <mergeCell ref="A18:A20"/>
    <mergeCell ref="A21:A24"/>
    <mergeCell ref="B2:B4"/>
    <mergeCell ref="B5:B8"/>
    <mergeCell ref="B9:B11"/>
    <mergeCell ref="B12:B13"/>
    <mergeCell ref="B14:B17"/>
    <mergeCell ref="B18:B20"/>
    <mergeCell ref="B21:B24"/>
    <mergeCell ref="H2:H4"/>
    <mergeCell ref="H5:H8"/>
    <mergeCell ref="H9:H11"/>
    <mergeCell ref="H12:H13"/>
    <mergeCell ref="H14:H17"/>
    <mergeCell ref="H18:H20"/>
    <mergeCell ref="H21:H24"/>
    <mergeCell ref="I2:I4"/>
    <mergeCell ref="I5:I8"/>
    <mergeCell ref="I9:I11"/>
    <mergeCell ref="I12:I13"/>
    <mergeCell ref="I14:I17"/>
    <mergeCell ref="I18:I20"/>
    <mergeCell ref="I21:I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2023-08-14T00:34:00Z</dcterms:created>
  <cp:lastPrinted>2023-08-14T00:46:00Z</cp:lastPrinted>
  <dcterms:modified xsi:type="dcterms:W3CDTF">2025-02-21T05:25:01Z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84126224DF1341FDBA7095AB1842D9FC</vt:lpwstr>
  </property>
  <property fmtid="{D5CDD505-2E9C-101B-9397-08002B2CF9AE}" pid="3" name="KSOProductBuildVer">
    <vt:lpwstr>2052-11.8.2.12011</vt:lpwstr>
  </property>
</Properties>
</file>