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X5000S\图纸\报价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I9" i="1" l="1"/>
  <c r="Q9" i="1" l="1"/>
  <c r="Q7" i="1"/>
  <c r="Q8" i="1"/>
  <c r="Q6" i="1"/>
  <c r="P9" i="1" l="1"/>
  <c r="O9" i="1"/>
  <c r="N9" i="1" l="1"/>
  <c r="M9" i="1" l="1"/>
  <c r="G9" i="1" l="1"/>
  <c r="H9" i="1"/>
  <c r="J9" i="1"/>
  <c r="K9" i="1"/>
  <c r="L9" i="1"/>
  <c r="F9" i="1"/>
  <c r="H7" i="1"/>
  <c r="H8" i="1"/>
  <c r="H6" i="1"/>
  <c r="L6" i="1" l="1"/>
  <c r="L7" i="1"/>
  <c r="L8" i="1"/>
</calcChain>
</file>

<file path=xl/sharedStrings.xml><?xml version="1.0" encoding="utf-8"?>
<sst xmlns="http://schemas.openxmlformats.org/spreadsheetml/2006/main" count="63" uniqueCount="47">
  <si>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</si>
  <si>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</si>
  <si>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</si>
  <si>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</si>
  <si>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</si>
  <si>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</si>
  <si>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</si>
  <si>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</si>
  <si>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</si>
  <si>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</si>
  <si>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</si>
  <si>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</si>
  <si>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</si>
  <si>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</si>
  <si>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</si>
  <si>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</si>
  <si>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</si>
  <si>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</si>
  <si>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</si>
  <si>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</si>
  <si>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</si>
  <si>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</si>
  <si>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件</t>
    <phoneticPr fontId="2" type="noConversion"/>
  </si>
  <si>
    <t xml:space="preserve"> </t>
    <phoneticPr fontId="2" type="noConversion"/>
  </si>
  <si>
    <t>德实价格已经协商最低，请领导审批</t>
    <phoneticPr fontId="6" type="noConversion"/>
  </si>
  <si>
    <t>BEC0010331</t>
  </si>
  <si>
    <t>通风加热线束总成</t>
  </si>
  <si>
    <t>BEC0010332</t>
  </si>
  <si>
    <t>单通风线束总成</t>
  </si>
  <si>
    <t>BEC0010333</t>
  </si>
  <si>
    <t>单加热线束总成</t>
  </si>
  <si>
    <t>航凌</t>
    <phoneticPr fontId="6" type="noConversion"/>
  </si>
  <si>
    <t>说明： 以上所有价格均为未税价格。</t>
    <phoneticPr fontId="2" type="noConversion"/>
  </si>
  <si>
    <t>X5000新开件，年预测2000</t>
    <phoneticPr fontId="6" type="noConversion"/>
  </si>
  <si>
    <t>无</t>
    <phoneticPr fontId="6" type="noConversion"/>
  </si>
  <si>
    <t>批产阶段—物料采购价格审批表</t>
    <phoneticPr fontId="2" type="noConversion"/>
  </si>
  <si>
    <t>采购工厂：西安工厂</t>
    <phoneticPr fontId="2" type="noConversion"/>
  </si>
  <si>
    <t>航凌为体系供应商，按西安账期结算。</t>
    <phoneticPr fontId="6" type="noConversion"/>
  </si>
  <si>
    <t>睿阳</t>
    <phoneticPr fontId="7" type="noConversion"/>
  </si>
  <si>
    <t>宏光</t>
    <phoneticPr fontId="2" type="noConversion"/>
  </si>
  <si>
    <t>目标</t>
    <phoneticPr fontId="2" type="noConversion"/>
  </si>
  <si>
    <t>合计</t>
    <phoneticPr fontId="2" type="noConversion"/>
  </si>
  <si>
    <t>60天承兑</t>
    <phoneticPr fontId="2" type="noConversion"/>
  </si>
  <si>
    <t>智新</t>
    <phoneticPr fontId="2" type="noConversion"/>
  </si>
  <si>
    <t>德邦</t>
    <phoneticPr fontId="2" type="noConversion"/>
  </si>
  <si>
    <t>成交价</t>
    <phoneticPr fontId="2" type="noConversion"/>
  </si>
  <si>
    <t>航凌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</si>
</sst>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.0"/>
    <numFmt numFmtId="178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8" fontId="5" fillId="3" borderId="5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78" fontId="5" fillId="3" borderId="2" xfId="0" applyNumberFormat="1" applyFont="1" applyFill="1" applyBorder="1" applyAlignment="1">
      <alignment horizontal="center" vertical="center"/>
    </xf>
    <xf numFmtId="178" fontId="5" fillId="3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zoomScale="130" zoomScaleNormal="130" workbookViewId="0">
      <selection activeCell="C12" sqref="C12:T12"/>
    </sheetView>
  </sheetViews>
  <sheetFormatPr defaultRowHeight="14.25" x14ac:dyDescent="0.2"/>
  <cols>
    <col min="1" max="1" width="5.125" customWidth="1"/>
    <col min="2" max="2" width="11.375" customWidth="1"/>
    <col min="3" max="3" width="14.5" customWidth="1"/>
    <col min="4" max="4" width="4.75" customWidth="1"/>
    <col min="5" max="5" width="8.125" customWidth="1"/>
    <col min="6" max="6" width="9.125" hidden="1" customWidth="1"/>
    <col min="7" max="7" width="9.125" bestFit="1" customWidth="1"/>
    <col min="8" max="9" width="9.125" customWidth="1"/>
    <col min="10" max="11" width="8.25" style="29" customWidth="1"/>
    <col min="12" max="12" width="7.75" style="29" customWidth="1"/>
    <col min="13" max="15" width="9.125" style="29" customWidth="1"/>
    <col min="16" max="17" width="9.125" customWidth="1"/>
    <col min="18" max="18" width="10.5" bestFit="1" customWidth="1"/>
    <col min="19" max="19" width="23.875" customWidth="1"/>
    <col min="20" max="20" width="9" customWidth="1"/>
  </cols>
  <sheetData>
    <row r="1" spans="1:20" ht="22.5" x14ac:dyDescent="0.2">
      <c r="A1" s="30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26.25" customHeight="1" x14ac:dyDescent="0.2">
      <c r="A2" s="3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58.5" customHeight="1" x14ac:dyDescent="0.2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</row>
    <row r="4" spans="1:20" x14ac:dyDescent="0.2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7" t="s">
        <v>40</v>
      </c>
      <c r="G4" s="39" t="s">
        <v>31</v>
      </c>
      <c r="H4" s="41"/>
      <c r="I4" s="40"/>
      <c r="J4" s="37" t="s">
        <v>38</v>
      </c>
      <c r="K4" s="38"/>
      <c r="L4" s="37" t="s">
        <v>39</v>
      </c>
      <c r="M4" s="38"/>
      <c r="N4" s="37" t="s">
        <v>43</v>
      </c>
      <c r="O4" s="38"/>
      <c r="P4" s="39" t="s">
        <v>44</v>
      </c>
      <c r="Q4" s="40"/>
      <c r="R4" s="5" t="s">
        <v>6</v>
      </c>
      <c r="S4" s="36" t="s">
        <v>7</v>
      </c>
      <c r="T4" s="36" t="s">
        <v>8</v>
      </c>
    </row>
    <row r="5" spans="1:20" x14ac:dyDescent="0.2">
      <c r="A5" s="36"/>
      <c r="B5" s="36"/>
      <c r="C5" s="36"/>
      <c r="D5" s="36"/>
      <c r="E5" s="36"/>
      <c r="F5" s="10" t="s">
        <v>19</v>
      </c>
      <c r="G5" s="5" t="s">
        <v>19</v>
      </c>
      <c r="H5" s="15" t="s">
        <v>19</v>
      </c>
      <c r="I5" s="22" t="s">
        <v>45</v>
      </c>
      <c r="J5" s="24" t="s">
        <v>19</v>
      </c>
      <c r="K5" s="24" t="s">
        <v>19</v>
      </c>
      <c r="L5" s="24" t="s">
        <v>19</v>
      </c>
      <c r="M5" s="24" t="s">
        <v>19</v>
      </c>
      <c r="N5" s="24" t="s">
        <v>19</v>
      </c>
      <c r="O5" s="24" t="s">
        <v>19</v>
      </c>
      <c r="P5" s="19" t="s">
        <v>19</v>
      </c>
      <c r="Q5" s="20" t="s">
        <v>19</v>
      </c>
      <c r="R5" s="5" t="s">
        <v>20</v>
      </c>
      <c r="S5" s="36"/>
      <c r="T5" s="36"/>
    </row>
    <row r="6" spans="1:20" x14ac:dyDescent="0.2">
      <c r="A6" s="5">
        <v>1</v>
      </c>
      <c r="B6" s="11" t="s">
        <v>25</v>
      </c>
      <c r="C6" s="11" t="s">
        <v>26</v>
      </c>
      <c r="D6" s="9" t="s">
        <v>22</v>
      </c>
      <c r="E6" s="2">
        <v>0.13</v>
      </c>
      <c r="F6" s="16">
        <v>27.5</v>
      </c>
      <c r="G6" s="8">
        <v>38.270000000000003</v>
      </c>
      <c r="H6" s="13">
        <f>G6*0.87</f>
        <v>33.294900000000005</v>
      </c>
      <c r="I6" s="12">
        <v>30.3</v>
      </c>
      <c r="J6" s="25">
        <v>36.26</v>
      </c>
      <c r="K6" s="25">
        <v>35.049999999999997</v>
      </c>
      <c r="L6" s="26">
        <f>52/1.13</f>
        <v>46.017699115044252</v>
      </c>
      <c r="M6" s="26">
        <v>30.3</v>
      </c>
      <c r="N6" s="26">
        <v>36</v>
      </c>
      <c r="O6" s="26">
        <v>32</v>
      </c>
      <c r="P6" s="12">
        <v>37.869999999999997</v>
      </c>
      <c r="Q6" s="12">
        <f>P6*0.9</f>
        <v>34.082999999999998</v>
      </c>
      <c r="R6" s="12">
        <v>30.3</v>
      </c>
      <c r="S6" s="5" t="s">
        <v>46</v>
      </c>
      <c r="T6" s="5"/>
    </row>
    <row r="7" spans="1:20" x14ac:dyDescent="0.2">
      <c r="A7" s="6">
        <v>2</v>
      </c>
      <c r="B7" s="11" t="s">
        <v>27</v>
      </c>
      <c r="C7" s="11" t="s">
        <v>28</v>
      </c>
      <c r="D7" s="9" t="s">
        <v>22</v>
      </c>
      <c r="E7" s="2">
        <v>0.13</v>
      </c>
      <c r="F7" s="16">
        <v>21.8</v>
      </c>
      <c r="G7" s="8">
        <v>30.31</v>
      </c>
      <c r="H7" s="13">
        <f t="shared" ref="H7:H8" si="0">G7*0.87</f>
        <v>26.369699999999998</v>
      </c>
      <c r="I7" s="13">
        <v>25.3</v>
      </c>
      <c r="J7" s="25">
        <v>34.33</v>
      </c>
      <c r="K7" s="25">
        <v>30.83</v>
      </c>
      <c r="L7" s="27">
        <f>45/1.13</f>
        <v>39.823008849557525</v>
      </c>
      <c r="M7" s="27">
        <v>25.3</v>
      </c>
      <c r="N7" s="27">
        <v>31.5</v>
      </c>
      <c r="O7" s="27">
        <v>28</v>
      </c>
      <c r="P7" s="12">
        <v>32.24</v>
      </c>
      <c r="Q7" s="12">
        <f t="shared" ref="Q7:Q8" si="1">P7*0.9</f>
        <v>29.016000000000002</v>
      </c>
      <c r="R7" s="13">
        <v>25.3</v>
      </c>
      <c r="S7" s="23" t="s">
        <v>46</v>
      </c>
      <c r="T7" s="6"/>
    </row>
    <row r="8" spans="1:20" ht="15.75" customHeight="1" x14ac:dyDescent="0.2">
      <c r="A8" s="1">
        <v>3</v>
      </c>
      <c r="B8" s="11" t="s">
        <v>29</v>
      </c>
      <c r="C8" s="11" t="s">
        <v>30</v>
      </c>
      <c r="D8" s="9" t="s">
        <v>22</v>
      </c>
      <c r="E8" s="2">
        <v>0.13</v>
      </c>
      <c r="F8" s="16">
        <v>25.9</v>
      </c>
      <c r="G8" s="8">
        <v>36.24</v>
      </c>
      <c r="H8" s="13">
        <f t="shared" si="0"/>
        <v>31.5288</v>
      </c>
      <c r="I8" s="13">
        <v>29.9</v>
      </c>
      <c r="J8" s="25">
        <v>38.549999999999997</v>
      </c>
      <c r="K8" s="25">
        <v>32.76</v>
      </c>
      <c r="L8" s="27">
        <f>51/1.13</f>
        <v>45.13274336283186</v>
      </c>
      <c r="M8" s="27">
        <v>29.9</v>
      </c>
      <c r="N8" s="27">
        <v>34</v>
      </c>
      <c r="O8" s="27">
        <v>31.5</v>
      </c>
      <c r="P8" s="12">
        <v>38.79</v>
      </c>
      <c r="Q8" s="12">
        <f t="shared" si="1"/>
        <v>34.911000000000001</v>
      </c>
      <c r="R8" s="13">
        <v>29.9</v>
      </c>
      <c r="S8" s="23" t="s">
        <v>46</v>
      </c>
      <c r="T8" s="1"/>
    </row>
    <row r="9" spans="1:20" ht="15.75" customHeight="1" x14ac:dyDescent="0.2">
      <c r="A9" s="1"/>
      <c r="B9" s="11" t="s">
        <v>41</v>
      </c>
      <c r="C9" s="11"/>
      <c r="D9" s="9"/>
      <c r="E9" s="2"/>
      <c r="F9" s="16">
        <f>SUM(F6:F8)</f>
        <v>75.199999999999989</v>
      </c>
      <c r="G9" s="16">
        <f t="shared" ref="G9:R9" si="2">SUM(G6:G8)</f>
        <v>104.82</v>
      </c>
      <c r="H9" s="16">
        <f t="shared" si="2"/>
        <v>91.193400000000011</v>
      </c>
      <c r="I9" s="16">
        <f t="shared" si="2"/>
        <v>85.5</v>
      </c>
      <c r="J9" s="28">
        <f t="shared" si="2"/>
        <v>109.14</v>
      </c>
      <c r="K9" s="28">
        <f t="shared" si="2"/>
        <v>98.639999999999986</v>
      </c>
      <c r="L9" s="28">
        <f t="shared" si="2"/>
        <v>130.97345132743362</v>
      </c>
      <c r="M9" s="28">
        <f t="shared" si="2"/>
        <v>85.5</v>
      </c>
      <c r="N9" s="28">
        <f t="shared" si="2"/>
        <v>101.5</v>
      </c>
      <c r="O9" s="28">
        <f t="shared" si="2"/>
        <v>91.5</v>
      </c>
      <c r="P9" s="16">
        <f t="shared" si="2"/>
        <v>108.9</v>
      </c>
      <c r="Q9" s="16">
        <f t="shared" si="2"/>
        <v>98.01</v>
      </c>
      <c r="R9" s="16">
        <f t="shared" ref="R9" si="3">SUM(R6:R8)</f>
        <v>85.5</v>
      </c>
      <c r="S9" s="23" t="s">
        <v>46</v>
      </c>
      <c r="T9" s="1"/>
    </row>
    <row r="10" spans="1:20" ht="15.75" customHeight="1" x14ac:dyDescent="0.2">
      <c r="A10" s="1"/>
      <c r="B10" s="11"/>
      <c r="C10" s="11"/>
      <c r="D10" s="18"/>
      <c r="E10" s="2"/>
      <c r="F10" s="16"/>
      <c r="G10" s="16"/>
      <c r="H10" s="16"/>
      <c r="I10" s="16"/>
      <c r="J10" s="28"/>
      <c r="K10" s="28"/>
      <c r="L10" s="48" t="s">
        <v>42</v>
      </c>
      <c r="M10" s="49"/>
      <c r="N10" s="28"/>
      <c r="O10" s="28"/>
      <c r="P10" s="16"/>
      <c r="Q10" s="16"/>
      <c r="R10" s="3"/>
      <c r="S10" s="17"/>
      <c r="T10" s="1"/>
    </row>
    <row r="11" spans="1:20" ht="42.75" customHeight="1" x14ac:dyDescent="0.2">
      <c r="A11" s="43" t="s">
        <v>32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27" customHeight="1" x14ac:dyDescent="0.2">
      <c r="A12" s="4">
        <v>1</v>
      </c>
      <c r="B12" s="4" t="s">
        <v>9</v>
      </c>
      <c r="C12" s="44" t="s">
        <v>33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20.100000000000001" customHeight="1" x14ac:dyDescent="0.2">
      <c r="A13" s="4">
        <v>2</v>
      </c>
      <c r="B13" s="4" t="s">
        <v>10</v>
      </c>
      <c r="C13" s="44" t="s">
        <v>24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20.100000000000001" customHeight="1" x14ac:dyDescent="0.2">
      <c r="A14" s="4">
        <v>3</v>
      </c>
      <c r="B14" s="4" t="s">
        <v>11</v>
      </c>
      <c r="C14" s="45" t="s">
        <v>34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</row>
    <row r="15" spans="1:20" ht="20.100000000000001" customHeight="1" x14ac:dyDescent="0.2">
      <c r="A15" s="4">
        <v>4</v>
      </c>
      <c r="B15" s="4" t="s">
        <v>12</v>
      </c>
      <c r="C15" s="44" t="s">
        <v>13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ht="20.100000000000001" customHeight="1" x14ac:dyDescent="0.2">
      <c r="A16" s="4">
        <v>5</v>
      </c>
      <c r="B16" s="4" t="s">
        <v>14</v>
      </c>
      <c r="C16" s="44" t="s">
        <v>15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5" ht="20.100000000000001" customHeight="1" x14ac:dyDescent="0.2">
      <c r="A17" s="4">
        <v>6</v>
      </c>
      <c r="B17" s="4" t="s">
        <v>16</v>
      </c>
      <c r="C17" s="44" t="s">
        <v>37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5" ht="20.100000000000001" customHeight="1" x14ac:dyDescent="0.2">
      <c r="A18" s="4">
        <v>7</v>
      </c>
      <c r="B18" s="4" t="s">
        <v>8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</row>
    <row r="19" spans="1:25" ht="76.5" customHeight="1" x14ac:dyDescent="0.2">
      <c r="A19" s="42" t="s">
        <v>17</v>
      </c>
      <c r="B19" s="42"/>
      <c r="C19" s="42"/>
      <c r="D19" s="42" t="s">
        <v>21</v>
      </c>
      <c r="E19" s="42"/>
      <c r="F19" s="42"/>
      <c r="G19" s="42"/>
      <c r="H19" s="14"/>
      <c r="I19" s="21"/>
      <c r="J19" s="42"/>
      <c r="K19" s="42"/>
      <c r="L19" s="42"/>
      <c r="M19" s="42"/>
      <c r="N19" s="42"/>
      <c r="O19" s="42"/>
      <c r="P19" s="42"/>
      <c r="Q19" s="42"/>
      <c r="R19" s="42"/>
      <c r="S19" s="42" t="s">
        <v>18</v>
      </c>
      <c r="T19" s="42"/>
      <c r="Y19" t="s">
        <v>23</v>
      </c>
    </row>
  </sheetData>
  <mergeCells count="28">
    <mergeCell ref="A19:C19"/>
    <mergeCell ref="D19:G19"/>
    <mergeCell ref="J19:R19"/>
    <mergeCell ref="S19:T19"/>
    <mergeCell ref="S4:S5"/>
    <mergeCell ref="T4:T5"/>
    <mergeCell ref="A11:T11"/>
    <mergeCell ref="C12:T12"/>
    <mergeCell ref="C13:T13"/>
    <mergeCell ref="C14:T14"/>
    <mergeCell ref="C15:T15"/>
    <mergeCell ref="C16:T16"/>
    <mergeCell ref="C17:T17"/>
    <mergeCell ref="C18:T18"/>
    <mergeCell ref="J4:K4"/>
    <mergeCell ref="L10:M10"/>
    <mergeCell ref="A1:T1"/>
    <mergeCell ref="A2:T2"/>
    <mergeCell ref="A3:T3"/>
    <mergeCell ref="A4:A5"/>
    <mergeCell ref="B4:B5"/>
    <mergeCell ref="C4:C5"/>
    <mergeCell ref="D4:D5"/>
    <mergeCell ref="E4:E5"/>
    <mergeCell ref="L4:M4"/>
    <mergeCell ref="N4:O4"/>
    <mergeCell ref="P4:Q4"/>
    <mergeCell ref="G4:I4"/>
  </mergeCells>
  <phoneticPr fontId="2" type="noConversion"/>
  <conditionalFormatting sqref="B6">
    <cfRule type="duplicateValues" dxfId="11" priority="10"/>
    <cfRule type="duplicateValues" dxfId="10" priority="12"/>
  </conditionalFormatting>
  <conditionalFormatting sqref="B7">
    <cfRule type="duplicateValues" dxfId="9" priority="9"/>
    <cfRule type="duplicateValues" dxfId="8" priority="11"/>
  </conditionalFormatting>
  <conditionalFormatting sqref="B6:B7">
    <cfRule type="duplicateValues" dxfId="7" priority="6"/>
  </conditionalFormatting>
  <conditionalFormatting sqref="B6:B7">
    <cfRule type="duplicateValues" dxfId="6" priority="7"/>
    <cfRule type="duplicateValues" dxfId="5" priority="8"/>
  </conditionalFormatting>
  <conditionalFormatting sqref="B8:B10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8:B10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2025-02-28T07:22:48Z</dcterms:modified>
</cp:coreProperties>
</file>