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2365" windowHeight="9450" tabRatio="498"/>
  </bookViews>
  <sheets>
    <sheet name="2060副驾驶员座椅总成EBOM" sheetId="7" r:id="rId1"/>
    <sheet name="1880副座椅总成首页" sheetId="9" state="hidden" r:id="rId2"/>
  </sheets>
  <definedNames>
    <definedName name="_xlnm._FilterDatabase" localSheetId="0" hidden="1">'2060副驾驶员座椅总成EBOM'!$AJ$1:$AJ$192</definedName>
    <definedName name="_xlnm.Print_Area" localSheetId="1">'1880副座椅总成首页'!$A$1:$AC$37</definedName>
    <definedName name="_xlnm.Print_Area" localSheetId="0">'2060副驾驶员座椅总成EBOM'!$A$1:$AJ$179</definedName>
    <definedName name="_xlnm.Print_Titles" localSheetId="0">'2060副驾驶员座椅总成EBOM'!$6:$7</definedName>
  </definedNames>
  <calcPr calcId="125725"/>
</workbook>
</file>

<file path=xl/calcChain.xml><?xml version="1.0" encoding="utf-8"?>
<calcChain xmlns="http://schemas.openxmlformats.org/spreadsheetml/2006/main">
  <c r="A9" i="7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72"/>
  <c r="A174"/>
  <c r="A175"/>
  <c r="A176"/>
  <c r="A177"/>
  <c r="A178"/>
  <c r="A179"/>
  <c r="AA155" l="1"/>
  <c r="AA150" s="1"/>
  <c r="AA126"/>
  <c r="AA123"/>
  <c r="AA120"/>
  <c r="AA112"/>
  <c r="AA111" s="1"/>
  <c r="AA98"/>
  <c r="AA87"/>
  <c r="AA86"/>
  <c r="AA75"/>
  <c r="AA74"/>
  <c r="AA69"/>
  <c r="AA59"/>
  <c r="AA56"/>
  <c r="AA53"/>
  <c r="AA41"/>
  <c r="AA40" s="1"/>
  <c r="AA34"/>
  <c r="AA28"/>
  <c r="AA27" s="1"/>
  <c r="AA14"/>
  <c r="A8"/>
  <c r="AA33" l="1"/>
  <c r="AA96"/>
  <c r="AA95" s="1"/>
  <c r="AA85" s="1"/>
  <c r="AA45"/>
  <c r="AA147"/>
  <c r="AA146"/>
  <c r="AA31" l="1"/>
  <c r="AA23" s="1"/>
  <c r="AA84"/>
  <c r="AA11" l="1"/>
  <c r="AA10"/>
  <c r="AA8" l="1"/>
  <c r="AA9"/>
</calcChain>
</file>

<file path=xl/sharedStrings.xml><?xml version="1.0" encoding="utf-8"?>
<sst xmlns="http://schemas.openxmlformats.org/spreadsheetml/2006/main" count="2683" uniqueCount="600">
  <si>
    <t>编号：GR-21-01-23</t>
  </si>
  <si>
    <t>车型</t>
  </si>
  <si>
    <r>
      <rPr>
        <b/>
        <sz val="17"/>
        <rFont val="微软雅黑"/>
        <family val="2"/>
        <charset val="134"/>
      </rPr>
      <t xml:space="preserve">                          </t>
    </r>
    <r>
      <rPr>
        <b/>
        <u/>
        <sz val="17"/>
        <rFont val="微软雅黑"/>
        <family val="2"/>
        <charset val="134"/>
      </rPr>
      <t xml:space="preserve"> 副驾驶员座椅总成EBOM清单 </t>
    </r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</si>
  <si>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</si>
  <si>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</si>
  <si>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</si>
  <si>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</si>
  <si>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</si>
  <si>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</si>
  <si>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</si>
  <si>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1/1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</si>
  <si>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</si>
  <si>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</si>
  <si>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</si>
  <si>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</si>
  <si>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</si>
  <si>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</si>
  <si>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</si>
  <si>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</si>
  <si>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副驾驶员座椅总成</t>
  </si>
  <si>
    <t>— —</t>
  </si>
  <si>
    <t>变更履历</t>
  </si>
  <si>
    <t>No</t>
  </si>
  <si>
    <t>日期</t>
  </si>
  <si>
    <t>版本</t>
  </si>
  <si>
    <t>零件号</t>
  </si>
  <si>
    <t>零件名称</t>
  </si>
  <si>
    <t xml:space="preserve">  变更内容</t>
  </si>
  <si>
    <t>变更原因</t>
  </si>
  <si>
    <t>变更来源</t>
  </si>
  <si>
    <t xml:space="preserve"> 日期</t>
  </si>
  <si>
    <t>2022.03.03</t>
  </si>
  <si>
    <t>A</t>
  </si>
  <si>
    <t>初次下发</t>
  </si>
  <si>
    <t>C</t>
  </si>
  <si>
    <t>B</t>
  </si>
  <si>
    <t>座垫泡沫本体</t>
  </si>
  <si>
    <t>座垫支撑焊接总成</t>
  </si>
  <si>
    <t>SLT0011030</t>
  </si>
  <si>
    <t>副驾靠背右侧上连接板焊接总成</t>
  </si>
  <si>
    <t>SLT0010921</t>
  </si>
  <si>
    <t>肩部后支撑钢丝</t>
  </si>
  <si>
    <t>副驾座垫泡沫总成</t>
  </si>
  <si>
    <t>背板支撑钢丝A</t>
  </si>
  <si>
    <t>背板支撑钢丝B</t>
  </si>
  <si>
    <t>SLT0011039</t>
  </si>
  <si>
    <t>侧翼支撑钢丝</t>
  </si>
  <si>
    <t>SLT0011037</t>
  </si>
  <si>
    <t>副驾靠背管架</t>
  </si>
  <si>
    <t>SLT0011038</t>
  </si>
  <si>
    <t>副驾靠背管架连接管</t>
  </si>
  <si>
    <t>副驾座垫总成</t>
  </si>
  <si>
    <t>SLT0011034</t>
  </si>
  <si>
    <t>副驾靠背右侧装车钣金</t>
  </si>
  <si>
    <t>SLT0011087</t>
  </si>
  <si>
    <t>小背下连接边板</t>
  </si>
  <si>
    <t>SLT0011029</t>
  </si>
  <si>
    <t>副驾靠背左固定板</t>
  </si>
  <si>
    <t>SLT0011085</t>
  </si>
  <si>
    <t>小背解锁扣手固定座</t>
  </si>
  <si>
    <t>SLT0010753</t>
  </si>
  <si>
    <t>驾驶员靠背网簧</t>
  </si>
  <si>
    <t>SLT0011111</t>
  </si>
  <si>
    <t>SLT0010754</t>
  </si>
  <si>
    <t>驾驶员靠背网簧固定钣金</t>
  </si>
  <si>
    <t>SLT0011040</t>
  </si>
  <si>
    <t>副驾中间固定支架旋转轴</t>
  </si>
  <si>
    <t>SLT0000340</t>
  </si>
  <si>
    <t>K1司机背包装膜</t>
  </si>
  <si>
    <t>SLT0011101</t>
  </si>
  <si>
    <t>旋转轴</t>
  </si>
  <si>
    <t>SLT0011116</t>
  </si>
  <si>
    <t>拉线总成</t>
  </si>
  <si>
    <t>SLT0000800</t>
  </si>
  <si>
    <t>副驾驶员座椅小背包装膜</t>
  </si>
  <si>
    <t>SLT0011100</t>
  </si>
  <si>
    <t>限位轴</t>
  </si>
  <si>
    <t>SLT0000011</t>
  </si>
  <si>
    <t>副驾驶员座垫包装膜</t>
  </si>
  <si>
    <t>SHT0001656</t>
  </si>
  <si>
    <t>头枕包装袋</t>
  </si>
  <si>
    <t>SLT0011114</t>
  </si>
  <si>
    <t>扭簧</t>
  </si>
  <si>
    <t>SLT0011670</t>
  </si>
  <si>
    <t>副驾靠背右侧装车钣金电泳总成</t>
  </si>
  <si>
    <t>SLT0011671</t>
  </si>
  <si>
    <t>小背下连接边板电泳总成</t>
  </si>
  <si>
    <t>SLT0010672</t>
  </si>
  <si>
    <t>靠背拉线解锁手柄电泳总成</t>
  </si>
  <si>
    <t>中间座靠背总成
（副靠背总成-前座）</t>
  </si>
  <si>
    <t>6900303X2001A</t>
  </si>
  <si>
    <t>校核：</t>
  </si>
  <si>
    <t>标准化：</t>
  </si>
  <si>
    <t>L168100000149</t>
  </si>
  <si>
    <t>L168100000150</t>
  </si>
  <si>
    <t>L168100000164</t>
  </si>
  <si>
    <t>会签：</t>
  </si>
  <si>
    <t>中文名称</t>
  </si>
  <si>
    <t xml:space="preserve">批准: </t>
  </si>
  <si>
    <t>日期：</t>
  </si>
  <si>
    <t>规格型号</t>
  </si>
  <si>
    <t>重量</t>
  </si>
  <si>
    <t>价格</t>
  </si>
  <si>
    <t>序号</t>
  </si>
  <si>
    <t>装配等级</t>
  </si>
  <si>
    <t>零件描述</t>
  </si>
  <si>
    <t>重要度</t>
  </si>
  <si>
    <t>单位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</si>
  <si>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</si>
  <si>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</si>
  <si>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</si>
  <si>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</si>
  <si>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</si>
  <si>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</si>
  <si>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</si>
  <si>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材料标准</t>
  </si>
  <si>
    <t>轮廓尺寸
(长*宽*高)</t>
  </si>
  <si>
    <t>重量
（Kg）</t>
  </si>
  <si>
    <t>表面处理</t>
  </si>
  <si>
    <t>工艺规格</t>
  </si>
  <si>
    <t>工艺用量
（Kg）</t>
  </si>
  <si>
    <t>焊接长度
（cm）</t>
  </si>
  <si>
    <t>外购/ 自制</t>
  </si>
  <si>
    <t>用量</t>
  </si>
  <si>
    <t>个</t>
  </si>
  <si>
    <t>N/A</t>
  </si>
  <si>
    <t>Y</t>
  </si>
  <si>
    <t>N</t>
  </si>
  <si>
    <t>总成件</t>
  </si>
  <si>
    <t>ASSY</t>
  </si>
  <si>
    <t>副驾靠背总成</t>
  </si>
  <si>
    <t>分总成</t>
  </si>
  <si>
    <t>555*310*625</t>
  </si>
  <si>
    <t>驾驶员头枕总成</t>
  </si>
  <si>
    <t>SLT0010856</t>
  </si>
  <si>
    <t>驾驶员头枕骨架泡沫总成</t>
  </si>
  <si>
    <t>新开</t>
  </si>
  <si>
    <t>130*256*354</t>
  </si>
  <si>
    <t>SLT0010857</t>
  </si>
  <si>
    <t>驾驶员头枕骨架总成</t>
  </si>
  <si>
    <t>SLT0010858</t>
  </si>
  <si>
    <t>驾驶员头枕杆</t>
  </si>
  <si>
    <t>管材</t>
  </si>
  <si>
    <t>STKM13C φ12.7*2</t>
  </si>
  <si>
    <t>GB/T 342
GB/T 700</t>
  </si>
  <si>
    <t>SLT0010859</t>
  </si>
  <si>
    <t>驾驶员头枕钢丝</t>
  </si>
  <si>
    <t>钢丝</t>
  </si>
  <si>
    <t>Q235  φ8</t>
  </si>
  <si>
    <t>SLT0010860</t>
  </si>
  <si>
    <t>驾驶员头枕泡沫</t>
  </si>
  <si>
    <t>聚氨酯</t>
  </si>
  <si>
    <t>头枕面套总成</t>
  </si>
  <si>
    <t>仿皮</t>
  </si>
  <si>
    <t>322122191000</t>
  </si>
  <si>
    <t>主动头枕导套</t>
  </si>
  <si>
    <t>借用B40L</t>
  </si>
  <si>
    <t>注塑件</t>
  </si>
  <si>
    <t>ASSY(PA6)</t>
  </si>
  <si>
    <t>100.5*46*45</t>
  </si>
  <si>
    <t>322122192000</t>
  </si>
  <si>
    <t>自由头枕导套</t>
  </si>
  <si>
    <t>SLT0011027</t>
  </si>
  <si>
    <t>线材</t>
  </si>
  <si>
    <t>65Mn</t>
  </si>
  <si>
    <t>GB/T1222</t>
  </si>
  <si>
    <t>SLT0011051</t>
  </si>
  <si>
    <t>固定板锁付螺纹套筒</t>
  </si>
  <si>
    <t>新开，锁付副驾靠背固定板</t>
  </si>
  <si>
    <t>非标件</t>
  </si>
  <si>
    <t>45#  M8</t>
  </si>
  <si>
    <t>镀黑锌</t>
  </si>
  <si>
    <t>SLT0010903</t>
  </si>
  <si>
    <t>衬套</t>
  </si>
  <si>
    <t>外购,易格斯GFM-1012-10</t>
  </si>
  <si>
    <t>塑料件</t>
  </si>
  <si>
    <t xml:space="preserve"> φ10  1.0</t>
  </si>
  <si>
    <t>SLT0011221</t>
  </si>
  <si>
    <t>副驾靠背左固定板电泳总成</t>
  </si>
  <si>
    <t>新开，固定副驾靠背</t>
  </si>
  <si>
    <t>电泳</t>
  </si>
  <si>
    <t>SLT0011028</t>
  </si>
  <si>
    <t>副驾靠背左固定板铆接总成</t>
  </si>
  <si>
    <t>固定副驾靠背</t>
  </si>
  <si>
    <t>钣金件</t>
  </si>
  <si>
    <t>QStE420TM 3.0</t>
  </si>
  <si>
    <t>Q/BQB 301
Q/BQB 310</t>
  </si>
  <si>
    <t>321721801400</t>
  </si>
  <si>
    <t>中排独立软带轴承</t>
  </si>
  <si>
    <t>借用M60</t>
  </si>
  <si>
    <t>DC01 0.5</t>
  </si>
  <si>
    <t>20*3.5*20</t>
  </si>
  <si>
    <t>SLT0011201</t>
  </si>
  <si>
    <t>副驾靠背骨架焊接总成</t>
  </si>
  <si>
    <t>6801636X2001A</t>
  </si>
  <si>
    <t>靠背调角器涡簧</t>
  </si>
  <si>
    <t>借用BA95</t>
  </si>
  <si>
    <t>曲簧</t>
  </si>
  <si>
    <t>67*10*88</t>
  </si>
  <si>
    <t>SLT0011032</t>
  </si>
  <si>
    <t>右调角器焊接总成</t>
  </si>
  <si>
    <t>SLT0010433</t>
  </si>
  <si>
    <t>副驾靠背右侧上连接板</t>
  </si>
  <si>
    <t>借用统帅2080</t>
  </si>
  <si>
    <t>QStE500TM 2.5</t>
  </si>
  <si>
    <t>SLT0011191</t>
  </si>
  <si>
    <t>副驾靠背调角限位片</t>
  </si>
  <si>
    <t>QStE420TM 2.5</t>
  </si>
  <si>
    <t>SLT0010190</t>
  </si>
  <si>
    <t>复位卷簧下限位支架</t>
  </si>
  <si>
    <t>SPFH590 3.0</t>
  </si>
  <si>
    <t>20*30.5*12</t>
  </si>
  <si>
    <t>6801622X2001A</t>
  </si>
  <si>
    <t>前排靠背复位卷簧限位支架</t>
  </si>
  <si>
    <t>19.5*30.5*13</t>
  </si>
  <si>
    <t>Q235  φ6</t>
  </si>
  <si>
    <t>89*27*1160</t>
  </si>
  <si>
    <t>218*106*149</t>
  </si>
  <si>
    <t>SLT0011033</t>
  </si>
  <si>
    <t>副驾靠背右侧装车钣金焊接总成</t>
  </si>
  <si>
    <t>6801634X2001A</t>
  </si>
  <si>
    <t>前排靠背复位卷簧安装支架</t>
  </si>
  <si>
    <t>SAPH440 4.0</t>
  </si>
  <si>
    <t>26*54*6</t>
  </si>
  <si>
    <t>SLT0010435</t>
  </si>
  <si>
    <t>右侧手动调角器总成</t>
  </si>
  <si>
    <t>SLT0011036</t>
  </si>
  <si>
    <t>副驾背弯管焊接总成</t>
  </si>
  <si>
    <t>Q235 φ25×1.5</t>
  </si>
  <si>
    <t>GB/T 13793
GB/T 700</t>
  </si>
  <si>
    <t>43*163*25</t>
  </si>
  <si>
    <t>SLT0011690</t>
  </si>
  <si>
    <t>副驾背板支撑钢丝焊接总成</t>
  </si>
  <si>
    <t>Q235  φ5</t>
  </si>
  <si>
    <t>SLT0011049</t>
  </si>
  <si>
    <t>26*397*33</t>
  </si>
  <si>
    <t>SLT0011691</t>
  </si>
  <si>
    <t>背板支撑钢丝C</t>
  </si>
  <si>
    <t>SLT0011050</t>
  </si>
  <si>
    <t>38*281*15</t>
  </si>
  <si>
    <t>SLT0011041</t>
  </si>
  <si>
    <t>副驾背板支撑钣金总成A</t>
  </si>
  <si>
    <t>49*57*57</t>
  </si>
  <si>
    <t>SLT0011042</t>
  </si>
  <si>
    <t>副驾背板支撑钣金A</t>
  </si>
  <si>
    <t>Q235 2.0</t>
  </si>
  <si>
    <t>BFA0000316</t>
  </si>
  <si>
    <t>焊接方螺母</t>
  </si>
  <si>
    <t>锁付背板</t>
  </si>
  <si>
    <t>标准件</t>
  </si>
  <si>
    <t xml:space="preserve"> M6</t>
  </si>
  <si>
    <t>9*13*13</t>
  </si>
  <si>
    <t>SLT0011045</t>
  </si>
  <si>
    <t>副驾背板支撑钣金总成C</t>
  </si>
  <si>
    <t>46*50*51</t>
  </si>
  <si>
    <t>SLT0011046</t>
  </si>
  <si>
    <t>副驾背板支撑钣金C</t>
  </si>
  <si>
    <t>SLT0011047</t>
  </si>
  <si>
    <t>副驾背板支撑钣金总成B</t>
  </si>
  <si>
    <t>39*56*69</t>
  </si>
  <si>
    <t>SLT0011048</t>
  </si>
  <si>
    <t>副驾背板支撑钣金B</t>
  </si>
  <si>
    <t>Q2352.0</t>
  </si>
  <si>
    <t>Q235  1.0T</t>
  </si>
  <si>
    <t>320121300100</t>
  </si>
  <si>
    <t>头枕导管A</t>
  </si>
  <si>
    <t>冲压件,借用C32B</t>
  </si>
  <si>
    <t xml:space="preserve"> Q/SGZGS 0314</t>
  </si>
  <si>
    <t>50*24*24</t>
  </si>
  <si>
    <t>320121300200</t>
  </si>
  <si>
    <t>头枕导管B</t>
  </si>
  <si>
    <t>SLT0010920</t>
  </si>
  <si>
    <t>肩部前支撑钢丝</t>
  </si>
  <si>
    <t>机加件</t>
  </si>
  <si>
    <t>45#</t>
  </si>
  <si>
    <t>GB/T 342
GB/T 699</t>
  </si>
  <si>
    <t>16*53*16</t>
  </si>
  <si>
    <t>副驾右罩壳</t>
  </si>
  <si>
    <t>PP-TD20 2.5</t>
  </si>
  <si>
    <t>蓝黑色</t>
  </si>
  <si>
    <t>464*473.5*10</t>
  </si>
  <si>
    <t>BFA0010084</t>
  </si>
  <si>
    <t>十字槽沉头螺钉</t>
  </si>
  <si>
    <t>外购，GB/T 819.1-2016</t>
  </si>
  <si>
    <t>11*20*11</t>
  </si>
  <si>
    <t>4.8级</t>
  </si>
  <si>
    <t>SLT0011054</t>
  </si>
  <si>
    <t>副驾靠背解锁手把</t>
  </si>
  <si>
    <t>2.5
PA6+GF30</t>
  </si>
  <si>
    <t>BQB40-6807121</t>
  </si>
  <si>
    <t>弹簧钢丝</t>
  </si>
  <si>
    <t>借用B40</t>
  </si>
  <si>
    <t>20#</t>
  </si>
  <si>
    <t>21*1*22</t>
  </si>
  <si>
    <t>Q2714213F31</t>
  </si>
  <si>
    <t>十字槽盘头自攻螺钉</t>
  </si>
  <si>
    <t>标准件
护板固定</t>
  </si>
  <si>
    <t>ST4.2*13</t>
  </si>
  <si>
    <t>副驾靠背泡沫与面套总成</t>
  </si>
  <si>
    <t>262*494*600</t>
  </si>
  <si>
    <t>副驾靠背面套总成</t>
  </si>
  <si>
    <t>SLT0011061</t>
  </si>
  <si>
    <t>副驾靠背泡沫总成</t>
  </si>
  <si>
    <t>0.8404</t>
  </si>
  <si>
    <t>SLT0011062</t>
  </si>
  <si>
    <t>副驾靠背泡沫本体</t>
  </si>
  <si>
    <t>PUR，60kg/m3</t>
  </si>
  <si>
    <t>60kg/m3</t>
  </si>
  <si>
    <t>SLT0000740</t>
  </si>
  <si>
    <t>钢丝Φ2.5*160</t>
  </si>
  <si>
    <t>借用160直钢丝</t>
  </si>
  <si>
    <t>Φ2.5*160</t>
  </si>
  <si>
    <t>SLT0010870</t>
  </si>
  <si>
    <t>靠背粘扣A</t>
  </si>
  <si>
    <t>尼龙    250*10</t>
  </si>
  <si>
    <t>SLT0010871</t>
  </si>
  <si>
    <t>靠背粘扣B</t>
  </si>
  <si>
    <t>尼龙    60 *10</t>
  </si>
  <si>
    <t>GHRC00001</t>
  </si>
  <si>
    <t>C型钉</t>
  </si>
  <si>
    <t>副驾小靠背总成</t>
  </si>
  <si>
    <t>副驾小背面套及泡沫总成</t>
  </si>
  <si>
    <t>小背面套总成</t>
  </si>
  <si>
    <t>副驾小背泡沫总成</t>
  </si>
  <si>
    <t>副驾小背泡沫本体</t>
  </si>
  <si>
    <t>SLT0001092</t>
  </si>
  <si>
    <t>钢丝Φ2.5*220</t>
  </si>
  <si>
    <t>借用220直钢丝</t>
  </si>
  <si>
    <t xml:space="preserve"> Φ2.5*220</t>
  </si>
  <si>
    <t>85*70*342</t>
  </si>
  <si>
    <t xml:space="preserve"> Φ2.5*160</t>
  </si>
  <si>
    <t>小背背管架焊接总成</t>
  </si>
  <si>
    <t>副驾小背弯管</t>
  </si>
  <si>
    <t>Q235
Φ25x1.5</t>
  </si>
  <si>
    <t>SLT0011086</t>
  </si>
  <si>
    <t>小背左侧调角器焊接总成</t>
  </si>
  <si>
    <t>234*86*318</t>
  </si>
  <si>
    <t>233*65*125</t>
  </si>
  <si>
    <t>SLT0011088</t>
  </si>
  <si>
    <t>驾驶员调角器上连接板</t>
  </si>
  <si>
    <t>115*16*276</t>
  </si>
  <si>
    <t>Q235 2.5</t>
  </si>
  <si>
    <t>47*20*25</t>
  </si>
  <si>
    <t>SLT0011089</t>
  </si>
  <si>
    <t>靠背拉线解锁手柄</t>
  </si>
  <si>
    <t>SLT0011090</t>
  </si>
  <si>
    <t>左侧手动调角器总成</t>
  </si>
  <si>
    <t>小背下横管</t>
  </si>
  <si>
    <t>SLT0011093</t>
  </si>
  <si>
    <t>小背下支撑钢丝</t>
  </si>
  <si>
    <t>Q235 φ5</t>
  </si>
  <si>
    <t>SLT0011098</t>
  </si>
  <si>
    <t>小背旋转轴固定板焊接总成</t>
  </si>
  <si>
    <t>SLT0011099</t>
  </si>
  <si>
    <t>旋转轴固定钣金</t>
  </si>
  <si>
    <t>QStE420TM 2.0</t>
  </si>
  <si>
    <t>54*30*93</t>
  </si>
  <si>
    <t>SLT0011102</t>
  </si>
  <si>
    <t>SLT0011103</t>
  </si>
  <si>
    <t>小背背板支撑板A</t>
  </si>
  <si>
    <t>9*38*25</t>
  </si>
  <si>
    <t>M6</t>
  </si>
  <si>
    <t xml:space="preserve">Q235 </t>
  </si>
  <si>
    <t>φ9.5*82</t>
  </si>
  <si>
    <t>φ12*86.5</t>
  </si>
  <si>
    <t>SLT0011094</t>
  </si>
  <si>
    <t>副驾小背支撑钢丝焊接总成</t>
  </si>
  <si>
    <t>SLT0011095</t>
  </si>
  <si>
    <t xml:space="preserve"> 小背支撑钢丝A</t>
  </si>
  <si>
    <t>112*28*398</t>
  </si>
  <si>
    <t>SLT0011096</t>
  </si>
  <si>
    <t xml:space="preserve"> 小背支撑钢丝B</t>
  </si>
  <si>
    <t>6*184*6</t>
  </si>
  <si>
    <t>小背背板后支撑钢丝A</t>
  </si>
  <si>
    <t>37*322*36</t>
  </si>
  <si>
    <t>74*144*55</t>
  </si>
  <si>
    <t>SLT0011104</t>
  </si>
  <si>
    <t>小背背板支撑板小总成B</t>
  </si>
  <si>
    <t>SLT0011105</t>
  </si>
  <si>
    <t>小背背板支撑板B</t>
  </si>
  <si>
    <t>SLT0011108</t>
  </si>
  <si>
    <t>小背背板支撑板小总成D</t>
  </si>
  <si>
    <t>45*59*50</t>
  </si>
  <si>
    <t>SLT0011109</t>
  </si>
  <si>
    <t>小背背板支撑板D</t>
  </si>
  <si>
    <t>SLT0011079</t>
  </si>
  <si>
    <t>小背侧翼支撑钢丝</t>
  </si>
  <si>
    <t>SLT0011084</t>
  </si>
  <si>
    <t>小背面套卡接钢丝</t>
  </si>
  <si>
    <t>50*34*174</t>
  </si>
  <si>
    <t>SLT0011110</t>
  </si>
  <si>
    <t>靠背解锁扣手总成</t>
  </si>
  <si>
    <t>54*67*88</t>
  </si>
  <si>
    <t>解锁手把固定座</t>
  </si>
  <si>
    <t>PA6+GF30</t>
  </si>
  <si>
    <t>SLT0011112</t>
  </si>
  <si>
    <t>解锁手把</t>
  </si>
  <si>
    <t>SLT0011113</t>
  </si>
  <si>
    <t>解锁旋转轴</t>
  </si>
  <si>
    <t>Q235 φ4</t>
  </si>
  <si>
    <t>65Mn φ1.2</t>
  </si>
  <si>
    <t>Q43630</t>
  </si>
  <si>
    <t>开口挡圈</t>
  </si>
  <si>
    <t>借用</t>
  </si>
  <si>
    <t>65Mn 0.6</t>
  </si>
  <si>
    <t>7*0.6*7</t>
  </si>
  <si>
    <t>新开，解锁靠背</t>
  </si>
  <si>
    <t>SLT0011196</t>
  </si>
  <si>
    <t>扣手螺钉堵盖</t>
  </si>
  <si>
    <t>PP-TD20 2.0</t>
  </si>
  <si>
    <t>38*25*15</t>
  </si>
  <si>
    <t>座垫面套总成</t>
  </si>
  <si>
    <t>SLT0001126</t>
  </si>
  <si>
    <t>钢丝Φ2.5*400</t>
  </si>
  <si>
    <t>借用400直钢丝</t>
  </si>
  <si>
    <t xml:space="preserve"> Φ2.5*400</t>
  </si>
  <si>
    <t>401*15*57</t>
  </si>
  <si>
    <t>9*268*3</t>
  </si>
  <si>
    <t>SLT0001093</t>
  </si>
  <si>
    <t>钢丝Φ2.5*270</t>
  </si>
  <si>
    <t>借用270直钢丝</t>
  </si>
  <si>
    <t>397*9*56</t>
  </si>
  <si>
    <t>座垫支撑焊接电泳总成</t>
  </si>
  <si>
    <t>借用老M4-2060</t>
  </si>
  <si>
    <t>借用K1</t>
  </si>
  <si>
    <t>PE袋</t>
  </si>
  <si>
    <t>借用X3000</t>
  </si>
  <si>
    <t>副驾座椅总成产品标识</t>
  </si>
  <si>
    <t>标签</t>
  </si>
  <si>
    <t>L168100000158
SLT0011118</t>
  </si>
  <si>
    <t>副驾罩壳堵盖</t>
  </si>
  <si>
    <t>294*448*560</t>
  </si>
  <si>
    <t>261*395*559</t>
  </si>
  <si>
    <t>SLT0011075</t>
  </si>
  <si>
    <t>2060车身，新开</t>
  </si>
  <si>
    <t>257*389*555</t>
  </si>
  <si>
    <t>SLT0011076</t>
  </si>
  <si>
    <t>SLT0011081</t>
  </si>
  <si>
    <t>SLT0011082</t>
  </si>
  <si>
    <t>122*342*378</t>
  </si>
  <si>
    <t>SLT0011092</t>
  </si>
  <si>
    <t>SLT0011697</t>
  </si>
  <si>
    <t>副驾小背焊接钢丝总成</t>
  </si>
  <si>
    <t>SLT0011684</t>
  </si>
  <si>
    <t>小靠背背板支撑钢丝</t>
  </si>
  <si>
    <t>SLT0011083</t>
  </si>
  <si>
    <t>借用，固定罩壳</t>
  </si>
  <si>
    <t>454*350*10</t>
  </si>
  <si>
    <t>外购，GB/T 819.1-2016，固定背板</t>
  </si>
  <si>
    <t>542*912*240</t>
  </si>
  <si>
    <t>540*930*197</t>
  </si>
  <si>
    <t>528*924*194</t>
  </si>
  <si>
    <t xml:space="preserve"> Φ2.5*270</t>
  </si>
  <si>
    <t>SLT0000264</t>
  </si>
  <si>
    <t>钢丝Φ2.5*320</t>
  </si>
  <si>
    <t>借用320直钢丝</t>
  </si>
  <si>
    <t>Φ2.5*320</t>
  </si>
  <si>
    <t xml:space="preserve">版本：A
</t>
  </si>
  <si>
    <t xml:space="preserve">    </t>
  </si>
  <si>
    <t>M4</t>
  </si>
  <si>
    <t>1880车身+欧马可面料</t>
  </si>
  <si>
    <r>
      <rPr>
        <sz val="15"/>
        <rFont val="微软雅黑"/>
        <family val="2"/>
        <charset val="134"/>
      </rPr>
      <t>M</t>
    </r>
    <r>
      <rPr>
        <sz val="15"/>
        <rFont val="微软雅黑"/>
        <family val="2"/>
        <charset val="134"/>
      </rPr>
      <t xml:space="preserve">4 </t>
    </r>
    <r>
      <rPr>
        <sz val="15"/>
        <rFont val="微软雅黑"/>
        <family val="2"/>
        <charset val="134"/>
      </rPr>
      <t>1880</t>
    </r>
  </si>
  <si>
    <t>1880车身+奥铃面料</t>
  </si>
  <si>
    <t>1880车身+仿皮面料</t>
  </si>
  <si>
    <t>织物</t>
  </si>
  <si>
    <t>陕汽轻卡</t>
  </si>
  <si>
    <t>新开，陕汽轻卡织物面料</t>
  </si>
  <si>
    <t>新开，陕汽轻卡仿皮面料</t>
  </si>
  <si>
    <t>陕汽轻卡仿皮面料</t>
  </si>
  <si>
    <t>陕汽轻卡织物面料</t>
  </si>
  <si>
    <t>新开，陕汽轻卡</t>
  </si>
  <si>
    <t>新开，陕汽轻卡随车件</t>
  </si>
  <si>
    <t>设计:马盼盼</t>
    <phoneticPr fontId="25" type="noConversion"/>
  </si>
  <si>
    <t>陕汽轻卡织物面料</t>
    <phoneticPr fontId="25" type="noConversion"/>
  </si>
  <si>
    <t>陕汽轻卡仿皮面料</t>
    <phoneticPr fontId="25" type="noConversion"/>
  </si>
  <si>
    <t>陕汽轻卡副驾驶员座椅总成EBOM清单</t>
    <phoneticPr fontId="25" type="noConversion"/>
  </si>
  <si>
    <t>版本：A</t>
    <phoneticPr fontId="25" type="noConversion"/>
  </si>
  <si>
    <r>
      <t>涂装面积
（m</t>
    </r>
    <r>
      <rPr>
        <vertAlign val="superscript"/>
        <sz val="12"/>
        <rFont val="微软雅黑"/>
        <family val="2"/>
        <charset val="134"/>
      </rPr>
      <t>2</t>
    </r>
    <r>
      <rPr>
        <sz val="12"/>
        <rFont val="微软雅黑"/>
        <family val="2"/>
        <charset val="134"/>
      </rPr>
      <t>）</t>
    </r>
  </si>
  <si>
    <t>陕汽轻卡织物面料</t>
    <phoneticPr fontId="25" type="noConversion"/>
  </si>
  <si>
    <t>733*985*716</t>
  </si>
  <si>
    <t>陕汽轻卡仿皮面料</t>
    <phoneticPr fontId="25" type="noConversion"/>
  </si>
  <si>
    <t>新开，陕汽轻卡织物面料</t>
    <phoneticPr fontId="25" type="noConversion"/>
  </si>
  <si>
    <t>SLT0012263</t>
    <phoneticPr fontId="25" type="noConversion"/>
  </si>
  <si>
    <t>新开，陕汽轻卡仿皮面料</t>
    <phoneticPr fontId="25" type="noConversion"/>
  </si>
  <si>
    <t>SLT0012273</t>
    <phoneticPr fontId="25" type="noConversion"/>
  </si>
  <si>
    <t>SLT0012359</t>
    <phoneticPr fontId="25" type="noConversion"/>
  </si>
  <si>
    <t>驾驶员头枕总成</t>
    <phoneticPr fontId="25" type="noConversion"/>
  </si>
  <si>
    <r>
      <t>PUR，40kg/</t>
    </r>
    <r>
      <rPr>
        <sz val="12"/>
        <rFont val="Arial Unicode MS"/>
        <family val="2"/>
        <charset val="134"/>
      </rPr>
      <t>㎥</t>
    </r>
  </si>
  <si>
    <r>
      <t>40kg/</t>
    </r>
    <r>
      <rPr>
        <sz val="12"/>
        <rFont val="宋体"/>
        <family val="3"/>
        <charset val="134"/>
      </rPr>
      <t>㎥</t>
    </r>
  </si>
  <si>
    <t>130*256*195</t>
  </si>
  <si>
    <t>SLT0012274</t>
    <phoneticPr fontId="25" type="noConversion"/>
  </si>
  <si>
    <t>SLT0012360</t>
    <phoneticPr fontId="25" type="noConversion"/>
  </si>
  <si>
    <t>头枕面套总成</t>
    <phoneticPr fontId="25" type="noConversion"/>
  </si>
  <si>
    <t>236*524*567</t>
  </si>
  <si>
    <t>16*333*50</t>
  </si>
  <si>
    <t>224*40*138</t>
  </si>
  <si>
    <t>218*522*567</t>
  </si>
  <si>
    <t>218*109*372</t>
  </si>
  <si>
    <t>123*15*287</t>
  </si>
  <si>
    <t>22*23*16</t>
  </si>
  <si>
    <t>218*68*157</t>
  </si>
  <si>
    <t>157*417*489</t>
  </si>
  <si>
    <t>157*400*455</t>
  </si>
  <si>
    <t>25*111*86</t>
  </si>
  <si>
    <t>21*15*23</t>
  </si>
  <si>
    <t>2.0   SPHC-P</t>
  </si>
  <si>
    <t>48*113*176</t>
  </si>
  <si>
    <t>198*81*190</t>
  </si>
  <si>
    <t>M6*16</t>
  </si>
  <si>
    <t>97*37*139</t>
  </si>
  <si>
    <t>SLT0012353</t>
    <phoneticPr fontId="25" type="noConversion"/>
  </si>
  <si>
    <t>SLT0012264</t>
    <phoneticPr fontId="25" type="noConversion"/>
  </si>
  <si>
    <t>256*488*594</t>
  </si>
  <si>
    <t>SLT0012354</t>
    <phoneticPr fontId="25" type="noConversion"/>
  </si>
  <si>
    <t>陕汽轻卡织物面料</t>
    <phoneticPr fontId="25" type="noConversion"/>
  </si>
  <si>
    <t>SLT0012265</t>
    <phoneticPr fontId="25" type="noConversion"/>
  </si>
  <si>
    <t>SLT0012355</t>
    <phoneticPr fontId="25" type="noConversion"/>
  </si>
  <si>
    <t>SLT0012266</t>
    <phoneticPr fontId="25" type="noConversion"/>
  </si>
  <si>
    <t>234*409*512</t>
  </si>
  <si>
    <t>156*347*417</t>
  </si>
  <si>
    <t>SLT0011851</t>
    <phoneticPr fontId="25" type="noConversion"/>
  </si>
  <si>
    <t>调角器上连接板电泳总成</t>
    <phoneticPr fontId="25" type="noConversion"/>
  </si>
  <si>
    <t>34*346.5*25</t>
  </si>
  <si>
    <t>37*205*14</t>
  </si>
  <si>
    <t>SLT0011853</t>
    <phoneticPr fontId="25" type="noConversion"/>
  </si>
  <si>
    <t>小背旋转轴电泳总成</t>
    <phoneticPr fontId="25" type="noConversion"/>
  </si>
  <si>
    <t>54*82*93</t>
  </si>
  <si>
    <t>小背背板支撑板小总成A</t>
    <phoneticPr fontId="25" type="noConversion"/>
  </si>
  <si>
    <t>13*38*25</t>
  </si>
  <si>
    <t>Q235 2.0</t>
    <phoneticPr fontId="25" type="noConversion"/>
  </si>
  <si>
    <t>43*63*51</t>
  </si>
  <si>
    <t>111*184*398</t>
  </si>
  <si>
    <t>98*88*50</t>
  </si>
  <si>
    <t>75*53*32</t>
  </si>
  <si>
    <t>6*65*6</t>
  </si>
  <si>
    <t>20*23*21</t>
  </si>
  <si>
    <t>211*75*159</t>
  </si>
  <si>
    <t>619*842*178</t>
  </si>
  <si>
    <t>7*29*29</t>
  </si>
  <si>
    <t>SLT0012356</t>
    <phoneticPr fontId="25" type="noConversion"/>
  </si>
  <si>
    <t>SLT0012267</t>
    <phoneticPr fontId="25" type="noConversion"/>
  </si>
  <si>
    <t>SLT0012271</t>
    <phoneticPr fontId="25" type="noConversion"/>
  </si>
  <si>
    <t>SLT0012357</t>
    <phoneticPr fontId="25" type="noConversion"/>
  </si>
  <si>
    <t>SLT0012268</t>
    <phoneticPr fontId="25" type="noConversion"/>
  </si>
  <si>
    <t>SLT0012269</t>
    <phoneticPr fontId="25" type="noConversion"/>
  </si>
  <si>
    <t>SLT0012270</t>
    <phoneticPr fontId="25" type="noConversion"/>
  </si>
  <si>
    <t>座垫支撑钢丝1</t>
    <phoneticPr fontId="25" type="noConversion"/>
  </si>
  <si>
    <t>座垫支撑钢丝2</t>
  </si>
  <si>
    <t>座垫支撑钢丝3</t>
  </si>
  <si>
    <t>座垫支撑钢丝4</t>
  </si>
  <si>
    <t>座垫支撑钢丝5</t>
  </si>
  <si>
    <t>座垫支撑钢丝6</t>
  </si>
  <si>
    <t>座垫支撑钢丝7</t>
  </si>
  <si>
    <t>座垫支撑钢丝8</t>
  </si>
  <si>
    <t>座垫支撑钢丝9</t>
  </si>
  <si>
    <t>座垫支撑钢丝10</t>
  </si>
  <si>
    <t>座垫支撑钢丝11</t>
  </si>
  <si>
    <t>座垫支撑钢丝12</t>
  </si>
  <si>
    <t>SLT0012317</t>
    <phoneticPr fontId="27" type="noConversion"/>
  </si>
  <si>
    <t>SLT0012318</t>
  </si>
  <si>
    <t>SLT0012325</t>
  </si>
  <si>
    <t>SLT0012330</t>
  </si>
  <si>
    <t>SLT0012331</t>
  </si>
  <si>
    <t>SLT0012332</t>
  </si>
  <si>
    <t>SLT0012333</t>
  </si>
  <si>
    <t>SLT0012334</t>
  </si>
  <si>
    <t>SLT0012335</t>
    <phoneticPr fontId="27" type="noConversion"/>
  </si>
  <si>
    <t>SLT0012336</t>
    <phoneticPr fontId="27" type="noConversion"/>
  </si>
  <si>
    <t>SLT0012337</t>
    <phoneticPr fontId="27" type="noConversion"/>
  </si>
  <si>
    <t>SLT0012338</t>
    <phoneticPr fontId="27" type="noConversion"/>
  </si>
  <si>
    <t>SLT0012339</t>
  </si>
  <si>
    <t>座垫支撑钢丝13</t>
  </si>
  <si>
    <t>SLT0012340</t>
    <phoneticPr fontId="27" type="noConversion"/>
  </si>
  <si>
    <t>座垫支撑钢丝14</t>
  </si>
  <si>
    <t>SLT0012342</t>
    <phoneticPr fontId="27" type="noConversion"/>
  </si>
  <si>
    <t>座垫支撑钣金</t>
    <phoneticPr fontId="27" type="noConversion"/>
  </si>
  <si>
    <t>钣金件</t>
    <phoneticPr fontId="25" type="noConversion"/>
  </si>
  <si>
    <t>Q235 φ5</t>
    <phoneticPr fontId="25" type="noConversion"/>
  </si>
  <si>
    <t xml:space="preserve">Q235 </t>
    <phoneticPr fontId="25" type="noConversion"/>
  </si>
  <si>
    <t>SLT0012341</t>
  </si>
  <si>
    <t>座垫卡扣</t>
    <phoneticPr fontId="27" type="noConversion"/>
  </si>
  <si>
    <t>BZ17201510112
SLT0012371</t>
    <phoneticPr fontId="25" type="noConversion"/>
  </si>
  <si>
    <t>SLT0012373</t>
  </si>
  <si>
    <t>SLT0012374</t>
  </si>
  <si>
    <t>SLT0012375</t>
  </si>
  <si>
    <t>SLT0012376</t>
  </si>
  <si>
    <t>SLT0012377</t>
  </si>
  <si>
    <t>SLT0012378</t>
    <phoneticPr fontId="27" type="noConversion"/>
  </si>
  <si>
    <t>说明：首次</t>
    <phoneticPr fontId="25" type="noConversion"/>
  </si>
  <si>
    <t>SLT0011992</t>
    <phoneticPr fontId="25" type="noConversion"/>
  </si>
  <si>
    <t>SLT0011998</t>
  </si>
  <si>
    <t>副驾靠背装配总成</t>
    <phoneticPr fontId="25" type="noConversion"/>
  </si>
  <si>
    <t>SLT0011080</t>
    <phoneticPr fontId="25" type="noConversion"/>
  </si>
  <si>
    <t>副驾小背骨架焊接总成</t>
    <phoneticPr fontId="25" type="noConversion"/>
  </si>
  <si>
    <t>副驾左侧罩壳</t>
    <phoneticPr fontId="25" type="noConversion"/>
  </si>
  <si>
    <t>SLT0011117</t>
    <phoneticPr fontId="25" type="noConversion"/>
  </si>
  <si>
    <t>SLT0012372</t>
    <phoneticPr fontId="25" type="noConversion"/>
  </si>
  <si>
    <t>小背固定背板</t>
    <phoneticPr fontId="25" type="noConversion"/>
  </si>
  <si>
    <t>SLT0011052</t>
    <phoneticPr fontId="25" type="noConversion"/>
  </si>
  <si>
    <t>副驾靠背背板</t>
    <phoneticPr fontId="25" type="noConversion"/>
  </si>
</sst>
</file>

<file path=xl/styles.xml><?xml version="1.0" encoding="utf-8"?>
<styleSheet xmlns="http://schemas.openxmlformats.org/spreadsheetml/2006/main">
  <numFmts count="4">
    <numFmt numFmtId="176" formatCode="0_);[Red]\(0\)"/>
    <numFmt numFmtId="177" formatCode="0.000_);[Red]\(0.000\)"/>
    <numFmt numFmtId="178" formatCode="0.0000_ "/>
    <numFmt numFmtId="179" formatCode="0.000_ "/>
  </numFmts>
  <fonts count="32">
    <font>
      <sz val="11"/>
      <color theme="1"/>
      <name val="宋体"/>
      <charset val="134"/>
      <scheme val="minor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4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sz val="18"/>
      <name val="微软雅黑"/>
      <family val="2"/>
      <charset val="134"/>
    </font>
    <font>
      <b/>
      <u/>
      <sz val="17"/>
      <name val="微软雅黑"/>
      <family val="2"/>
      <charset val="134"/>
    </font>
    <font>
      <b/>
      <sz val="17"/>
      <name val="微软雅黑"/>
      <family val="2"/>
      <charset val="134"/>
    </font>
    <font>
      <sz val="15"/>
      <name val="微软雅黑"/>
      <family val="2"/>
      <charset val="134"/>
    </font>
    <font>
      <b/>
      <sz val="16"/>
      <name val="微软雅黑"/>
      <family val="2"/>
      <charset val="134"/>
    </font>
    <font>
      <b/>
      <sz val="14"/>
      <name val="宋体"/>
      <family val="3"/>
      <charset val="134"/>
    </font>
    <font>
      <sz val="14"/>
      <name val="微软雅黑"/>
      <family val="2"/>
      <charset val="134"/>
    </font>
    <font>
      <sz val="12"/>
      <name val="宋体"/>
      <family val="3"/>
      <charset val="134"/>
      <scheme val="minor"/>
    </font>
    <font>
      <sz val="11"/>
      <name val="微软雅黑"/>
      <family val="2"/>
      <charset val="134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2"/>
      <name val="新細明體"/>
      <family val="1"/>
    </font>
    <font>
      <b/>
      <sz val="10"/>
      <name val="Arial"/>
      <family val="2"/>
    </font>
    <font>
      <sz val="10"/>
      <name val="Arial"/>
      <family val="2"/>
    </font>
    <font>
      <vertAlign val="superscript"/>
      <sz val="12"/>
      <name val="微软雅黑"/>
      <family val="2"/>
      <charset val="134"/>
    </font>
    <font>
      <sz val="12"/>
      <name val="Arial Unicode MS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ajor"/>
    </font>
    <font>
      <strike/>
      <sz val="12"/>
      <name val="微软雅黑"/>
      <family val="2"/>
      <charset val="134"/>
    </font>
    <font>
      <strike/>
      <sz val="11"/>
      <color theme="1"/>
      <name val="宋体"/>
      <family val="3"/>
      <charset val="134"/>
      <scheme val="minor"/>
    </font>
    <font>
      <strike/>
      <sz val="1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18" fillId="0" borderId="0"/>
    <xf numFmtId="0" fontId="19" fillId="0" borderId="23" applyNumberFormat="0" applyFill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18" fillId="0" borderId="0"/>
  </cellStyleXfs>
  <cellXfs count="243">
    <xf numFmtId="0" fontId="0" fillId="0" borderId="0" xfId="0">
      <alignment vertical="center"/>
    </xf>
    <xf numFmtId="0" fontId="1" fillId="0" borderId="0" xfId="4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4" applyFont="1" applyFill="1" applyAlignment="1">
      <alignment vertical="center"/>
    </xf>
    <xf numFmtId="0" fontId="2" fillId="0" borderId="0" xfId="4" applyFont="1" applyBorder="1" applyAlignment="1">
      <alignment vertical="center"/>
    </xf>
    <xf numFmtId="0" fontId="2" fillId="0" borderId="0" xfId="4" applyFont="1" applyAlignment="1">
      <alignment vertical="center"/>
    </xf>
    <xf numFmtId="0" fontId="3" fillId="0" borderId="0" xfId="4" applyFont="1" applyFill="1" applyBorder="1" applyAlignment="1">
      <alignment horizontal="left" vertical="center"/>
    </xf>
    <xf numFmtId="0" fontId="3" fillId="0" borderId="2" xfId="4" applyFont="1" applyFill="1" applyBorder="1" applyAlignment="1">
      <alignment horizontal="left" vertical="center"/>
    </xf>
    <xf numFmtId="0" fontId="3" fillId="0" borderId="3" xfId="4" applyFont="1" applyFill="1" applyBorder="1" applyAlignment="1">
      <alignment horizontal="left" vertical="center"/>
    </xf>
    <xf numFmtId="0" fontId="4" fillId="0" borderId="0" xfId="4" applyFont="1" applyFill="1" applyBorder="1" applyAlignment="1">
      <alignment horizontal="left" vertical="center"/>
    </xf>
    <xf numFmtId="0" fontId="4" fillId="2" borderId="4" xfId="4" applyFont="1" applyFill="1" applyBorder="1" applyAlignment="1">
      <alignment horizontal="center" vertical="center"/>
    </xf>
    <xf numFmtId="0" fontId="4" fillId="2" borderId="2" xfId="4" applyFont="1" applyFill="1" applyBorder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0" fontId="2" fillId="0" borderId="11" xfId="5" applyFont="1" applyBorder="1" applyAlignment="1">
      <alignment horizontal="center" vertical="center"/>
    </xf>
    <xf numFmtId="0" fontId="2" fillId="0" borderId="20" xfId="4" applyFont="1" applyFill="1" applyBorder="1" applyAlignment="1">
      <alignment vertical="center"/>
    </xf>
    <xf numFmtId="0" fontId="2" fillId="0" borderId="21" xfId="4" applyFont="1" applyFill="1" applyBorder="1" applyAlignment="1">
      <alignment horizontal="center" vertical="center"/>
    </xf>
    <xf numFmtId="0" fontId="2" fillId="0" borderId="22" xfId="4" applyFont="1" applyFill="1" applyBorder="1" applyAlignment="1">
      <alignment horizontal="center" vertical="center"/>
    </xf>
    <xf numFmtId="0" fontId="2" fillId="0" borderId="23" xfId="4" applyFont="1" applyFill="1" applyBorder="1" applyAlignment="1">
      <alignment horizontal="center" vertical="center"/>
    </xf>
    <xf numFmtId="0" fontId="2" fillId="0" borderId="23" xfId="4" applyFont="1" applyFill="1" applyBorder="1" applyAlignment="1">
      <alignment vertical="center"/>
    </xf>
    <xf numFmtId="0" fontId="2" fillId="0" borderId="23" xfId="4" applyFont="1" applyFill="1" applyBorder="1" applyAlignment="1">
      <alignment horizontal="left" vertical="center"/>
    </xf>
    <xf numFmtId="0" fontId="2" fillId="0" borderId="23" xfId="4" applyFont="1" applyFill="1" applyBorder="1" applyAlignment="1">
      <alignment horizontal="left" vertical="center" wrapText="1"/>
    </xf>
    <xf numFmtId="49" fontId="2" fillId="0" borderId="23" xfId="4" applyNumberFormat="1" applyFont="1" applyFill="1" applyBorder="1" applyAlignment="1">
      <alignment horizontal="center" vertical="center"/>
    </xf>
    <xf numFmtId="0" fontId="2" fillId="0" borderId="0" xfId="4" applyFont="1" applyFill="1" applyBorder="1" applyAlignment="1">
      <alignment horizontal="center" vertical="center"/>
    </xf>
    <xf numFmtId="49" fontId="2" fillId="0" borderId="0" xfId="4" applyNumberFormat="1" applyFont="1" applyFill="1" applyBorder="1" applyAlignment="1">
      <alignment horizontal="center" vertical="center"/>
    </xf>
    <xf numFmtId="0" fontId="2" fillId="0" borderId="0" xfId="4" applyFont="1" applyFill="1" applyBorder="1" applyAlignment="1">
      <alignment horizontal="left" vertical="center"/>
    </xf>
    <xf numFmtId="0" fontId="2" fillId="0" borderId="0" xfId="5" applyFont="1" applyFill="1" applyBorder="1" applyAlignment="1">
      <alignment horizontal="left" vertical="center"/>
    </xf>
    <xf numFmtId="0" fontId="2" fillId="0" borderId="0" xfId="4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vertical="center"/>
    </xf>
    <xf numFmtId="0" fontId="1" fillId="0" borderId="0" xfId="4" applyFont="1" applyFill="1" applyBorder="1" applyAlignment="1">
      <alignment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3" xfId="4" applyFont="1" applyBorder="1" applyAlignment="1">
      <alignment vertical="center"/>
    </xf>
    <xf numFmtId="0" fontId="1" fillId="0" borderId="7" xfId="4" applyFont="1" applyBorder="1" applyAlignment="1">
      <alignment vertical="center"/>
    </xf>
    <xf numFmtId="0" fontId="2" fillId="0" borderId="23" xfId="0" applyFont="1" applyFill="1" applyBorder="1" applyAlignment="1">
      <alignment horizontal="left" vertical="center" wrapText="1"/>
    </xf>
    <xf numFmtId="0" fontId="2" fillId="0" borderId="23" xfId="5" applyFont="1" applyFill="1" applyBorder="1" applyAlignment="1">
      <alignment horizontal="left" vertical="center" wrapText="1"/>
    </xf>
    <xf numFmtId="0" fontId="2" fillId="0" borderId="23" xfId="4" applyFont="1" applyFill="1" applyBorder="1" applyAlignment="1">
      <alignment vertical="center" wrapText="1"/>
    </xf>
    <xf numFmtId="0" fontId="2" fillId="0" borderId="23" xfId="5" applyFont="1" applyFill="1" applyBorder="1" applyAlignment="1">
      <alignment horizontal="left" vertical="center"/>
    </xf>
    <xf numFmtId="0" fontId="11" fillId="0" borderId="25" xfId="4" applyFont="1" applyFill="1" applyBorder="1" applyAlignment="1">
      <alignment horizontal="center" vertical="center"/>
    </xf>
    <xf numFmtId="0" fontId="11" fillId="0" borderId="25" xfId="5" applyFont="1" applyFill="1" applyBorder="1" applyAlignment="1">
      <alignment horizontal="center" vertical="center"/>
    </xf>
    <xf numFmtId="0" fontId="11" fillId="0" borderId="3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vertical="center" wrapText="1"/>
    </xf>
    <xf numFmtId="0" fontId="1" fillId="0" borderId="0" xfId="4" applyFont="1" applyBorder="1" applyAlignment="1">
      <alignment vertical="center"/>
    </xf>
    <xf numFmtId="0" fontId="12" fillId="0" borderId="31" xfId="4" applyFont="1" applyFill="1" applyBorder="1" applyAlignment="1">
      <alignment horizontal="center" vertical="center"/>
    </xf>
    <xf numFmtId="14" fontId="11" fillId="0" borderId="31" xfId="4" applyNumberFormat="1" applyFont="1" applyFill="1" applyBorder="1" applyAlignment="1">
      <alignment horizontal="center" vertical="center" shrinkToFit="1"/>
    </xf>
    <xf numFmtId="49" fontId="12" fillId="0" borderId="32" xfId="4" applyNumberFormat="1" applyFont="1" applyFill="1" applyBorder="1" applyAlignment="1">
      <alignment horizontal="center" vertical="center" shrinkToFit="1"/>
    </xf>
    <xf numFmtId="14" fontId="12" fillId="0" borderId="33" xfId="4" applyNumberFormat="1" applyFont="1" applyBorder="1" applyAlignment="1">
      <alignment horizontal="center" vertical="center" shrinkToFit="1"/>
    </xf>
    <xf numFmtId="0" fontId="1" fillId="3" borderId="2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left" vertical="center"/>
    </xf>
    <xf numFmtId="0" fontId="2" fillId="0" borderId="0" xfId="4" applyFont="1" applyAlignment="1">
      <alignment vertical="center" wrapText="1"/>
    </xf>
    <xf numFmtId="0" fontId="14" fillId="0" borderId="0" xfId="2" applyFont="1" applyFill="1" applyBorder="1" applyAlignment="1" applyProtection="1">
      <alignment horizontal="center" vertical="center" wrapText="1"/>
      <protection locked="0"/>
    </xf>
    <xf numFmtId="0" fontId="14" fillId="0" borderId="0" xfId="9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9" applyNumberFormat="1" applyFont="1" applyFill="1" applyAlignment="1" applyProtection="1">
      <alignment horizontal="center" vertical="center" wrapText="1"/>
      <protection locked="0"/>
    </xf>
    <xf numFmtId="0" fontId="2" fillId="0" borderId="0" xfId="9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9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9" applyFont="1" applyFill="1" applyBorder="1" applyAlignment="1" applyProtection="1">
      <alignment horizontal="center" vertical="center" wrapText="1"/>
      <protection locked="0"/>
    </xf>
    <xf numFmtId="49" fontId="14" fillId="0" borderId="0" xfId="9" applyNumberFormat="1" applyFont="1" applyFill="1" applyBorder="1" applyAlignment="1" applyProtection="1">
      <alignment horizontal="center" vertical="center" wrapText="1"/>
      <protection locked="0"/>
    </xf>
    <xf numFmtId="177" fontId="14" fillId="0" borderId="0" xfId="9" applyNumberFormat="1" applyFont="1" applyFill="1" applyBorder="1" applyAlignment="1" applyProtection="1">
      <alignment horizontal="center" vertical="center" wrapText="1"/>
      <protection locked="0"/>
    </xf>
    <xf numFmtId="0" fontId="2" fillId="0" borderId="40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23" xfId="0" applyFont="1" applyFill="1" applyBorder="1" applyAlignment="1">
      <alignment horizontal="center" vertical="center" wrapText="1"/>
    </xf>
    <xf numFmtId="0" fontId="2" fillId="0" borderId="23" xfId="0" applyFont="1" applyFill="1" applyBorder="1">
      <alignment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3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23" xfId="9" applyFont="1" applyFill="1" applyBorder="1" applyAlignment="1" applyProtection="1">
      <alignment horizontal="center" vertical="center" wrapText="1"/>
      <protection locked="0"/>
    </xf>
    <xf numFmtId="0" fontId="16" fillId="0" borderId="23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23" xfId="0" applyNumberFormat="1" applyFont="1" applyFill="1" applyBorder="1" applyAlignment="1">
      <alignment horizontal="left" vertical="center" wrapText="1"/>
    </xf>
    <xf numFmtId="0" fontId="2" fillId="0" borderId="23" xfId="0" applyNumberFormat="1" applyFont="1" applyFill="1" applyBorder="1" applyAlignment="1">
      <alignment horizontal="left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16" fillId="0" borderId="23" xfId="0" applyNumberFormat="1" applyFont="1" applyFill="1" applyBorder="1" applyAlignment="1">
      <alignment horizontal="center" vertical="center" wrapText="1"/>
    </xf>
    <xf numFmtId="0" fontId="2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2" fillId="0" borderId="23" xfId="2" applyFont="1" applyFill="1" applyBorder="1" applyAlignment="1" applyProtection="1">
      <alignment horizontal="center" vertical="center" wrapText="1"/>
      <protection locked="0"/>
    </xf>
    <xf numFmtId="49" fontId="2" fillId="0" borderId="23" xfId="0" applyNumberFormat="1" applyFont="1" applyFill="1" applyBorder="1" applyAlignment="1">
      <alignment vertical="center" wrapText="1"/>
    </xf>
    <xf numFmtId="49" fontId="17" fillId="0" borderId="23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vertical="center" wrapText="1"/>
    </xf>
    <xf numFmtId="0" fontId="2" fillId="0" borderId="23" xfId="2" applyFont="1" applyFill="1" applyBorder="1" applyAlignment="1" applyProtection="1">
      <alignment vertical="center" wrapText="1" shrinkToFit="1"/>
      <protection locked="0"/>
    </xf>
    <xf numFmtId="0" fontId="2" fillId="0" borderId="23" xfId="9" applyNumberFormat="1" applyFont="1" applyFill="1" applyBorder="1" applyAlignment="1" applyProtection="1">
      <alignment horizontal="left" vertical="center" wrapText="1"/>
      <protection locked="0"/>
    </xf>
    <xf numFmtId="0" fontId="2" fillId="0" borderId="41" xfId="0" applyNumberFormat="1" applyFont="1" applyFill="1" applyBorder="1" applyAlignment="1">
      <alignment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left" vertical="center" wrapText="1"/>
    </xf>
    <xf numFmtId="0" fontId="14" fillId="0" borderId="23" xfId="0" applyNumberFormat="1" applyFont="1" applyFill="1" applyBorder="1" applyAlignment="1">
      <alignment vertical="center" wrapText="1"/>
    </xf>
    <xf numFmtId="49" fontId="2" fillId="0" borderId="23" xfId="7" applyNumberFormat="1" applyFont="1" applyFill="1" applyBorder="1" applyAlignment="1">
      <alignment horizontal="center" vertical="center" wrapText="1"/>
    </xf>
    <xf numFmtId="49" fontId="14" fillId="0" borderId="23" xfId="7" applyNumberFormat="1" applyFont="1" applyFill="1" applyBorder="1" applyAlignment="1">
      <alignment horizontal="center" vertical="center" wrapText="1"/>
    </xf>
    <xf numFmtId="0" fontId="14" fillId="0" borderId="23" xfId="2" applyFont="1" applyFill="1" applyBorder="1" applyAlignment="1" applyProtection="1">
      <alignment horizontal="center" vertical="center" wrapText="1"/>
      <protection locked="0"/>
    </xf>
    <xf numFmtId="49" fontId="14" fillId="0" borderId="23" xfId="0" applyNumberFormat="1" applyFont="1" applyFill="1" applyBorder="1" applyAlignment="1">
      <alignment horizontal="center" vertical="center" wrapText="1"/>
    </xf>
    <xf numFmtId="0" fontId="14" fillId="0" borderId="23" xfId="9" applyFont="1" applyFill="1" applyBorder="1" applyAlignment="1" applyProtection="1">
      <alignment horizontal="center" vertical="center" wrapText="1"/>
      <protection locked="0"/>
    </xf>
    <xf numFmtId="177" fontId="2" fillId="0" borderId="23" xfId="0" applyNumberFormat="1" applyFont="1" applyFill="1" applyBorder="1" applyAlignment="1">
      <alignment horizontal="center" vertical="center" wrapText="1"/>
    </xf>
    <xf numFmtId="177" fontId="2" fillId="0" borderId="23" xfId="0" applyNumberFormat="1" applyFont="1" applyFill="1" applyBorder="1" applyAlignment="1">
      <alignment horizontal="center" vertical="center"/>
    </xf>
    <xf numFmtId="177" fontId="14" fillId="0" borderId="23" xfId="9" applyNumberFormat="1" applyFont="1" applyFill="1" applyBorder="1" applyAlignment="1" applyProtection="1">
      <alignment horizontal="center" vertical="center"/>
      <protection locked="0"/>
    </xf>
    <xf numFmtId="49" fontId="2" fillId="0" borderId="23" xfId="0" applyNumberFormat="1" applyFont="1" applyFill="1" applyBorder="1" applyAlignment="1">
      <alignment horizontal="left" vertical="center" wrapText="1"/>
    </xf>
    <xf numFmtId="0" fontId="2" fillId="0" borderId="23" xfId="9" applyFont="1" applyFill="1" applyBorder="1" applyAlignment="1" applyProtection="1">
      <alignment horizontal="left" vertical="center" wrapText="1"/>
      <protection locked="0"/>
    </xf>
    <xf numFmtId="177" fontId="2" fillId="0" borderId="23" xfId="0" applyNumberFormat="1" applyFont="1" applyFill="1" applyBorder="1" applyAlignment="1">
      <alignment horizontal="left" vertical="center" wrapText="1"/>
    </xf>
    <xf numFmtId="177" fontId="14" fillId="0" borderId="23" xfId="0" applyNumberFormat="1" applyFont="1" applyFill="1" applyBorder="1" applyAlignment="1">
      <alignment horizontal="center" vertical="center"/>
    </xf>
    <xf numFmtId="0" fontId="14" fillId="0" borderId="23" xfId="9" applyNumberFormat="1" applyFont="1" applyFill="1" applyBorder="1" applyAlignment="1" applyProtection="1">
      <alignment horizontal="center" vertical="center" wrapText="1"/>
      <protection locked="0"/>
    </xf>
    <xf numFmtId="0" fontId="2" fillId="0" borderId="23" xfId="2" applyFont="1" applyFill="1" applyBorder="1" applyAlignment="1" applyProtection="1">
      <alignment horizontal="left" vertical="center" wrapText="1" shrinkToFit="1"/>
      <protection locked="0"/>
    </xf>
    <xf numFmtId="177" fontId="2" fillId="0" borderId="23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2" applyFont="1" applyFill="1" applyBorder="1" applyAlignment="1" applyProtection="1">
      <alignment horizontal="center" vertical="center" wrapText="1" shrinkToFit="1"/>
      <protection locked="0"/>
    </xf>
    <xf numFmtId="0" fontId="2" fillId="0" borderId="41" xfId="2" applyFont="1" applyFill="1" applyBorder="1" applyAlignment="1" applyProtection="1">
      <alignment horizontal="center" vertical="center" wrapText="1" shrinkToFit="1"/>
      <protection locked="0"/>
    </xf>
    <xf numFmtId="0" fontId="14" fillId="0" borderId="23" xfId="2" applyFont="1" applyFill="1" applyBorder="1" applyAlignment="1" applyProtection="1">
      <alignment vertical="center" wrapText="1" shrinkToFit="1"/>
      <protection locked="0"/>
    </xf>
    <xf numFmtId="0" fontId="2" fillId="0" borderId="23" xfId="2" applyFont="1" applyFill="1" applyBorder="1" applyAlignment="1" applyProtection="1">
      <alignment horizontal="left" vertical="center" wrapText="1"/>
      <protection locked="0"/>
    </xf>
    <xf numFmtId="177" fontId="17" fillId="0" borderId="23" xfId="3" applyNumberFormat="1" applyFont="1" applyFill="1" applyBorder="1" applyAlignment="1" applyProtection="1">
      <alignment horizontal="center" vertical="center" wrapText="1"/>
      <protection locked="0"/>
    </xf>
    <xf numFmtId="179" fontId="2" fillId="0" borderId="23" xfId="0" applyNumberFormat="1" applyFont="1" applyFill="1" applyBorder="1" applyAlignment="1">
      <alignment horizontal="center" vertical="center"/>
    </xf>
    <xf numFmtId="177" fontId="2" fillId="0" borderId="23" xfId="8" applyNumberFormat="1" applyFont="1" applyFill="1" applyBorder="1" applyAlignment="1">
      <alignment horizontal="center" vertical="center" wrapText="1"/>
    </xf>
    <xf numFmtId="178" fontId="2" fillId="0" borderId="23" xfId="2" applyNumberFormat="1" applyFont="1" applyFill="1" applyBorder="1" applyAlignment="1" applyProtection="1">
      <alignment horizontal="left" vertical="center" wrapText="1" shrinkToFit="1"/>
      <protection locked="0"/>
    </xf>
    <xf numFmtId="0" fontId="2" fillId="0" borderId="23" xfId="0" applyFont="1" applyFill="1" applyBorder="1" applyAlignment="1">
      <alignment vertical="center" wrapText="1"/>
    </xf>
    <xf numFmtId="0" fontId="2" fillId="0" borderId="41" xfId="9" applyNumberFormat="1" applyFont="1" applyFill="1" applyBorder="1" applyAlignment="1" applyProtection="1">
      <alignment horizontal="center" vertical="center" wrapText="1"/>
      <protection locked="0"/>
    </xf>
    <xf numFmtId="178" fontId="2" fillId="0" borderId="23" xfId="8" applyNumberFormat="1" applyFont="1" applyFill="1" applyBorder="1" applyAlignment="1">
      <alignment horizontal="left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3" xfId="9" applyFont="1" applyFill="1" applyBorder="1" applyAlignment="1" applyProtection="1">
      <alignment horizontal="center" vertical="center" wrapText="1"/>
      <protection locked="0"/>
    </xf>
    <xf numFmtId="0" fontId="2" fillId="0" borderId="23" xfId="9" applyNumberFormat="1" applyFont="1" applyFill="1" applyBorder="1" applyAlignment="1" applyProtection="1">
      <alignment horizontal="center" vertical="center" wrapText="1"/>
      <protection locked="0"/>
    </xf>
    <xf numFmtId="49" fontId="2" fillId="0" borderId="23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23" xfId="9" applyNumberFormat="1" applyFont="1" applyFill="1" applyBorder="1" applyAlignment="1" applyProtection="1">
      <alignment horizontal="center" vertical="center" wrapText="1"/>
      <protection locked="0"/>
    </xf>
    <xf numFmtId="177" fontId="2" fillId="0" borderId="23" xfId="9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2" applyFont="1" applyFill="1" applyBorder="1" applyAlignment="1" applyProtection="1">
      <alignment horizontal="left" vertical="center" wrapText="1" shrinkToFit="1"/>
      <protection locked="0"/>
    </xf>
    <xf numFmtId="176" fontId="2" fillId="4" borderId="23" xfId="0" applyNumberFormat="1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0" fontId="26" fillId="0" borderId="0" xfId="0" applyFont="1" applyFill="1">
      <alignment vertical="center"/>
    </xf>
    <xf numFmtId="0" fontId="0" fillId="4" borderId="23" xfId="0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176" fontId="2" fillId="0" borderId="23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49" fontId="2" fillId="0" borderId="23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23" xfId="9" applyNumberFormat="1" applyFont="1" applyFill="1" applyBorder="1" applyAlignment="1" applyProtection="1">
      <alignment horizontal="center" vertical="center" wrapText="1"/>
      <protection locked="0"/>
    </xf>
    <xf numFmtId="49" fontId="2" fillId="0" borderId="23" xfId="9" applyNumberFormat="1" applyFont="1" applyFill="1" applyBorder="1" applyAlignment="1" applyProtection="1">
      <alignment horizontal="center" vertical="center" wrapText="1"/>
      <protection locked="0"/>
    </xf>
    <xf numFmtId="0" fontId="2" fillId="0" borderId="23" xfId="9" applyFont="1" applyFill="1" applyBorder="1" applyAlignment="1" applyProtection="1">
      <alignment horizontal="center" vertical="center" wrapText="1"/>
      <protection locked="0"/>
    </xf>
    <xf numFmtId="0" fontId="2" fillId="0" borderId="23" xfId="2" applyFont="1" applyFill="1" applyBorder="1" applyAlignment="1" applyProtection="1">
      <alignment horizontal="center" vertical="center" wrapText="1" shrinkToFit="1"/>
      <protection locked="0"/>
    </xf>
    <xf numFmtId="49" fontId="14" fillId="0" borderId="23" xfId="9" applyNumberFormat="1" applyFont="1" applyFill="1" applyBorder="1" applyAlignment="1" applyProtection="1">
      <alignment horizontal="center" vertical="center" wrapText="1"/>
      <protection locked="0"/>
    </xf>
    <xf numFmtId="177" fontId="2" fillId="0" borderId="23" xfId="9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4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12" fillId="0" borderId="28" xfId="4" applyFont="1" applyFill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/>
    </xf>
    <xf numFmtId="0" fontId="2" fillId="0" borderId="4" xfId="5" applyFont="1" applyFill="1" applyBorder="1" applyAlignment="1">
      <alignment horizontal="center" vertical="center" wrapText="1"/>
    </xf>
    <xf numFmtId="0" fontId="2" fillId="0" borderId="5" xfId="5" applyFont="1" applyFill="1" applyBorder="1" applyAlignment="1">
      <alignment horizontal="center" vertical="center" wrapText="1"/>
    </xf>
    <xf numFmtId="0" fontId="2" fillId="0" borderId="9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24" xfId="5" applyFont="1" applyBorder="1" applyAlignment="1">
      <alignment horizontal="center" vertical="center"/>
    </xf>
    <xf numFmtId="0" fontId="2" fillId="0" borderId="25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2" fillId="0" borderId="9" xfId="4" applyFont="1" applyBorder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2" fillId="0" borderId="24" xfId="4" applyFont="1" applyBorder="1" applyAlignment="1">
      <alignment horizontal="center" vertical="center"/>
    </xf>
    <xf numFmtId="0" fontId="2" fillId="0" borderId="34" xfId="4" applyFont="1" applyBorder="1" applyAlignment="1">
      <alignment horizontal="center" vertical="center"/>
    </xf>
    <xf numFmtId="0" fontId="9" fillId="0" borderId="23" xfId="5" applyFont="1" applyBorder="1" applyAlignment="1">
      <alignment horizontal="center" vertical="center"/>
    </xf>
    <xf numFmtId="0" fontId="9" fillId="0" borderId="12" xfId="5" applyFont="1" applyBorder="1" applyAlignment="1">
      <alignment horizontal="center" vertical="center"/>
    </xf>
    <xf numFmtId="0" fontId="9" fillId="0" borderId="26" xfId="5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9" fillId="0" borderId="26" xfId="4" applyFont="1" applyBorder="1" applyAlignment="1">
      <alignment horizontal="center" vertical="center"/>
    </xf>
    <xf numFmtId="0" fontId="2" fillId="0" borderId="23" xfId="4" applyFont="1" applyBorder="1" applyAlignment="1">
      <alignment horizontal="center" vertical="center"/>
    </xf>
    <xf numFmtId="0" fontId="2" fillId="0" borderId="35" xfId="4" applyFont="1" applyBorder="1" applyAlignment="1">
      <alignment horizontal="center" vertical="center"/>
    </xf>
    <xf numFmtId="0" fontId="2" fillId="0" borderId="23" xfId="4" applyFont="1" applyFill="1" applyBorder="1" applyAlignment="1">
      <alignment horizontal="center" vertical="center"/>
    </xf>
    <xf numFmtId="0" fontId="2" fillId="0" borderId="16" xfId="4" applyFont="1" applyFill="1" applyBorder="1" applyAlignment="1">
      <alignment horizontal="center" vertical="center"/>
    </xf>
    <xf numFmtId="0" fontId="2" fillId="0" borderId="17" xfId="4" applyFont="1" applyFill="1" applyBorder="1" applyAlignment="1">
      <alignment horizontal="center" vertical="center"/>
    </xf>
    <xf numFmtId="0" fontId="2" fillId="0" borderId="18" xfId="4" applyFont="1" applyFill="1" applyBorder="1" applyAlignment="1">
      <alignment horizontal="center" vertical="center"/>
    </xf>
    <xf numFmtId="0" fontId="2" fillId="0" borderId="21" xfId="4" applyFont="1" applyFill="1" applyBorder="1" applyAlignment="1">
      <alignment horizontal="center" vertical="center"/>
    </xf>
    <xf numFmtId="0" fontId="2" fillId="0" borderId="22" xfId="4" applyFont="1" applyFill="1" applyBorder="1" applyAlignment="1">
      <alignment horizontal="center" vertical="center"/>
    </xf>
    <xf numFmtId="0" fontId="2" fillId="0" borderId="38" xfId="4" applyFont="1" applyFill="1" applyBorder="1" applyAlignment="1">
      <alignment horizontal="center" vertical="center"/>
    </xf>
    <xf numFmtId="0" fontId="2" fillId="0" borderId="39" xfId="4" applyFont="1" applyFill="1" applyBorder="1" applyAlignment="1">
      <alignment horizontal="center" vertical="center"/>
    </xf>
    <xf numFmtId="176" fontId="2" fillId="0" borderId="12" xfId="8" applyNumberFormat="1" applyFont="1" applyFill="1" applyBorder="1" applyAlignment="1">
      <alignment horizontal="center" vertical="center" wrapText="1"/>
    </xf>
    <xf numFmtId="176" fontId="2" fillId="0" borderId="26" xfId="8" applyNumberFormat="1" applyFont="1" applyFill="1" applyBorder="1" applyAlignment="1">
      <alignment horizontal="center" vertical="center" wrapText="1"/>
    </xf>
    <xf numFmtId="176" fontId="2" fillId="0" borderId="23" xfId="8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14" xfId="4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center" vertical="center" wrapText="1"/>
    </xf>
    <xf numFmtId="0" fontId="3" fillId="2" borderId="0" xfId="4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/>
    </xf>
    <xf numFmtId="0" fontId="6" fillId="2" borderId="3" xfId="4" applyFont="1" applyFill="1" applyBorder="1" applyAlignment="1">
      <alignment horizontal="center" vertical="center"/>
    </xf>
    <xf numFmtId="0" fontId="6" fillId="2" borderId="7" xfId="4" applyFont="1" applyFill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2" fillId="0" borderId="6" xfId="5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2" fillId="0" borderId="0" xfId="5" applyFont="1" applyBorder="1" applyAlignment="1">
      <alignment horizontal="center" vertical="center"/>
    </xf>
    <xf numFmtId="0" fontId="2" fillId="0" borderId="14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2" fillId="0" borderId="36" xfId="5" applyFont="1" applyBorder="1" applyAlignment="1">
      <alignment horizontal="center" vertical="center"/>
    </xf>
    <xf numFmtId="0" fontId="2" fillId="0" borderId="19" xfId="5" applyFont="1" applyBorder="1" applyAlignment="1">
      <alignment horizontal="center" vertical="center"/>
    </xf>
    <xf numFmtId="0" fontId="2" fillId="0" borderId="11" xfId="5" applyFont="1" applyBorder="1" applyAlignment="1">
      <alignment horizontal="center" vertical="center"/>
    </xf>
    <xf numFmtId="0" fontId="2" fillId="0" borderId="37" xfId="5" applyFont="1" applyBorder="1" applyAlignment="1">
      <alignment horizontal="center" vertical="center"/>
    </xf>
    <xf numFmtId="0" fontId="2" fillId="0" borderId="0" xfId="4" applyFont="1" applyFill="1" applyBorder="1" applyAlignment="1">
      <alignment horizontal="center" vertical="center"/>
    </xf>
    <xf numFmtId="0" fontId="5" fillId="0" borderId="23" xfId="9" applyNumberFormat="1" applyFont="1" applyFill="1" applyBorder="1" applyAlignment="1" applyProtection="1">
      <alignment horizontal="center" vertical="center" wrapText="1"/>
      <protection locked="0"/>
    </xf>
    <xf numFmtId="178" fontId="5" fillId="0" borderId="23" xfId="9" applyNumberFormat="1" applyFont="1" applyFill="1" applyBorder="1" applyAlignment="1" applyProtection="1">
      <alignment horizontal="left" vertical="center" wrapText="1"/>
      <protection locked="0"/>
    </xf>
    <xf numFmtId="0" fontId="15" fillId="0" borderId="40" xfId="9" applyFont="1" applyFill="1" applyBorder="1" applyAlignment="1" applyProtection="1">
      <alignment horizontal="left" vertical="top" wrapText="1"/>
      <protection locked="0"/>
    </xf>
    <xf numFmtId="0" fontId="3" fillId="0" borderId="23" xfId="9" applyFont="1" applyFill="1" applyBorder="1" applyAlignment="1" applyProtection="1">
      <alignment horizontal="left" vertical="top" wrapText="1"/>
      <protection locked="0"/>
    </xf>
    <xf numFmtId="49" fontId="2" fillId="0" borderId="23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23" xfId="9" applyNumberFormat="1" applyFont="1" applyFill="1" applyBorder="1" applyAlignment="1" applyProtection="1">
      <alignment horizontal="center" vertical="center" wrapText="1"/>
      <protection locked="0"/>
    </xf>
    <xf numFmtId="177" fontId="2" fillId="0" borderId="23" xfId="9" applyNumberFormat="1" applyFont="1" applyFill="1" applyBorder="1" applyAlignment="1" applyProtection="1">
      <alignment horizontal="center" vertical="center" wrapText="1"/>
      <protection locked="0"/>
    </xf>
    <xf numFmtId="0" fontId="15" fillId="0" borderId="40" xfId="9" applyFont="1" applyFill="1" applyBorder="1" applyAlignment="1" applyProtection="1">
      <alignment horizontal="left" vertical="center"/>
      <protection locked="0"/>
    </xf>
    <xf numFmtId="0" fontId="3" fillId="0" borderId="23" xfId="9" applyFont="1" applyFill="1" applyBorder="1" applyAlignment="1" applyProtection="1">
      <alignment horizontal="left" vertical="center"/>
      <protection locked="0"/>
    </xf>
    <xf numFmtId="0" fontId="3" fillId="0" borderId="23" xfId="9" applyFont="1" applyFill="1" applyBorder="1" applyAlignment="1" applyProtection="1">
      <alignment horizontal="left" vertical="center" wrapText="1"/>
      <protection locked="0"/>
    </xf>
    <xf numFmtId="0" fontId="15" fillId="0" borderId="40" xfId="9" applyFont="1" applyFill="1" applyBorder="1" applyAlignment="1" applyProtection="1">
      <alignment horizontal="left" vertical="center" wrapText="1"/>
      <protection locked="0"/>
    </xf>
    <xf numFmtId="0" fontId="14" fillId="0" borderId="40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23" xfId="9" applyNumberFormat="1" applyFont="1" applyFill="1" applyBorder="1" applyAlignment="1" applyProtection="1">
      <alignment horizontal="center" vertical="center" wrapText="1"/>
      <protection locked="0"/>
    </xf>
    <xf numFmtId="49" fontId="14" fillId="0" borderId="23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23" xfId="9" applyFont="1" applyFill="1" applyBorder="1" applyAlignment="1" applyProtection="1">
      <alignment horizontal="center" vertical="center" wrapText="1"/>
      <protection locked="0"/>
    </xf>
    <xf numFmtId="0" fontId="2" fillId="0" borderId="23" xfId="2" applyFont="1" applyFill="1" applyBorder="1" applyAlignment="1" applyProtection="1">
      <alignment horizontal="center" vertical="center" wrapText="1" shrinkToFit="1"/>
      <protection locked="0"/>
    </xf>
    <xf numFmtId="49" fontId="14" fillId="0" borderId="23" xfId="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4" applyFont="1" applyFill="1" applyBorder="1" applyAlignment="1">
      <alignment horizontal="left" vertical="center"/>
    </xf>
    <xf numFmtId="0" fontId="3" fillId="0" borderId="0" xfId="4" applyFont="1" applyFill="1" applyBorder="1" applyAlignment="1">
      <alignment horizontal="left" vertical="center"/>
    </xf>
    <xf numFmtId="0" fontId="4" fillId="0" borderId="0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/>
    </xf>
    <xf numFmtId="0" fontId="7" fillId="0" borderId="5" xfId="4" applyFont="1" applyFill="1" applyBorder="1" applyAlignment="1">
      <alignment horizontal="center" vertical="center"/>
    </xf>
    <xf numFmtId="0" fontId="11" fillId="0" borderId="27" xfId="4" applyFont="1" applyFill="1" applyBorder="1" applyAlignment="1">
      <alignment horizontal="center" vertical="center"/>
    </xf>
    <xf numFmtId="0" fontId="11" fillId="0" borderId="24" xfId="4" applyFont="1" applyFill="1" applyBorder="1" applyAlignment="1">
      <alignment horizontal="center" vertical="center"/>
    </xf>
    <xf numFmtId="176" fontId="9" fillId="0" borderId="12" xfId="0" applyNumberFormat="1" applyFont="1" applyFill="1" applyBorder="1" applyAlignment="1">
      <alignment horizontal="center" vertical="center" wrapText="1"/>
    </xf>
    <xf numFmtId="176" fontId="9" fillId="0" borderId="13" xfId="0" applyNumberFormat="1" applyFont="1" applyFill="1" applyBorder="1" applyAlignment="1">
      <alignment horizontal="center" vertical="center" wrapText="1"/>
    </xf>
    <xf numFmtId="176" fontId="9" fillId="0" borderId="26" xfId="0" applyNumberFormat="1" applyFont="1" applyFill="1" applyBorder="1" applyAlignment="1">
      <alignment horizontal="center" vertical="center" wrapText="1"/>
    </xf>
    <xf numFmtId="0" fontId="9" fillId="0" borderId="12" xfId="5" applyFont="1" applyBorder="1" applyAlignment="1">
      <alignment horizontal="center" vertical="center" wrapText="1"/>
    </xf>
    <xf numFmtId="0" fontId="9" fillId="0" borderId="13" xfId="5" applyFont="1" applyBorder="1" applyAlignment="1">
      <alignment horizontal="center" vertical="center" wrapText="1"/>
    </xf>
    <xf numFmtId="0" fontId="9" fillId="0" borderId="26" xfId="5" applyFont="1" applyBorder="1" applyAlignment="1">
      <alignment horizontal="center" vertical="center" wrapText="1"/>
    </xf>
    <xf numFmtId="0" fontId="13" fillId="0" borderId="0" xfId="4" applyFont="1" applyFill="1" applyBorder="1" applyAlignment="1">
      <alignment horizontal="center" vertical="center"/>
    </xf>
    <xf numFmtId="176" fontId="2" fillId="0" borderId="0" xfId="8" applyNumberFormat="1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0" fontId="6" fillId="2" borderId="4" xfId="4" applyFont="1" applyFill="1" applyBorder="1" applyAlignment="1">
      <alignment horizontal="center" vertical="center"/>
    </xf>
    <xf numFmtId="0" fontId="6" fillId="2" borderId="5" xfId="4" applyFont="1" applyFill="1" applyBorder="1" applyAlignment="1">
      <alignment horizontal="center" vertical="center"/>
    </xf>
    <xf numFmtId="0" fontId="6" fillId="2" borderId="6" xfId="4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29" fillId="0" borderId="40" xfId="2" applyNumberFormat="1" applyFont="1" applyFill="1" applyBorder="1" applyAlignment="1" applyProtection="1">
      <alignment horizontal="center" vertical="center" wrapText="1"/>
      <protection locked="0"/>
    </xf>
    <xf numFmtId="0" fontId="29" fillId="0" borderId="23" xfId="0" applyFont="1" applyFill="1" applyBorder="1" applyAlignment="1">
      <alignment horizontal="center" vertical="center" wrapText="1"/>
    </xf>
    <xf numFmtId="0" fontId="29" fillId="0" borderId="23" xfId="0" applyFont="1" applyFill="1" applyBorder="1">
      <alignment vertical="center"/>
    </xf>
    <xf numFmtId="0" fontId="29" fillId="0" borderId="23" xfId="9" applyNumberFormat="1" applyFont="1" applyFill="1" applyBorder="1" applyAlignment="1" applyProtection="1">
      <alignment horizontal="center" vertical="center" wrapText="1"/>
      <protection locked="0"/>
    </xf>
    <xf numFmtId="0" fontId="30" fillId="0" borderId="23" xfId="0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left" vertical="center" wrapText="1"/>
    </xf>
    <xf numFmtId="0" fontId="29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29" fillId="0" borderId="23" xfId="2" applyNumberFormat="1" applyFont="1" applyFill="1" applyBorder="1" applyAlignment="1" applyProtection="1">
      <alignment horizontal="center" vertical="center" wrapText="1"/>
      <protection locked="0"/>
    </xf>
    <xf numFmtId="0" fontId="29" fillId="0" borderId="23" xfId="9" applyFont="1" applyFill="1" applyBorder="1" applyAlignment="1" applyProtection="1">
      <alignment horizontal="center" vertical="center" wrapText="1"/>
      <protection locked="0"/>
    </xf>
    <xf numFmtId="49" fontId="29" fillId="0" borderId="23" xfId="9" applyNumberFormat="1" applyFont="1" applyFill="1" applyBorder="1" applyAlignment="1" applyProtection="1">
      <alignment horizontal="center" vertical="center" wrapText="1"/>
      <protection locked="0"/>
    </xf>
    <xf numFmtId="49" fontId="29" fillId="0" borderId="23" xfId="0" applyNumberFormat="1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/>
    </xf>
    <xf numFmtId="177" fontId="29" fillId="0" borderId="23" xfId="8" applyNumberFormat="1" applyFont="1" applyFill="1" applyBorder="1" applyAlignment="1">
      <alignment horizontal="center" vertical="center" wrapText="1"/>
    </xf>
    <xf numFmtId="49" fontId="29" fillId="0" borderId="23" xfId="2" applyNumberFormat="1" applyFont="1" applyFill="1" applyBorder="1" applyAlignment="1" applyProtection="1">
      <alignment horizontal="center" vertical="center" wrapText="1"/>
      <protection locked="0"/>
    </xf>
    <xf numFmtId="177" fontId="29" fillId="0" borderId="23" xfId="2" applyNumberFormat="1" applyFont="1" applyFill="1" applyBorder="1" applyAlignment="1" applyProtection="1">
      <alignment horizontal="center" vertical="center" wrapText="1"/>
      <protection locked="0"/>
    </xf>
    <xf numFmtId="178" fontId="29" fillId="0" borderId="23" xfId="2" applyNumberFormat="1" applyFont="1" applyFill="1" applyBorder="1" applyAlignment="1" applyProtection="1">
      <alignment horizontal="left" vertical="center" wrapText="1" shrinkToFit="1"/>
      <protection locked="0"/>
    </xf>
    <xf numFmtId="0" fontId="31" fillId="0" borderId="0" xfId="9" applyNumberFormat="1" applyFont="1" applyFill="1" applyBorder="1" applyAlignment="1" applyProtection="1">
      <alignment horizontal="center" vertical="center" wrapText="1"/>
      <protection locked="0"/>
    </xf>
    <xf numFmtId="0" fontId="0" fillId="0" borderId="23" xfId="0" applyFill="1" applyBorder="1" applyAlignment="1">
      <alignment horizontal="left" vertical="center"/>
    </xf>
    <xf numFmtId="0" fontId="28" fillId="0" borderId="23" xfId="0" applyFont="1" applyFill="1" applyBorder="1" applyAlignment="1">
      <alignment horizontal="center" vertical="center"/>
    </xf>
    <xf numFmtId="0" fontId="28" fillId="0" borderId="23" xfId="0" applyFont="1" applyFill="1" applyBorder="1" applyAlignment="1">
      <alignment horizontal="left" vertical="center"/>
    </xf>
  </cellXfs>
  <cellStyles count="10">
    <cellStyle name="BOM_Level_1" xfId="7"/>
    <cellStyle name="BOM_Level_Below3" xfId="2"/>
    <cellStyle name="常规" xfId="0" builtinId="0"/>
    <cellStyle name="常规 10" xfId="6"/>
    <cellStyle name="常规 2 2" xfId="5"/>
    <cellStyle name="常规 5" xfId="8"/>
    <cellStyle name="常规 5 2" xfId="4"/>
    <cellStyle name="样式 1" xfId="9"/>
    <cellStyle name="样式 1 10" xfId="1"/>
    <cellStyle name="样式 1 5 2" xfId="3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117" Type="http://schemas.openxmlformats.org/officeDocument/2006/relationships/image" Target="../media/image117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84" Type="http://schemas.openxmlformats.org/officeDocument/2006/relationships/image" Target="../media/image84.emf"/><Relationship Id="rId89" Type="http://schemas.openxmlformats.org/officeDocument/2006/relationships/image" Target="../media/image89.emf"/><Relationship Id="rId112" Type="http://schemas.openxmlformats.org/officeDocument/2006/relationships/image" Target="../media/image112.emf"/><Relationship Id="rId16" Type="http://schemas.openxmlformats.org/officeDocument/2006/relationships/image" Target="../media/image16.emf"/><Relationship Id="rId107" Type="http://schemas.openxmlformats.org/officeDocument/2006/relationships/image" Target="../media/image107.emf"/><Relationship Id="rId11" Type="http://schemas.openxmlformats.org/officeDocument/2006/relationships/image" Target="../media/image11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74" Type="http://schemas.openxmlformats.org/officeDocument/2006/relationships/image" Target="../media/image74.emf"/><Relationship Id="rId79" Type="http://schemas.openxmlformats.org/officeDocument/2006/relationships/image" Target="../media/image79.emf"/><Relationship Id="rId102" Type="http://schemas.openxmlformats.org/officeDocument/2006/relationships/image" Target="../media/image102.emf"/><Relationship Id="rId123" Type="http://schemas.openxmlformats.org/officeDocument/2006/relationships/image" Target="../media/image123.emf"/><Relationship Id="rId128" Type="http://schemas.openxmlformats.org/officeDocument/2006/relationships/image" Target="../media/image128.wmf"/><Relationship Id="rId5" Type="http://schemas.openxmlformats.org/officeDocument/2006/relationships/image" Target="../media/image5.emf"/><Relationship Id="rId90" Type="http://schemas.openxmlformats.org/officeDocument/2006/relationships/image" Target="../media/image90.emf"/><Relationship Id="rId95" Type="http://schemas.openxmlformats.org/officeDocument/2006/relationships/image" Target="../media/image95.emf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64" Type="http://schemas.openxmlformats.org/officeDocument/2006/relationships/image" Target="../media/image64.wmf"/><Relationship Id="rId69" Type="http://schemas.openxmlformats.org/officeDocument/2006/relationships/image" Target="../media/image69.emf"/><Relationship Id="rId77" Type="http://schemas.openxmlformats.org/officeDocument/2006/relationships/image" Target="../media/image77.emf"/><Relationship Id="rId100" Type="http://schemas.openxmlformats.org/officeDocument/2006/relationships/image" Target="../media/image100.emf"/><Relationship Id="rId105" Type="http://schemas.openxmlformats.org/officeDocument/2006/relationships/image" Target="../media/image105.emf"/><Relationship Id="rId113" Type="http://schemas.openxmlformats.org/officeDocument/2006/relationships/image" Target="../media/image113.emf"/><Relationship Id="rId118" Type="http://schemas.openxmlformats.org/officeDocument/2006/relationships/image" Target="../media/image118.emf"/><Relationship Id="rId126" Type="http://schemas.openxmlformats.org/officeDocument/2006/relationships/image" Target="../media/image126.w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80" Type="http://schemas.openxmlformats.org/officeDocument/2006/relationships/image" Target="../media/image80.emf"/><Relationship Id="rId85" Type="http://schemas.openxmlformats.org/officeDocument/2006/relationships/image" Target="../media/image85.emf"/><Relationship Id="rId93" Type="http://schemas.openxmlformats.org/officeDocument/2006/relationships/image" Target="../media/image93.emf"/><Relationship Id="rId98" Type="http://schemas.openxmlformats.org/officeDocument/2006/relationships/image" Target="../media/image98.emf"/><Relationship Id="rId121" Type="http://schemas.openxmlformats.org/officeDocument/2006/relationships/image" Target="../media/image121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103" Type="http://schemas.openxmlformats.org/officeDocument/2006/relationships/image" Target="../media/image103.emf"/><Relationship Id="rId108" Type="http://schemas.openxmlformats.org/officeDocument/2006/relationships/image" Target="../media/image108.emf"/><Relationship Id="rId116" Type="http://schemas.openxmlformats.org/officeDocument/2006/relationships/image" Target="../media/image116.emf"/><Relationship Id="rId124" Type="http://schemas.openxmlformats.org/officeDocument/2006/relationships/image" Target="../media/image124.emf"/><Relationship Id="rId129" Type="http://schemas.openxmlformats.org/officeDocument/2006/relationships/image" Target="../media/image129.w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emf"/><Relationship Id="rId75" Type="http://schemas.openxmlformats.org/officeDocument/2006/relationships/image" Target="../media/image75.emf"/><Relationship Id="rId83" Type="http://schemas.openxmlformats.org/officeDocument/2006/relationships/image" Target="../media/image83.emf"/><Relationship Id="rId88" Type="http://schemas.openxmlformats.org/officeDocument/2006/relationships/image" Target="../media/image88.emf"/><Relationship Id="rId91" Type="http://schemas.openxmlformats.org/officeDocument/2006/relationships/image" Target="../media/image91.emf"/><Relationship Id="rId96" Type="http://schemas.openxmlformats.org/officeDocument/2006/relationships/image" Target="../media/image96.emf"/><Relationship Id="rId111" Type="http://schemas.openxmlformats.org/officeDocument/2006/relationships/image" Target="../media/image111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6" Type="http://schemas.openxmlformats.org/officeDocument/2006/relationships/image" Target="../media/image106.emf"/><Relationship Id="rId114" Type="http://schemas.openxmlformats.org/officeDocument/2006/relationships/image" Target="../media/image114.emf"/><Relationship Id="rId119" Type="http://schemas.openxmlformats.org/officeDocument/2006/relationships/image" Target="../media/image119.emf"/><Relationship Id="rId127" Type="http://schemas.openxmlformats.org/officeDocument/2006/relationships/image" Target="../media/image127.png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wmf"/><Relationship Id="rId78" Type="http://schemas.openxmlformats.org/officeDocument/2006/relationships/image" Target="../media/image78.emf"/><Relationship Id="rId81" Type="http://schemas.openxmlformats.org/officeDocument/2006/relationships/image" Target="../media/image81.emf"/><Relationship Id="rId86" Type="http://schemas.openxmlformats.org/officeDocument/2006/relationships/image" Target="../media/image86.emf"/><Relationship Id="rId94" Type="http://schemas.openxmlformats.org/officeDocument/2006/relationships/image" Target="../media/image94.emf"/><Relationship Id="rId99" Type="http://schemas.openxmlformats.org/officeDocument/2006/relationships/image" Target="../media/image99.emf"/><Relationship Id="rId101" Type="http://schemas.openxmlformats.org/officeDocument/2006/relationships/image" Target="../media/image101.emf"/><Relationship Id="rId122" Type="http://schemas.openxmlformats.org/officeDocument/2006/relationships/image" Target="../media/image122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109" Type="http://schemas.openxmlformats.org/officeDocument/2006/relationships/image" Target="../media/image10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6" Type="http://schemas.openxmlformats.org/officeDocument/2006/relationships/image" Target="../media/image76.emf"/><Relationship Id="rId97" Type="http://schemas.openxmlformats.org/officeDocument/2006/relationships/image" Target="../media/image97.emf"/><Relationship Id="rId104" Type="http://schemas.openxmlformats.org/officeDocument/2006/relationships/image" Target="../media/image104.emf"/><Relationship Id="rId120" Type="http://schemas.openxmlformats.org/officeDocument/2006/relationships/image" Target="../media/image120.emf"/><Relationship Id="rId125" Type="http://schemas.openxmlformats.org/officeDocument/2006/relationships/image" Target="../media/image125.wmf"/><Relationship Id="rId7" Type="http://schemas.openxmlformats.org/officeDocument/2006/relationships/image" Target="../media/image7.emf"/><Relationship Id="rId71" Type="http://schemas.openxmlformats.org/officeDocument/2006/relationships/image" Target="../media/image71.emf"/><Relationship Id="rId92" Type="http://schemas.openxmlformats.org/officeDocument/2006/relationships/image" Target="../media/image92.emf"/><Relationship Id="rId2" Type="http://schemas.openxmlformats.org/officeDocument/2006/relationships/image" Target="../media/image2.emf"/><Relationship Id="rId29" Type="http://schemas.openxmlformats.org/officeDocument/2006/relationships/image" Target="../media/image29.emf"/><Relationship Id="rId24" Type="http://schemas.openxmlformats.org/officeDocument/2006/relationships/image" Target="../media/image24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66" Type="http://schemas.openxmlformats.org/officeDocument/2006/relationships/image" Target="../media/image66.emf"/><Relationship Id="rId87" Type="http://schemas.openxmlformats.org/officeDocument/2006/relationships/image" Target="../media/image87.emf"/><Relationship Id="rId110" Type="http://schemas.openxmlformats.org/officeDocument/2006/relationships/image" Target="../media/image110.wmf"/><Relationship Id="rId115" Type="http://schemas.openxmlformats.org/officeDocument/2006/relationships/image" Target="../media/image115.emf"/><Relationship Id="rId61" Type="http://schemas.openxmlformats.org/officeDocument/2006/relationships/image" Target="../media/image61.emf"/><Relationship Id="rId82" Type="http://schemas.openxmlformats.org/officeDocument/2006/relationships/image" Target="../media/image8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23</xdr:row>
      <xdr:rowOff>224795</xdr:rowOff>
    </xdr:from>
    <xdr:to>
      <xdr:col>16</xdr:col>
      <xdr:colOff>535011</xdr:colOff>
      <xdr:row>23</xdr:row>
      <xdr:rowOff>403411</xdr:rowOff>
    </xdr:to>
    <xdr:pic>
      <xdr:nvPicPr>
        <xdr:cNvPr id="114" name="图片 1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00265" y="15297150"/>
          <a:ext cx="467995" cy="178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149087</xdr:colOff>
      <xdr:row>32</xdr:row>
      <xdr:rowOff>35200</xdr:rowOff>
    </xdr:from>
    <xdr:to>
      <xdr:col>16</xdr:col>
      <xdr:colOff>392206</xdr:colOff>
      <xdr:row>33</xdr:row>
      <xdr:rowOff>903</xdr:rowOff>
    </xdr:to>
    <xdr:pic>
      <xdr:nvPicPr>
        <xdr:cNvPr id="120" name="图片 11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310755" y="19673570"/>
          <a:ext cx="243205" cy="47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185263</xdr:colOff>
      <xdr:row>33</xdr:row>
      <xdr:rowOff>75273</xdr:rowOff>
    </xdr:from>
    <xdr:to>
      <xdr:col>16</xdr:col>
      <xdr:colOff>369794</xdr:colOff>
      <xdr:row>33</xdr:row>
      <xdr:rowOff>431286</xdr:rowOff>
    </xdr:to>
    <xdr:pic>
      <xdr:nvPicPr>
        <xdr:cNvPr id="121" name="图片 12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346950" y="20220940"/>
          <a:ext cx="18478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205629</xdr:colOff>
      <xdr:row>34</xdr:row>
      <xdr:rowOff>31937</xdr:rowOff>
    </xdr:from>
    <xdr:to>
      <xdr:col>16</xdr:col>
      <xdr:colOff>409466</xdr:colOff>
      <xdr:row>34</xdr:row>
      <xdr:rowOff>425824</xdr:rowOff>
    </xdr:to>
    <xdr:pic>
      <xdr:nvPicPr>
        <xdr:cNvPr id="122" name="图片 12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367270" y="20685125"/>
          <a:ext cx="203835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66675</xdr:colOff>
      <xdr:row>35</xdr:row>
      <xdr:rowOff>43227</xdr:rowOff>
    </xdr:from>
    <xdr:to>
      <xdr:col>17</xdr:col>
      <xdr:colOff>1602</xdr:colOff>
      <xdr:row>35</xdr:row>
      <xdr:rowOff>476251</xdr:rowOff>
    </xdr:to>
    <xdr:pic>
      <xdr:nvPicPr>
        <xdr:cNvPr id="123" name="图片 12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28840" y="21203920"/>
          <a:ext cx="440690" cy="43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89087</xdr:colOff>
      <xdr:row>40</xdr:row>
      <xdr:rowOff>91470</xdr:rowOff>
    </xdr:from>
    <xdr:to>
      <xdr:col>16</xdr:col>
      <xdr:colOff>500043</xdr:colOff>
      <xdr:row>40</xdr:row>
      <xdr:rowOff>459442</xdr:rowOff>
    </xdr:to>
    <xdr:pic>
      <xdr:nvPicPr>
        <xdr:cNvPr id="125" name="图片 12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51065" y="23789005"/>
          <a:ext cx="410845" cy="367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28575</xdr:colOff>
      <xdr:row>43</xdr:row>
      <xdr:rowOff>61398</xdr:rowOff>
    </xdr:from>
    <xdr:to>
      <xdr:col>16</xdr:col>
      <xdr:colOff>466725</xdr:colOff>
      <xdr:row>44</xdr:row>
      <xdr:rowOff>0</xdr:rowOff>
    </xdr:to>
    <xdr:pic>
      <xdr:nvPicPr>
        <xdr:cNvPr id="129" name="图片 12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190740" y="25280620"/>
          <a:ext cx="438150" cy="446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87925</xdr:colOff>
      <xdr:row>45</xdr:row>
      <xdr:rowOff>31199</xdr:rowOff>
    </xdr:from>
    <xdr:to>
      <xdr:col>16</xdr:col>
      <xdr:colOff>369794</xdr:colOff>
      <xdr:row>45</xdr:row>
      <xdr:rowOff>395570</xdr:rowOff>
    </xdr:to>
    <xdr:pic>
      <xdr:nvPicPr>
        <xdr:cNvPr id="131" name="图片 13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49795" y="26265505"/>
          <a:ext cx="281940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59055</xdr:colOff>
      <xdr:row>72</xdr:row>
      <xdr:rowOff>88900</xdr:rowOff>
    </xdr:from>
    <xdr:to>
      <xdr:col>16</xdr:col>
      <xdr:colOff>487681</xdr:colOff>
      <xdr:row>72</xdr:row>
      <xdr:rowOff>400628</xdr:rowOff>
    </xdr:to>
    <xdr:pic>
      <xdr:nvPicPr>
        <xdr:cNvPr id="147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7221220" y="42558970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132715</xdr:colOff>
      <xdr:row>71</xdr:row>
      <xdr:rowOff>136525</xdr:rowOff>
    </xdr:from>
    <xdr:to>
      <xdr:col>16</xdr:col>
      <xdr:colOff>404234</xdr:colOff>
      <xdr:row>71</xdr:row>
      <xdr:rowOff>388525</xdr:rowOff>
    </xdr:to>
    <xdr:pic>
      <xdr:nvPicPr>
        <xdr:cNvPr id="1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294880" y="4209923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104775</xdr:colOff>
      <xdr:row>96</xdr:row>
      <xdr:rowOff>48101</xdr:rowOff>
    </xdr:from>
    <xdr:to>
      <xdr:col>16</xdr:col>
      <xdr:colOff>462618</xdr:colOff>
      <xdr:row>96</xdr:row>
      <xdr:rowOff>438150</xdr:rowOff>
    </xdr:to>
    <xdr:pic>
      <xdr:nvPicPr>
        <xdr:cNvPr id="165" name="图片 16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66940" y="59768105"/>
          <a:ext cx="35750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38100</xdr:colOff>
      <xdr:row>136</xdr:row>
      <xdr:rowOff>23672</xdr:rowOff>
    </xdr:from>
    <xdr:to>
      <xdr:col>16</xdr:col>
      <xdr:colOff>488043</xdr:colOff>
      <xdr:row>136</xdr:row>
      <xdr:rowOff>371475</xdr:rowOff>
    </xdr:to>
    <xdr:pic>
      <xdr:nvPicPr>
        <xdr:cNvPr id="190" name="图片 18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00265" y="80545940"/>
          <a:ext cx="449580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38100</xdr:colOff>
      <xdr:row>137</xdr:row>
      <xdr:rowOff>104774</xdr:rowOff>
    </xdr:from>
    <xdr:to>
      <xdr:col>16</xdr:col>
      <xdr:colOff>518666</xdr:colOff>
      <xdr:row>137</xdr:row>
      <xdr:rowOff>476249</xdr:rowOff>
    </xdr:to>
    <xdr:pic>
      <xdr:nvPicPr>
        <xdr:cNvPr id="191" name="图片 19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00265" y="81133950"/>
          <a:ext cx="46799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38101</xdr:colOff>
      <xdr:row>138</xdr:row>
      <xdr:rowOff>115062</xdr:rowOff>
    </xdr:from>
    <xdr:to>
      <xdr:col>16</xdr:col>
      <xdr:colOff>419101</xdr:colOff>
      <xdr:row>138</xdr:row>
      <xdr:rowOff>409573</xdr:rowOff>
    </xdr:to>
    <xdr:pic>
      <xdr:nvPicPr>
        <xdr:cNvPr id="192" name="图片 191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00265" y="81652110"/>
          <a:ext cx="381000" cy="294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18415</xdr:colOff>
      <xdr:row>139</xdr:row>
      <xdr:rowOff>230505</xdr:rowOff>
    </xdr:from>
    <xdr:to>
      <xdr:col>17</xdr:col>
      <xdr:colOff>22225</xdr:colOff>
      <xdr:row>139</xdr:row>
      <xdr:rowOff>372745</xdr:rowOff>
    </xdr:to>
    <xdr:pic>
      <xdr:nvPicPr>
        <xdr:cNvPr id="193" name="图片 19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180580" y="82275045"/>
          <a:ext cx="509905" cy="14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59055</xdr:colOff>
      <xdr:row>140</xdr:row>
      <xdr:rowOff>88900</xdr:rowOff>
    </xdr:from>
    <xdr:to>
      <xdr:col>16</xdr:col>
      <xdr:colOff>487681</xdr:colOff>
      <xdr:row>140</xdr:row>
      <xdr:rowOff>400628</xdr:rowOff>
    </xdr:to>
    <xdr:pic>
      <xdr:nvPicPr>
        <xdr:cNvPr id="19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7221220" y="82640805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224118</xdr:colOff>
      <xdr:row>21</xdr:row>
      <xdr:rowOff>100856</xdr:rowOff>
    </xdr:from>
    <xdr:to>
      <xdr:col>16</xdr:col>
      <xdr:colOff>392205</xdr:colOff>
      <xdr:row>21</xdr:row>
      <xdr:rowOff>407400</xdr:rowOff>
    </xdr:to>
    <xdr:pic>
      <xdr:nvPicPr>
        <xdr:cNvPr id="139" name="图片 138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385685" y="14157960"/>
          <a:ext cx="168275" cy="30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201707</xdr:colOff>
      <xdr:row>20</xdr:row>
      <xdr:rowOff>122920</xdr:rowOff>
    </xdr:from>
    <xdr:to>
      <xdr:col>16</xdr:col>
      <xdr:colOff>437029</xdr:colOff>
      <xdr:row>20</xdr:row>
      <xdr:rowOff>501906</xdr:rowOff>
    </xdr:to>
    <xdr:pic>
      <xdr:nvPicPr>
        <xdr:cNvPr id="140" name="图片 139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363460" y="13672820"/>
          <a:ext cx="235585" cy="37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134472</xdr:colOff>
      <xdr:row>7</xdr:row>
      <xdr:rowOff>78442</xdr:rowOff>
    </xdr:from>
    <xdr:to>
      <xdr:col>16</xdr:col>
      <xdr:colOff>483162</xdr:colOff>
      <xdr:row>7</xdr:row>
      <xdr:rowOff>414618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7296150" y="3988435"/>
          <a:ext cx="348615" cy="3359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179294</xdr:colOff>
      <xdr:row>8</xdr:row>
      <xdr:rowOff>112059</xdr:rowOff>
    </xdr:from>
    <xdr:to>
      <xdr:col>16</xdr:col>
      <xdr:colOff>527984</xdr:colOff>
      <xdr:row>8</xdr:row>
      <xdr:rowOff>448235</xdr:rowOff>
    </xdr:to>
    <xdr:pic>
      <xdr:nvPicPr>
        <xdr:cNvPr id="13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7341235" y="5036820"/>
          <a:ext cx="327025" cy="3359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145677</xdr:colOff>
      <xdr:row>9</xdr:row>
      <xdr:rowOff>89647</xdr:rowOff>
    </xdr:from>
    <xdr:to>
      <xdr:col>16</xdr:col>
      <xdr:colOff>411739</xdr:colOff>
      <xdr:row>9</xdr:row>
      <xdr:rowOff>358588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7307580" y="7044055"/>
          <a:ext cx="266065" cy="2686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190500</xdr:colOff>
      <xdr:row>10</xdr:row>
      <xdr:rowOff>179294</xdr:rowOff>
    </xdr:from>
    <xdr:to>
      <xdr:col>16</xdr:col>
      <xdr:colOff>456562</xdr:colOff>
      <xdr:row>10</xdr:row>
      <xdr:rowOff>448235</xdr:rowOff>
    </xdr:to>
    <xdr:pic>
      <xdr:nvPicPr>
        <xdr:cNvPr id="14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7352665" y="8148320"/>
          <a:ext cx="265430" cy="26860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145676</xdr:colOff>
      <xdr:row>15</xdr:row>
      <xdr:rowOff>89647</xdr:rowOff>
    </xdr:from>
    <xdr:to>
      <xdr:col>16</xdr:col>
      <xdr:colOff>436493</xdr:colOff>
      <xdr:row>15</xdr:row>
      <xdr:rowOff>425823</xdr:rowOff>
    </xdr:to>
    <xdr:pic>
      <xdr:nvPicPr>
        <xdr:cNvPr id="308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7307580" y="11102975"/>
          <a:ext cx="290830" cy="3359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100854</xdr:colOff>
      <xdr:row>22</xdr:row>
      <xdr:rowOff>0</xdr:rowOff>
    </xdr:from>
    <xdr:to>
      <xdr:col>16</xdr:col>
      <xdr:colOff>435428</xdr:colOff>
      <xdr:row>22</xdr:row>
      <xdr:rowOff>435580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7262495" y="14564995"/>
          <a:ext cx="334645" cy="4349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44825</xdr:colOff>
      <xdr:row>28</xdr:row>
      <xdr:rowOff>134471</xdr:rowOff>
    </xdr:from>
    <xdr:to>
      <xdr:col>16</xdr:col>
      <xdr:colOff>462253</xdr:colOff>
      <xdr:row>28</xdr:row>
      <xdr:rowOff>414617</xdr:rowOff>
    </xdr:to>
    <xdr:pic>
      <xdr:nvPicPr>
        <xdr:cNvPr id="3089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>
          <a:off x="7206615" y="17743170"/>
          <a:ext cx="417195" cy="28003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85725</xdr:colOff>
      <xdr:row>54</xdr:row>
      <xdr:rowOff>104775</xdr:rowOff>
    </xdr:from>
    <xdr:to>
      <xdr:col>16</xdr:col>
      <xdr:colOff>460156</xdr:colOff>
      <xdr:row>54</xdr:row>
      <xdr:rowOff>447675</xdr:rowOff>
    </xdr:to>
    <xdr:pic>
      <xdr:nvPicPr>
        <xdr:cNvPr id="209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7247890" y="30905450"/>
          <a:ext cx="374015" cy="3429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85725</xdr:colOff>
      <xdr:row>55</xdr:row>
      <xdr:rowOff>104776</xdr:rowOff>
    </xdr:from>
    <xdr:to>
      <xdr:col>16</xdr:col>
      <xdr:colOff>461645</xdr:colOff>
      <xdr:row>55</xdr:row>
      <xdr:rowOff>447676</xdr:rowOff>
    </xdr:to>
    <xdr:pic>
      <xdr:nvPicPr>
        <xdr:cNvPr id="3105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7247890" y="31412815"/>
          <a:ext cx="375920" cy="3429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123825</xdr:colOff>
      <xdr:row>56</xdr:row>
      <xdr:rowOff>85726</xdr:rowOff>
    </xdr:from>
    <xdr:to>
      <xdr:col>16</xdr:col>
      <xdr:colOff>457200</xdr:colOff>
      <xdr:row>56</xdr:row>
      <xdr:rowOff>389818</xdr:rowOff>
    </xdr:to>
    <xdr:pic>
      <xdr:nvPicPr>
        <xdr:cNvPr id="3106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7285990" y="31901130"/>
          <a:ext cx="333375" cy="30353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95250</xdr:colOff>
      <xdr:row>57</xdr:row>
      <xdr:rowOff>104775</xdr:rowOff>
    </xdr:from>
    <xdr:to>
      <xdr:col>16</xdr:col>
      <xdr:colOff>469681</xdr:colOff>
      <xdr:row>57</xdr:row>
      <xdr:rowOff>447675</xdr:rowOff>
    </xdr:to>
    <xdr:pic>
      <xdr:nvPicPr>
        <xdr:cNvPr id="21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7257415" y="32427545"/>
          <a:ext cx="374015" cy="3429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114300</xdr:colOff>
      <xdr:row>60</xdr:row>
      <xdr:rowOff>133350</xdr:rowOff>
    </xdr:from>
    <xdr:to>
      <xdr:col>16</xdr:col>
      <xdr:colOff>488731</xdr:colOff>
      <xdr:row>60</xdr:row>
      <xdr:rowOff>476250</xdr:rowOff>
    </xdr:to>
    <xdr:pic>
      <xdr:nvPicPr>
        <xdr:cNvPr id="213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7276465" y="33978215"/>
          <a:ext cx="374015" cy="3429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66676</xdr:colOff>
      <xdr:row>67</xdr:row>
      <xdr:rowOff>142875</xdr:rowOff>
    </xdr:from>
    <xdr:to>
      <xdr:col>16</xdr:col>
      <xdr:colOff>485860</xdr:colOff>
      <xdr:row>67</xdr:row>
      <xdr:rowOff>419100</xdr:rowOff>
    </xdr:to>
    <xdr:pic>
      <xdr:nvPicPr>
        <xdr:cNvPr id="3113" name="Picture 41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7228840" y="37539295"/>
          <a:ext cx="419100" cy="2762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119743</xdr:colOff>
      <xdr:row>70</xdr:row>
      <xdr:rowOff>87589</xdr:rowOff>
    </xdr:from>
    <xdr:to>
      <xdr:col>16</xdr:col>
      <xdr:colOff>489857</xdr:colOff>
      <xdr:row>70</xdr:row>
      <xdr:rowOff>423538</xdr:rowOff>
    </xdr:to>
    <xdr:pic>
      <xdr:nvPicPr>
        <xdr:cNvPr id="3114" name="Picture 42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7281545" y="41034970"/>
          <a:ext cx="370205" cy="3359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95251</xdr:colOff>
      <xdr:row>73</xdr:row>
      <xdr:rowOff>38101</xdr:rowOff>
    </xdr:from>
    <xdr:to>
      <xdr:col>16</xdr:col>
      <xdr:colOff>403413</xdr:colOff>
      <xdr:row>73</xdr:row>
      <xdr:rowOff>384783</xdr:rowOff>
    </xdr:to>
    <xdr:pic>
      <xdr:nvPicPr>
        <xdr:cNvPr id="3115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7257415" y="43015535"/>
          <a:ext cx="307975" cy="3460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104775</xdr:colOff>
      <xdr:row>74</xdr:row>
      <xdr:rowOff>85725</xdr:rowOff>
    </xdr:from>
    <xdr:to>
      <xdr:col>16</xdr:col>
      <xdr:colOff>428625</xdr:colOff>
      <xdr:row>74</xdr:row>
      <xdr:rowOff>450056</xdr:rowOff>
    </xdr:to>
    <xdr:pic>
      <xdr:nvPicPr>
        <xdr:cNvPr id="230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7266940" y="44077890"/>
          <a:ext cx="323850" cy="3638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114300</xdr:colOff>
      <xdr:row>75</xdr:row>
      <xdr:rowOff>66675</xdr:rowOff>
    </xdr:from>
    <xdr:to>
      <xdr:col>16</xdr:col>
      <xdr:colOff>438150</xdr:colOff>
      <xdr:row>75</xdr:row>
      <xdr:rowOff>431006</xdr:rowOff>
    </xdr:to>
    <xdr:pic>
      <xdr:nvPicPr>
        <xdr:cNvPr id="231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7276465" y="45073570"/>
          <a:ext cx="323850" cy="3638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152400</xdr:colOff>
      <xdr:row>76</xdr:row>
      <xdr:rowOff>85725</xdr:rowOff>
    </xdr:from>
    <xdr:to>
      <xdr:col>16</xdr:col>
      <xdr:colOff>476250</xdr:colOff>
      <xdr:row>76</xdr:row>
      <xdr:rowOff>450056</xdr:rowOff>
    </xdr:to>
    <xdr:pic>
      <xdr:nvPicPr>
        <xdr:cNvPr id="233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7314565" y="46107350"/>
          <a:ext cx="323850" cy="3638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95250</xdr:colOff>
      <xdr:row>77</xdr:row>
      <xdr:rowOff>57150</xdr:rowOff>
    </xdr:from>
    <xdr:to>
      <xdr:col>16</xdr:col>
      <xdr:colOff>400050</xdr:colOff>
      <xdr:row>77</xdr:row>
      <xdr:rowOff>400050</xdr:rowOff>
    </xdr:to>
    <xdr:pic>
      <xdr:nvPicPr>
        <xdr:cNvPr id="3116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7257415" y="47093505"/>
          <a:ext cx="304800" cy="3429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133350</xdr:colOff>
      <xdr:row>78</xdr:row>
      <xdr:rowOff>38101</xdr:rowOff>
    </xdr:from>
    <xdr:to>
      <xdr:col>16</xdr:col>
      <xdr:colOff>447675</xdr:colOff>
      <xdr:row>78</xdr:row>
      <xdr:rowOff>400157</xdr:rowOff>
    </xdr:to>
    <xdr:pic>
      <xdr:nvPicPr>
        <xdr:cNvPr id="3117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7295515" y="47581820"/>
          <a:ext cx="314325" cy="3619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142876</xdr:colOff>
      <xdr:row>81</xdr:row>
      <xdr:rowOff>238125</xdr:rowOff>
    </xdr:from>
    <xdr:to>
      <xdr:col>16</xdr:col>
      <xdr:colOff>438592</xdr:colOff>
      <xdr:row>81</xdr:row>
      <xdr:rowOff>304800</xdr:rowOff>
    </xdr:to>
    <xdr:pic>
      <xdr:nvPicPr>
        <xdr:cNvPr id="3120" name="Picture 48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7305040" y="49303940"/>
          <a:ext cx="295275" cy="666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123825</xdr:colOff>
      <xdr:row>83</xdr:row>
      <xdr:rowOff>85726</xdr:rowOff>
    </xdr:from>
    <xdr:to>
      <xdr:col>16</xdr:col>
      <xdr:colOff>445171</xdr:colOff>
      <xdr:row>83</xdr:row>
      <xdr:rowOff>448236</xdr:rowOff>
    </xdr:to>
    <xdr:pic>
      <xdr:nvPicPr>
        <xdr:cNvPr id="3124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285990" y="50166270"/>
          <a:ext cx="321310" cy="3619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171450</xdr:colOff>
      <xdr:row>84</xdr:row>
      <xdr:rowOff>95250</xdr:rowOff>
    </xdr:from>
    <xdr:to>
      <xdr:col>16</xdr:col>
      <xdr:colOff>457200</xdr:colOff>
      <xdr:row>84</xdr:row>
      <xdr:rowOff>417604</xdr:rowOff>
    </xdr:to>
    <xdr:pic>
      <xdr:nvPicPr>
        <xdr:cNvPr id="235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333615" y="51190525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200025</xdr:colOff>
      <xdr:row>85</xdr:row>
      <xdr:rowOff>104775</xdr:rowOff>
    </xdr:from>
    <xdr:to>
      <xdr:col>16</xdr:col>
      <xdr:colOff>485775</xdr:colOff>
      <xdr:row>85</xdr:row>
      <xdr:rowOff>427129</xdr:rowOff>
    </xdr:to>
    <xdr:pic>
      <xdr:nvPicPr>
        <xdr:cNvPr id="236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362190" y="52214780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171450</xdr:colOff>
      <xdr:row>86</xdr:row>
      <xdr:rowOff>104775</xdr:rowOff>
    </xdr:from>
    <xdr:to>
      <xdr:col>16</xdr:col>
      <xdr:colOff>457200</xdr:colOff>
      <xdr:row>86</xdr:row>
      <xdr:rowOff>427129</xdr:rowOff>
    </xdr:to>
    <xdr:pic>
      <xdr:nvPicPr>
        <xdr:cNvPr id="238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333615" y="53229510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200025</xdr:colOff>
      <xdr:row>87</xdr:row>
      <xdr:rowOff>76200</xdr:rowOff>
    </xdr:from>
    <xdr:to>
      <xdr:col>16</xdr:col>
      <xdr:colOff>485775</xdr:colOff>
      <xdr:row>87</xdr:row>
      <xdr:rowOff>398554</xdr:rowOff>
    </xdr:to>
    <xdr:pic>
      <xdr:nvPicPr>
        <xdr:cNvPr id="239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362190" y="54215665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142875</xdr:colOff>
      <xdr:row>88</xdr:row>
      <xdr:rowOff>152400</xdr:rowOff>
    </xdr:from>
    <xdr:to>
      <xdr:col>16</xdr:col>
      <xdr:colOff>428625</xdr:colOff>
      <xdr:row>88</xdr:row>
      <xdr:rowOff>474754</xdr:rowOff>
    </xdr:to>
    <xdr:pic>
      <xdr:nvPicPr>
        <xdr:cNvPr id="242" name="Picture 5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305040" y="55306595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114300</xdr:colOff>
      <xdr:row>89</xdr:row>
      <xdr:rowOff>85725</xdr:rowOff>
    </xdr:from>
    <xdr:to>
      <xdr:col>16</xdr:col>
      <xdr:colOff>409575</xdr:colOff>
      <xdr:row>89</xdr:row>
      <xdr:rowOff>428200</xdr:rowOff>
    </xdr:to>
    <xdr:pic>
      <xdr:nvPicPr>
        <xdr:cNvPr id="3125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>
          <a:off x="7276465" y="56254650"/>
          <a:ext cx="295275" cy="34226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123826</xdr:colOff>
      <xdr:row>90</xdr:row>
      <xdr:rowOff>114300</xdr:rowOff>
    </xdr:from>
    <xdr:to>
      <xdr:col>16</xdr:col>
      <xdr:colOff>371476</xdr:colOff>
      <xdr:row>90</xdr:row>
      <xdr:rowOff>401537</xdr:rowOff>
    </xdr:to>
    <xdr:pic>
      <xdr:nvPicPr>
        <xdr:cNvPr id="3126" name="Picture 54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>
          <a:off x="7285990" y="56790590"/>
          <a:ext cx="247650" cy="28702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86592</xdr:colOff>
      <xdr:row>118</xdr:row>
      <xdr:rowOff>147206</xdr:rowOff>
    </xdr:from>
    <xdr:to>
      <xdr:col>16</xdr:col>
      <xdr:colOff>510888</xdr:colOff>
      <xdr:row>118</xdr:row>
      <xdr:rowOff>371882</xdr:rowOff>
    </xdr:to>
    <xdr:pic>
      <xdr:nvPicPr>
        <xdr:cNvPr id="3134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7248525" y="70014465"/>
          <a:ext cx="419735" cy="22479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95250</xdr:colOff>
      <xdr:row>121</xdr:row>
      <xdr:rowOff>104775</xdr:rowOff>
    </xdr:from>
    <xdr:to>
      <xdr:col>17</xdr:col>
      <xdr:colOff>8014</xdr:colOff>
      <xdr:row>121</xdr:row>
      <xdr:rowOff>419100</xdr:rowOff>
    </xdr:to>
    <xdr:pic>
      <xdr:nvPicPr>
        <xdr:cNvPr id="3150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7257415" y="71494650"/>
          <a:ext cx="418465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</xdr:colOff>
      <xdr:row>119</xdr:row>
      <xdr:rowOff>85725</xdr:rowOff>
    </xdr:from>
    <xdr:to>
      <xdr:col>16</xdr:col>
      <xdr:colOff>509693</xdr:colOff>
      <xdr:row>119</xdr:row>
      <xdr:rowOff>447675</xdr:rowOff>
    </xdr:to>
    <xdr:pic>
      <xdr:nvPicPr>
        <xdr:cNvPr id="3152" name="Picture 80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>
        <a:xfrm>
          <a:off x="7181215" y="70460870"/>
          <a:ext cx="487045" cy="3619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47625</xdr:colOff>
      <xdr:row>120</xdr:row>
      <xdr:rowOff>57150</xdr:rowOff>
    </xdr:from>
    <xdr:to>
      <xdr:col>16</xdr:col>
      <xdr:colOff>538704</xdr:colOff>
      <xdr:row>120</xdr:row>
      <xdr:rowOff>390525</xdr:rowOff>
    </xdr:to>
    <xdr:pic>
      <xdr:nvPicPr>
        <xdr:cNvPr id="3153" name="Picture 81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7209790" y="70939660"/>
          <a:ext cx="458470" cy="3333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95250</xdr:colOff>
      <xdr:row>124</xdr:row>
      <xdr:rowOff>104775</xdr:rowOff>
    </xdr:from>
    <xdr:to>
      <xdr:col>17</xdr:col>
      <xdr:colOff>8014</xdr:colOff>
      <xdr:row>124</xdr:row>
      <xdr:rowOff>419100</xdr:rowOff>
    </xdr:to>
    <xdr:pic>
      <xdr:nvPicPr>
        <xdr:cNvPr id="244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7257415" y="73016745"/>
          <a:ext cx="418465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95250</xdr:colOff>
      <xdr:row>127</xdr:row>
      <xdr:rowOff>104775</xdr:rowOff>
    </xdr:from>
    <xdr:to>
      <xdr:col>17</xdr:col>
      <xdr:colOff>8014</xdr:colOff>
      <xdr:row>127</xdr:row>
      <xdr:rowOff>419100</xdr:rowOff>
    </xdr:to>
    <xdr:pic>
      <xdr:nvPicPr>
        <xdr:cNvPr id="245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7257415" y="74538840"/>
          <a:ext cx="418465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38101</xdr:colOff>
      <xdr:row>125</xdr:row>
      <xdr:rowOff>85725</xdr:rowOff>
    </xdr:from>
    <xdr:to>
      <xdr:col>16</xdr:col>
      <xdr:colOff>509547</xdr:colOff>
      <xdr:row>125</xdr:row>
      <xdr:rowOff>438150</xdr:rowOff>
    </xdr:to>
    <xdr:pic>
      <xdr:nvPicPr>
        <xdr:cNvPr id="3156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>
          <a:off x="7200265" y="73505060"/>
          <a:ext cx="467995" cy="3524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28576</xdr:colOff>
      <xdr:row>126</xdr:row>
      <xdr:rowOff>85725</xdr:rowOff>
    </xdr:from>
    <xdr:to>
      <xdr:col>16</xdr:col>
      <xdr:colOff>512764</xdr:colOff>
      <xdr:row>126</xdr:row>
      <xdr:rowOff>447675</xdr:rowOff>
    </xdr:to>
    <xdr:pic>
      <xdr:nvPicPr>
        <xdr:cNvPr id="3157" name="Picture 85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>
        <a:xfrm>
          <a:off x="7190740" y="74012425"/>
          <a:ext cx="477520" cy="3619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45944</xdr:colOff>
      <xdr:row>133</xdr:row>
      <xdr:rowOff>122144</xdr:rowOff>
    </xdr:from>
    <xdr:to>
      <xdr:col>16</xdr:col>
      <xdr:colOff>469526</xdr:colOff>
      <xdr:row>133</xdr:row>
      <xdr:rowOff>369675</xdr:rowOff>
    </xdr:to>
    <xdr:pic>
      <xdr:nvPicPr>
        <xdr:cNvPr id="3158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7207885" y="77600175"/>
          <a:ext cx="423545" cy="2476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9525</xdr:colOff>
      <xdr:row>134</xdr:row>
      <xdr:rowOff>85725</xdr:rowOff>
    </xdr:from>
    <xdr:to>
      <xdr:col>16</xdr:col>
      <xdr:colOff>488646</xdr:colOff>
      <xdr:row>134</xdr:row>
      <xdr:rowOff>428625</xdr:rowOff>
    </xdr:to>
    <xdr:pic>
      <xdr:nvPicPr>
        <xdr:cNvPr id="3159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7171690" y="78578710"/>
          <a:ext cx="478790" cy="3429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</xdr:colOff>
      <xdr:row>135</xdr:row>
      <xdr:rowOff>114300</xdr:rowOff>
    </xdr:from>
    <xdr:to>
      <xdr:col>16</xdr:col>
      <xdr:colOff>523953</xdr:colOff>
      <xdr:row>135</xdr:row>
      <xdr:rowOff>390525</xdr:rowOff>
    </xdr:to>
    <xdr:pic>
      <xdr:nvPicPr>
        <xdr:cNvPr id="3160" name="Picture 88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7181215" y="79622015"/>
          <a:ext cx="487045" cy="2762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47626</xdr:colOff>
      <xdr:row>141</xdr:row>
      <xdr:rowOff>114300</xdr:rowOff>
    </xdr:from>
    <xdr:to>
      <xdr:col>16</xdr:col>
      <xdr:colOff>494932</xdr:colOff>
      <xdr:row>141</xdr:row>
      <xdr:rowOff>390525</xdr:rowOff>
    </xdr:to>
    <xdr:pic>
      <xdr:nvPicPr>
        <xdr:cNvPr id="3161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7209790" y="83173570"/>
          <a:ext cx="447040" cy="2762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9525</xdr:colOff>
      <xdr:row>145</xdr:row>
      <xdr:rowOff>66676</xdr:rowOff>
    </xdr:from>
    <xdr:to>
      <xdr:col>16</xdr:col>
      <xdr:colOff>520185</xdr:colOff>
      <xdr:row>145</xdr:row>
      <xdr:rowOff>371476</xdr:rowOff>
    </xdr:to>
    <xdr:pic>
      <xdr:nvPicPr>
        <xdr:cNvPr id="3163" name="Picture 91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7171690" y="88199595"/>
          <a:ext cx="496570" cy="3048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</xdr:colOff>
      <xdr:row>146</xdr:row>
      <xdr:rowOff>180975</xdr:rowOff>
    </xdr:from>
    <xdr:to>
      <xdr:col>16</xdr:col>
      <xdr:colOff>529710</xdr:colOff>
      <xdr:row>146</xdr:row>
      <xdr:rowOff>485775</xdr:rowOff>
    </xdr:to>
    <xdr:pic>
      <xdr:nvPicPr>
        <xdr:cNvPr id="249" name="Picture 91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7181215" y="89328625"/>
          <a:ext cx="487045" cy="3048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57150</xdr:colOff>
      <xdr:row>149</xdr:row>
      <xdr:rowOff>123825</xdr:rowOff>
    </xdr:from>
    <xdr:to>
      <xdr:col>16</xdr:col>
      <xdr:colOff>488019</xdr:colOff>
      <xdr:row>149</xdr:row>
      <xdr:rowOff>381000</xdr:rowOff>
    </xdr:to>
    <xdr:pic>
      <xdr:nvPicPr>
        <xdr:cNvPr id="3164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7219315" y="93837760"/>
          <a:ext cx="430530" cy="2571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</xdr:colOff>
      <xdr:row>150</xdr:row>
      <xdr:rowOff>133351</xdr:rowOff>
    </xdr:from>
    <xdr:to>
      <xdr:col>16</xdr:col>
      <xdr:colOff>529710</xdr:colOff>
      <xdr:row>150</xdr:row>
      <xdr:rowOff>438151</xdr:rowOff>
    </xdr:to>
    <xdr:pic>
      <xdr:nvPicPr>
        <xdr:cNvPr id="3165" name="Picture 93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>
          <a:off x="7181215" y="94354650"/>
          <a:ext cx="487045" cy="3048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219075</xdr:colOff>
      <xdr:row>151</xdr:row>
      <xdr:rowOff>133350</xdr:rowOff>
    </xdr:from>
    <xdr:to>
      <xdr:col>16</xdr:col>
      <xdr:colOff>342900</xdr:colOff>
      <xdr:row>151</xdr:row>
      <xdr:rowOff>400491</xdr:rowOff>
    </xdr:to>
    <xdr:pic>
      <xdr:nvPicPr>
        <xdr:cNvPr id="3166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>
        <a:xfrm>
          <a:off x="7381240" y="94862015"/>
          <a:ext cx="123825" cy="2667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104776</xdr:colOff>
      <xdr:row>152</xdr:row>
      <xdr:rowOff>219075</xdr:rowOff>
    </xdr:from>
    <xdr:to>
      <xdr:col>16</xdr:col>
      <xdr:colOff>469466</xdr:colOff>
      <xdr:row>152</xdr:row>
      <xdr:rowOff>342900</xdr:rowOff>
    </xdr:to>
    <xdr:pic>
      <xdr:nvPicPr>
        <xdr:cNvPr id="3167" name="Picture 95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>
        <a:xfrm>
          <a:off x="7266940" y="95455105"/>
          <a:ext cx="364490" cy="1238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257175</xdr:colOff>
      <xdr:row>153</xdr:row>
      <xdr:rowOff>38101</xdr:rowOff>
    </xdr:from>
    <xdr:to>
      <xdr:col>16</xdr:col>
      <xdr:colOff>419100</xdr:colOff>
      <xdr:row>153</xdr:row>
      <xdr:rowOff>453643</xdr:rowOff>
    </xdr:to>
    <xdr:pic>
      <xdr:nvPicPr>
        <xdr:cNvPr id="3168" name="Picture 96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>
        <a:xfrm>
          <a:off x="7419340" y="95781495"/>
          <a:ext cx="161925" cy="41529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133911</xdr:colOff>
      <xdr:row>155</xdr:row>
      <xdr:rowOff>0</xdr:rowOff>
    </xdr:from>
    <xdr:to>
      <xdr:col>16</xdr:col>
      <xdr:colOff>400611</xdr:colOff>
      <xdr:row>155</xdr:row>
      <xdr:rowOff>67070</xdr:rowOff>
    </xdr:to>
    <xdr:pic>
      <xdr:nvPicPr>
        <xdr:cNvPr id="3172" name="Picture 100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>
        <a:xfrm>
          <a:off x="7295515" y="96758125"/>
          <a:ext cx="266700" cy="666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57150</xdr:colOff>
      <xdr:row>155</xdr:row>
      <xdr:rowOff>114300</xdr:rowOff>
    </xdr:from>
    <xdr:to>
      <xdr:col>16</xdr:col>
      <xdr:colOff>525928</xdr:colOff>
      <xdr:row>155</xdr:row>
      <xdr:rowOff>428625</xdr:rowOff>
    </xdr:to>
    <xdr:pic>
      <xdr:nvPicPr>
        <xdr:cNvPr id="3173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>
        <a:xfrm>
          <a:off x="7219315" y="96872425"/>
          <a:ext cx="448945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180976</xdr:colOff>
      <xdr:row>158</xdr:row>
      <xdr:rowOff>109559</xdr:rowOff>
    </xdr:from>
    <xdr:to>
      <xdr:col>16</xdr:col>
      <xdr:colOff>366260</xdr:colOff>
      <xdr:row>158</xdr:row>
      <xdr:rowOff>457875</xdr:rowOff>
    </xdr:to>
    <xdr:pic>
      <xdr:nvPicPr>
        <xdr:cNvPr id="290" name="图片 289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343140" y="100926265"/>
          <a:ext cx="18478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190500</xdr:colOff>
      <xdr:row>156</xdr:row>
      <xdr:rowOff>47626</xdr:rowOff>
    </xdr:from>
    <xdr:to>
      <xdr:col>16</xdr:col>
      <xdr:colOff>276225</xdr:colOff>
      <xdr:row>156</xdr:row>
      <xdr:rowOff>427476</xdr:rowOff>
    </xdr:to>
    <xdr:pic>
      <xdr:nvPicPr>
        <xdr:cNvPr id="291" name="Picture 106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>
        <a:xfrm>
          <a:off x="7352665" y="99342575"/>
          <a:ext cx="85725" cy="37973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247650</xdr:colOff>
      <xdr:row>157</xdr:row>
      <xdr:rowOff>180975</xdr:rowOff>
    </xdr:from>
    <xdr:to>
      <xdr:col>16</xdr:col>
      <xdr:colOff>339667</xdr:colOff>
      <xdr:row>157</xdr:row>
      <xdr:rowOff>428625</xdr:rowOff>
    </xdr:to>
    <xdr:pic>
      <xdr:nvPicPr>
        <xdr:cNvPr id="292" name="Picture 107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>
        <a:xfrm>
          <a:off x="7409815" y="99983290"/>
          <a:ext cx="91440" cy="2476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180975</xdr:colOff>
      <xdr:row>159</xdr:row>
      <xdr:rowOff>28575</xdr:rowOff>
    </xdr:from>
    <xdr:to>
      <xdr:col>16</xdr:col>
      <xdr:colOff>381000</xdr:colOff>
      <xdr:row>159</xdr:row>
      <xdr:rowOff>476907</xdr:rowOff>
    </xdr:to>
    <xdr:pic>
      <xdr:nvPicPr>
        <xdr:cNvPr id="293" name="Picture 108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7343140" y="101352985"/>
          <a:ext cx="200025" cy="44831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142875</xdr:colOff>
      <xdr:row>160</xdr:row>
      <xdr:rowOff>9525</xdr:rowOff>
    </xdr:from>
    <xdr:to>
      <xdr:col>16</xdr:col>
      <xdr:colOff>304800</xdr:colOff>
      <xdr:row>160</xdr:row>
      <xdr:rowOff>411608</xdr:rowOff>
    </xdr:to>
    <xdr:pic>
      <xdr:nvPicPr>
        <xdr:cNvPr id="294" name="Picture 109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>
          <a:off x="7305040" y="101841300"/>
          <a:ext cx="161925" cy="4019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0</xdr:colOff>
      <xdr:row>161</xdr:row>
      <xdr:rowOff>152401</xdr:rowOff>
    </xdr:from>
    <xdr:to>
      <xdr:col>16</xdr:col>
      <xdr:colOff>539827</xdr:colOff>
      <xdr:row>161</xdr:row>
      <xdr:rowOff>266701</xdr:rowOff>
    </xdr:to>
    <xdr:pic>
      <xdr:nvPicPr>
        <xdr:cNvPr id="295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>
        <a:xfrm>
          <a:off x="7162165" y="102491540"/>
          <a:ext cx="506095" cy="1143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</xdr:colOff>
      <xdr:row>162</xdr:row>
      <xdr:rowOff>85725</xdr:rowOff>
    </xdr:from>
    <xdr:to>
      <xdr:col>16</xdr:col>
      <xdr:colOff>517525</xdr:colOff>
      <xdr:row>162</xdr:row>
      <xdr:rowOff>266700</xdr:rowOff>
    </xdr:to>
    <xdr:pic>
      <xdr:nvPicPr>
        <xdr:cNvPr id="296" name="Picture 111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>
          <a:off x="7181215" y="102932230"/>
          <a:ext cx="487045" cy="1809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</xdr:colOff>
      <xdr:row>163</xdr:row>
      <xdr:rowOff>228601</xdr:rowOff>
    </xdr:from>
    <xdr:to>
      <xdr:col>16</xdr:col>
      <xdr:colOff>460011</xdr:colOff>
      <xdr:row>163</xdr:row>
      <xdr:rowOff>304801</xdr:rowOff>
    </xdr:to>
    <xdr:pic>
      <xdr:nvPicPr>
        <xdr:cNvPr id="297" name="Picture 112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>
          <a:off x="7181215" y="103582470"/>
          <a:ext cx="440690" cy="762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57150</xdr:colOff>
      <xdr:row>164</xdr:row>
      <xdr:rowOff>171451</xdr:rowOff>
    </xdr:from>
    <xdr:to>
      <xdr:col>17</xdr:col>
      <xdr:colOff>1080</xdr:colOff>
      <xdr:row>164</xdr:row>
      <xdr:rowOff>304801</xdr:rowOff>
    </xdr:to>
    <xdr:pic>
      <xdr:nvPicPr>
        <xdr:cNvPr id="298" name="Picture 113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>
        <a:xfrm>
          <a:off x="7219315" y="104032685"/>
          <a:ext cx="449580" cy="133350"/>
        </a:xfrm>
        <a:prstGeom prst="rect">
          <a:avLst/>
        </a:prstGeom>
        <a:noFill/>
      </xdr:spPr>
    </xdr:pic>
    <xdr:clientData/>
  </xdr:twoCellAnchor>
  <xdr:twoCellAnchor>
    <xdr:from>
      <xdr:col>15</xdr:col>
      <xdr:colOff>352425</xdr:colOff>
      <xdr:row>165</xdr:row>
      <xdr:rowOff>171451</xdr:rowOff>
    </xdr:from>
    <xdr:to>
      <xdr:col>16</xdr:col>
      <xdr:colOff>526122</xdr:colOff>
      <xdr:row>165</xdr:row>
      <xdr:rowOff>304801</xdr:rowOff>
    </xdr:to>
    <xdr:pic>
      <xdr:nvPicPr>
        <xdr:cNvPr id="299" name="Picture 114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7128510" y="104540050"/>
          <a:ext cx="539750" cy="1333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44824</xdr:colOff>
      <xdr:row>147</xdr:row>
      <xdr:rowOff>78442</xdr:rowOff>
    </xdr:from>
    <xdr:to>
      <xdr:col>16</xdr:col>
      <xdr:colOff>456749</xdr:colOff>
      <xdr:row>147</xdr:row>
      <xdr:rowOff>313766</xdr:rowOff>
    </xdr:to>
    <xdr:pic>
      <xdr:nvPicPr>
        <xdr:cNvPr id="3202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>
        <a:xfrm>
          <a:off x="7206615" y="91255215"/>
          <a:ext cx="412115" cy="23558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78441</xdr:colOff>
      <xdr:row>148</xdr:row>
      <xdr:rowOff>179294</xdr:rowOff>
    </xdr:from>
    <xdr:to>
      <xdr:col>16</xdr:col>
      <xdr:colOff>490366</xdr:colOff>
      <xdr:row>148</xdr:row>
      <xdr:rowOff>414618</xdr:rowOff>
    </xdr:to>
    <xdr:pic>
      <xdr:nvPicPr>
        <xdr:cNvPr id="303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>
        <a:xfrm>
          <a:off x="7240270" y="92370910"/>
          <a:ext cx="412115" cy="2349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108131</xdr:colOff>
      <xdr:row>36</xdr:row>
      <xdr:rowOff>113847</xdr:rowOff>
    </xdr:from>
    <xdr:to>
      <xdr:col>16</xdr:col>
      <xdr:colOff>530406</xdr:colOff>
      <xdr:row>36</xdr:row>
      <xdr:rowOff>472622</xdr:rowOff>
    </xdr:to>
    <xdr:pic>
      <xdr:nvPicPr>
        <xdr:cNvPr id="176" name="图片 175"/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7270115" y="21781770"/>
          <a:ext cx="39814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112061</xdr:colOff>
      <xdr:row>13</xdr:row>
      <xdr:rowOff>76794</xdr:rowOff>
    </xdr:from>
    <xdr:to>
      <xdr:col>16</xdr:col>
      <xdr:colOff>438847</xdr:colOff>
      <xdr:row>13</xdr:row>
      <xdr:rowOff>459442</xdr:rowOff>
    </xdr:to>
    <xdr:pic>
      <xdr:nvPicPr>
        <xdr:cNvPr id="178" name="图片 177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73925" y="10074910"/>
          <a:ext cx="327025" cy="382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56030</xdr:colOff>
      <xdr:row>17</xdr:row>
      <xdr:rowOff>44823</xdr:rowOff>
    </xdr:from>
    <xdr:to>
      <xdr:col>16</xdr:col>
      <xdr:colOff>450459</xdr:colOff>
      <xdr:row>17</xdr:row>
      <xdr:rowOff>423580</xdr:rowOff>
    </xdr:to>
    <xdr:pic>
      <xdr:nvPicPr>
        <xdr:cNvPr id="179" name="图片 178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18045" y="12072620"/>
          <a:ext cx="394335" cy="37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31918</xdr:colOff>
      <xdr:row>15</xdr:row>
      <xdr:rowOff>108886</xdr:rowOff>
    </xdr:from>
    <xdr:to>
      <xdr:col>16</xdr:col>
      <xdr:colOff>543199</xdr:colOff>
      <xdr:row>15</xdr:row>
      <xdr:rowOff>438979</xdr:rowOff>
    </xdr:to>
    <xdr:pic>
      <xdr:nvPicPr>
        <xdr:cNvPr id="180" name="图片 179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 rot="5400000">
          <a:off x="7265670" y="11050270"/>
          <a:ext cx="330200" cy="47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42999</xdr:colOff>
      <xdr:row>14</xdr:row>
      <xdr:rowOff>97808</xdr:rowOff>
    </xdr:from>
    <xdr:to>
      <xdr:col>16</xdr:col>
      <xdr:colOff>505238</xdr:colOff>
      <xdr:row>14</xdr:row>
      <xdr:rowOff>396238</xdr:rowOff>
    </xdr:to>
    <xdr:pic>
      <xdr:nvPicPr>
        <xdr:cNvPr id="181" name="图片 180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 rot="5400000">
          <a:off x="7286625" y="10521950"/>
          <a:ext cx="298450" cy="461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82826</xdr:colOff>
      <xdr:row>16</xdr:row>
      <xdr:rowOff>107674</xdr:rowOff>
    </xdr:from>
    <xdr:to>
      <xdr:col>16</xdr:col>
      <xdr:colOff>439003</xdr:colOff>
      <xdr:row>16</xdr:row>
      <xdr:rowOff>389283</xdr:rowOff>
    </xdr:to>
    <xdr:pic>
      <xdr:nvPicPr>
        <xdr:cNvPr id="182" name="图片 181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44715" y="11628120"/>
          <a:ext cx="356235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134470</xdr:colOff>
      <xdr:row>18</xdr:row>
      <xdr:rowOff>100853</xdr:rowOff>
    </xdr:from>
    <xdr:to>
      <xdr:col>16</xdr:col>
      <xdr:colOff>432220</xdr:colOff>
      <xdr:row>18</xdr:row>
      <xdr:rowOff>425823</xdr:rowOff>
    </xdr:to>
    <xdr:pic>
      <xdr:nvPicPr>
        <xdr:cNvPr id="183" name="图片 182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96150" y="12635865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123266</xdr:colOff>
      <xdr:row>11</xdr:row>
      <xdr:rowOff>89648</xdr:rowOff>
    </xdr:from>
    <xdr:to>
      <xdr:col>16</xdr:col>
      <xdr:colOff>418982</xdr:colOff>
      <xdr:row>11</xdr:row>
      <xdr:rowOff>486335</xdr:rowOff>
    </xdr:to>
    <xdr:pic>
      <xdr:nvPicPr>
        <xdr:cNvPr id="185" name="图片 184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85355" y="9073515"/>
          <a:ext cx="295275" cy="396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102316</xdr:colOff>
      <xdr:row>23</xdr:row>
      <xdr:rowOff>121802</xdr:rowOff>
    </xdr:from>
    <xdr:to>
      <xdr:col>16</xdr:col>
      <xdr:colOff>466749</xdr:colOff>
      <xdr:row>23</xdr:row>
      <xdr:rowOff>486651</xdr:rowOff>
    </xdr:to>
    <xdr:pic>
      <xdr:nvPicPr>
        <xdr:cNvPr id="196" name="图片 195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64400" y="15193645"/>
          <a:ext cx="364490" cy="36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112860</xdr:colOff>
      <xdr:row>27</xdr:row>
      <xdr:rowOff>120864</xdr:rowOff>
    </xdr:from>
    <xdr:to>
      <xdr:col>16</xdr:col>
      <xdr:colOff>530288</xdr:colOff>
      <xdr:row>27</xdr:row>
      <xdr:rowOff>401010</xdr:rowOff>
    </xdr:to>
    <xdr:pic>
      <xdr:nvPicPr>
        <xdr:cNvPr id="197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>
          <a:off x="7274560" y="17222470"/>
          <a:ext cx="393700" cy="28003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104776</xdr:colOff>
      <xdr:row>42</xdr:row>
      <xdr:rowOff>147321</xdr:rowOff>
    </xdr:from>
    <xdr:to>
      <xdr:col>16</xdr:col>
      <xdr:colOff>481331</xdr:colOff>
      <xdr:row>42</xdr:row>
      <xdr:rowOff>414656</xdr:rowOff>
    </xdr:to>
    <xdr:pic>
      <xdr:nvPicPr>
        <xdr:cNvPr id="198" name="图片 197"/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7266940" y="24859615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95250</xdr:colOff>
      <xdr:row>46</xdr:row>
      <xdr:rowOff>217714</xdr:rowOff>
    </xdr:from>
    <xdr:to>
      <xdr:col>16</xdr:col>
      <xdr:colOff>490855</xdr:colOff>
      <xdr:row>46</xdr:row>
      <xdr:rowOff>340179</xdr:rowOff>
    </xdr:to>
    <xdr:pic>
      <xdr:nvPicPr>
        <xdr:cNvPr id="199" name="图片 198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57415" y="26958925"/>
          <a:ext cx="395605" cy="122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143997</xdr:colOff>
      <xdr:row>81</xdr:row>
      <xdr:rowOff>77898</xdr:rowOff>
    </xdr:from>
    <xdr:to>
      <xdr:col>16</xdr:col>
      <xdr:colOff>467847</xdr:colOff>
      <xdr:row>81</xdr:row>
      <xdr:rowOff>376836</xdr:rowOff>
    </xdr:to>
    <xdr:pic>
      <xdr:nvPicPr>
        <xdr:cNvPr id="19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7305675" y="49143285"/>
          <a:ext cx="323850" cy="29908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11206</xdr:colOff>
      <xdr:row>80</xdr:row>
      <xdr:rowOff>235323</xdr:rowOff>
    </xdr:from>
    <xdr:to>
      <xdr:col>16</xdr:col>
      <xdr:colOff>532508</xdr:colOff>
      <xdr:row>80</xdr:row>
      <xdr:rowOff>347382</xdr:rowOff>
    </xdr:to>
    <xdr:pic>
      <xdr:nvPicPr>
        <xdr:cNvPr id="202" name="图片 201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172960" y="48793400"/>
          <a:ext cx="495300" cy="112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27214</xdr:colOff>
      <xdr:row>24</xdr:row>
      <xdr:rowOff>81643</xdr:rowOff>
    </xdr:from>
    <xdr:to>
      <xdr:col>16</xdr:col>
      <xdr:colOff>524543</xdr:colOff>
      <xdr:row>24</xdr:row>
      <xdr:rowOff>476251</xdr:rowOff>
    </xdr:to>
    <xdr:pic>
      <xdr:nvPicPr>
        <xdr:cNvPr id="203" name="图片 202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188835" y="15661005"/>
          <a:ext cx="479425" cy="394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182789</xdr:colOff>
      <xdr:row>29</xdr:row>
      <xdr:rowOff>109220</xdr:rowOff>
    </xdr:from>
    <xdr:to>
      <xdr:col>16</xdr:col>
      <xdr:colOff>430439</xdr:colOff>
      <xdr:row>29</xdr:row>
      <xdr:rowOff>412115</xdr:rowOff>
    </xdr:to>
    <xdr:pic>
      <xdr:nvPicPr>
        <xdr:cNvPr id="207" name="Picture 16079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>
        <a:xfrm>
          <a:off x="7344410" y="18225770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133350</xdr:colOff>
      <xdr:row>25</xdr:row>
      <xdr:rowOff>66675</xdr:rowOff>
    </xdr:from>
    <xdr:to>
      <xdr:col>16</xdr:col>
      <xdr:colOff>439307</xdr:colOff>
      <xdr:row>25</xdr:row>
      <xdr:rowOff>419101</xdr:rowOff>
    </xdr:to>
    <xdr:pic>
      <xdr:nvPicPr>
        <xdr:cNvPr id="208" name="图片 207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95515" y="16153765"/>
          <a:ext cx="30543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33618</xdr:colOff>
      <xdr:row>69</xdr:row>
      <xdr:rowOff>78441</xdr:rowOff>
    </xdr:from>
    <xdr:to>
      <xdr:col>16</xdr:col>
      <xdr:colOff>484903</xdr:colOff>
      <xdr:row>69</xdr:row>
      <xdr:rowOff>367393</xdr:rowOff>
    </xdr:to>
    <xdr:pic>
      <xdr:nvPicPr>
        <xdr:cNvPr id="215" name="图片 214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195185" y="40518715"/>
          <a:ext cx="451485" cy="28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22753</xdr:colOff>
      <xdr:row>142</xdr:row>
      <xdr:rowOff>122464</xdr:rowOff>
    </xdr:from>
    <xdr:to>
      <xdr:col>16</xdr:col>
      <xdr:colOff>477230</xdr:colOff>
      <xdr:row>142</xdr:row>
      <xdr:rowOff>462642</xdr:rowOff>
    </xdr:to>
    <xdr:pic>
      <xdr:nvPicPr>
        <xdr:cNvPr id="223" name="图片 222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184390" y="84195920"/>
          <a:ext cx="454660" cy="340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68037</xdr:colOff>
      <xdr:row>143</xdr:row>
      <xdr:rowOff>81643</xdr:rowOff>
    </xdr:from>
    <xdr:to>
      <xdr:col>16</xdr:col>
      <xdr:colOff>421822</xdr:colOff>
      <xdr:row>143</xdr:row>
      <xdr:rowOff>477446</xdr:rowOff>
    </xdr:to>
    <xdr:pic>
      <xdr:nvPicPr>
        <xdr:cNvPr id="225" name="图片 224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30110" y="85677375"/>
          <a:ext cx="353695" cy="39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33618</xdr:colOff>
      <xdr:row>144</xdr:row>
      <xdr:rowOff>78441</xdr:rowOff>
    </xdr:from>
    <xdr:to>
      <xdr:col>16</xdr:col>
      <xdr:colOff>484903</xdr:colOff>
      <xdr:row>144</xdr:row>
      <xdr:rowOff>367393</xdr:rowOff>
    </xdr:to>
    <xdr:pic>
      <xdr:nvPicPr>
        <xdr:cNvPr id="227" name="图片 226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195185" y="87703660"/>
          <a:ext cx="451485" cy="28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19050</xdr:colOff>
      <xdr:row>178</xdr:row>
      <xdr:rowOff>76200</xdr:rowOff>
    </xdr:from>
    <xdr:to>
      <xdr:col>16</xdr:col>
      <xdr:colOff>524289</xdr:colOff>
      <xdr:row>178</xdr:row>
      <xdr:rowOff>457200</xdr:rowOff>
    </xdr:to>
    <xdr:pic>
      <xdr:nvPicPr>
        <xdr:cNvPr id="247" name="Picture 90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>
        <a:xfrm>
          <a:off x="7181215" y="110533180"/>
          <a:ext cx="487045" cy="3810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81643</xdr:colOff>
      <xdr:row>30</xdr:row>
      <xdr:rowOff>27215</xdr:rowOff>
    </xdr:from>
    <xdr:to>
      <xdr:col>16</xdr:col>
      <xdr:colOff>452941</xdr:colOff>
      <xdr:row>30</xdr:row>
      <xdr:rowOff>435428</xdr:rowOff>
    </xdr:to>
    <xdr:pic>
      <xdr:nvPicPr>
        <xdr:cNvPr id="252" name="图片 251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43445" y="18650585"/>
          <a:ext cx="371475" cy="408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33618</xdr:colOff>
      <xdr:row>144</xdr:row>
      <xdr:rowOff>78441</xdr:rowOff>
    </xdr:from>
    <xdr:to>
      <xdr:col>16</xdr:col>
      <xdr:colOff>484903</xdr:colOff>
      <xdr:row>144</xdr:row>
      <xdr:rowOff>381001</xdr:rowOff>
    </xdr:to>
    <xdr:pic>
      <xdr:nvPicPr>
        <xdr:cNvPr id="204" name="图片 203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195185" y="87703660"/>
          <a:ext cx="451485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33618</xdr:colOff>
      <xdr:row>69</xdr:row>
      <xdr:rowOff>78441</xdr:rowOff>
    </xdr:from>
    <xdr:to>
      <xdr:col>16</xdr:col>
      <xdr:colOff>484903</xdr:colOff>
      <xdr:row>69</xdr:row>
      <xdr:rowOff>381001</xdr:rowOff>
    </xdr:to>
    <xdr:pic>
      <xdr:nvPicPr>
        <xdr:cNvPr id="205" name="图片 204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195185" y="40518715"/>
          <a:ext cx="451485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112860</xdr:colOff>
      <xdr:row>26</xdr:row>
      <xdr:rowOff>120864</xdr:rowOff>
    </xdr:from>
    <xdr:to>
      <xdr:col>16</xdr:col>
      <xdr:colOff>530288</xdr:colOff>
      <xdr:row>26</xdr:row>
      <xdr:rowOff>401010</xdr:rowOff>
    </xdr:to>
    <xdr:pic>
      <xdr:nvPicPr>
        <xdr:cNvPr id="25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>
          <a:off x="7274560" y="16715105"/>
          <a:ext cx="393700" cy="28003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133911</xdr:colOff>
      <xdr:row>154</xdr:row>
      <xdr:rowOff>0</xdr:rowOff>
    </xdr:from>
    <xdr:to>
      <xdr:col>16</xdr:col>
      <xdr:colOff>400611</xdr:colOff>
      <xdr:row>154</xdr:row>
      <xdr:rowOff>67070</xdr:rowOff>
    </xdr:to>
    <xdr:pic>
      <xdr:nvPicPr>
        <xdr:cNvPr id="258" name="Picture 100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>
        <a:xfrm>
          <a:off x="7295515" y="96250760"/>
          <a:ext cx="266700" cy="666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57150</xdr:colOff>
      <xdr:row>154</xdr:row>
      <xdr:rowOff>114300</xdr:rowOff>
    </xdr:from>
    <xdr:to>
      <xdr:col>16</xdr:col>
      <xdr:colOff>525928</xdr:colOff>
      <xdr:row>154</xdr:row>
      <xdr:rowOff>428625</xdr:rowOff>
    </xdr:to>
    <xdr:pic>
      <xdr:nvPicPr>
        <xdr:cNvPr id="259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>
        <a:xfrm>
          <a:off x="7219315" y="96365060"/>
          <a:ext cx="448945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85725</xdr:colOff>
      <xdr:row>122</xdr:row>
      <xdr:rowOff>104776</xdr:rowOff>
    </xdr:from>
    <xdr:to>
      <xdr:col>16</xdr:col>
      <xdr:colOff>461645</xdr:colOff>
      <xdr:row>122</xdr:row>
      <xdr:rowOff>447676</xdr:rowOff>
    </xdr:to>
    <xdr:pic>
      <xdr:nvPicPr>
        <xdr:cNvPr id="260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7247890" y="72002015"/>
          <a:ext cx="375920" cy="3429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123825</xdr:colOff>
      <xdr:row>123</xdr:row>
      <xdr:rowOff>85726</xdr:rowOff>
    </xdr:from>
    <xdr:to>
      <xdr:col>16</xdr:col>
      <xdr:colOff>457200</xdr:colOff>
      <xdr:row>123</xdr:row>
      <xdr:rowOff>389818</xdr:rowOff>
    </xdr:to>
    <xdr:pic>
      <xdr:nvPicPr>
        <xdr:cNvPr id="261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7285990" y="72490330"/>
          <a:ext cx="333375" cy="30353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56029</xdr:colOff>
      <xdr:row>79</xdr:row>
      <xdr:rowOff>224118</xdr:rowOff>
    </xdr:from>
    <xdr:to>
      <xdr:col>16</xdr:col>
      <xdr:colOff>486559</xdr:colOff>
      <xdr:row>79</xdr:row>
      <xdr:rowOff>370168</xdr:rowOff>
    </xdr:to>
    <xdr:pic>
      <xdr:nvPicPr>
        <xdr:cNvPr id="262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>
        <a:xfrm>
          <a:off x="7218045" y="48274605"/>
          <a:ext cx="430530" cy="1460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52107</xdr:colOff>
      <xdr:row>92</xdr:row>
      <xdr:rowOff>178696</xdr:rowOff>
    </xdr:from>
    <xdr:to>
      <xdr:col>16</xdr:col>
      <xdr:colOff>482880</xdr:colOff>
      <xdr:row>92</xdr:row>
      <xdr:rowOff>324293</xdr:rowOff>
    </xdr:to>
    <xdr:pic>
      <xdr:nvPicPr>
        <xdr:cNvPr id="263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>
        <a:xfrm>
          <a:off x="7214235" y="57869455"/>
          <a:ext cx="430530" cy="14541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67235</xdr:colOff>
      <xdr:row>91</xdr:row>
      <xdr:rowOff>280147</xdr:rowOff>
    </xdr:from>
    <xdr:to>
      <xdr:col>16</xdr:col>
      <xdr:colOff>497765</xdr:colOff>
      <xdr:row>91</xdr:row>
      <xdr:rowOff>426197</xdr:rowOff>
    </xdr:to>
    <xdr:pic>
      <xdr:nvPicPr>
        <xdr:cNvPr id="264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>
        <a:xfrm>
          <a:off x="7228840" y="57463690"/>
          <a:ext cx="430530" cy="146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116293</xdr:colOff>
      <xdr:row>52</xdr:row>
      <xdr:rowOff>33618</xdr:rowOff>
    </xdr:from>
    <xdr:to>
      <xdr:col>17</xdr:col>
      <xdr:colOff>0</xdr:colOff>
      <xdr:row>52</xdr:row>
      <xdr:rowOff>392206</xdr:rowOff>
    </xdr:to>
    <xdr:pic>
      <xdr:nvPicPr>
        <xdr:cNvPr id="265" name="图片 264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78370" y="29818965"/>
          <a:ext cx="389890" cy="35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100853</xdr:colOff>
      <xdr:row>53</xdr:row>
      <xdr:rowOff>56029</xdr:rowOff>
    </xdr:from>
    <xdr:to>
      <xdr:col>17</xdr:col>
      <xdr:colOff>0</xdr:colOff>
      <xdr:row>53</xdr:row>
      <xdr:rowOff>426944</xdr:rowOff>
    </xdr:to>
    <xdr:pic>
      <xdr:nvPicPr>
        <xdr:cNvPr id="266" name="图片 265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62495" y="30349190"/>
          <a:ext cx="405765" cy="370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123265</xdr:colOff>
      <xdr:row>58</xdr:row>
      <xdr:rowOff>41638</xdr:rowOff>
    </xdr:from>
    <xdr:to>
      <xdr:col>16</xdr:col>
      <xdr:colOff>448236</xdr:colOff>
      <xdr:row>59</xdr:row>
      <xdr:rowOff>9526</xdr:rowOff>
    </xdr:to>
    <xdr:pic>
      <xdr:nvPicPr>
        <xdr:cNvPr id="267" name="图片 266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85355" y="32871410"/>
          <a:ext cx="324485" cy="475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123266</xdr:colOff>
      <xdr:row>59</xdr:row>
      <xdr:rowOff>44823</xdr:rowOff>
    </xdr:from>
    <xdr:to>
      <xdr:col>16</xdr:col>
      <xdr:colOff>422907</xdr:colOff>
      <xdr:row>59</xdr:row>
      <xdr:rowOff>480172</xdr:rowOff>
    </xdr:to>
    <xdr:pic>
      <xdr:nvPicPr>
        <xdr:cNvPr id="268" name="图片 267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85355" y="33381950"/>
          <a:ext cx="299085" cy="435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11205</xdr:colOff>
      <xdr:row>166</xdr:row>
      <xdr:rowOff>168088</xdr:rowOff>
    </xdr:from>
    <xdr:to>
      <xdr:col>17</xdr:col>
      <xdr:colOff>35062</xdr:colOff>
      <xdr:row>166</xdr:row>
      <xdr:rowOff>302559</xdr:rowOff>
    </xdr:to>
    <xdr:pic>
      <xdr:nvPicPr>
        <xdr:cNvPr id="220" name="Picture 121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>
        <a:xfrm>
          <a:off x="7172960" y="105043605"/>
          <a:ext cx="530225" cy="13462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44823</xdr:colOff>
      <xdr:row>167</xdr:row>
      <xdr:rowOff>257734</xdr:rowOff>
    </xdr:from>
    <xdr:to>
      <xdr:col>16</xdr:col>
      <xdr:colOff>472088</xdr:colOff>
      <xdr:row>167</xdr:row>
      <xdr:rowOff>358027</xdr:rowOff>
    </xdr:to>
    <xdr:pic>
      <xdr:nvPicPr>
        <xdr:cNvPr id="270" name="图片 269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06615" y="105640505"/>
          <a:ext cx="427355" cy="100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104775</xdr:colOff>
      <xdr:row>104</xdr:row>
      <xdr:rowOff>70402</xdr:rowOff>
    </xdr:from>
    <xdr:to>
      <xdr:col>16</xdr:col>
      <xdr:colOff>517899</xdr:colOff>
      <xdr:row>104</xdr:row>
      <xdr:rowOff>476249</xdr:rowOff>
    </xdr:to>
    <xdr:pic>
      <xdr:nvPicPr>
        <xdr:cNvPr id="274" name="图片 273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66940" y="63341885"/>
          <a:ext cx="401320" cy="405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69273</xdr:colOff>
      <xdr:row>97</xdr:row>
      <xdr:rowOff>69272</xdr:rowOff>
    </xdr:from>
    <xdr:to>
      <xdr:col>16</xdr:col>
      <xdr:colOff>375585</xdr:colOff>
      <xdr:row>97</xdr:row>
      <xdr:rowOff>424294</xdr:rowOff>
    </xdr:to>
    <xdr:pic>
      <xdr:nvPicPr>
        <xdr:cNvPr id="275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>
        <a:xfrm>
          <a:off x="7231380" y="60297060"/>
          <a:ext cx="306070" cy="35496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152400</xdr:colOff>
      <xdr:row>101</xdr:row>
      <xdr:rowOff>85726</xdr:rowOff>
    </xdr:from>
    <xdr:to>
      <xdr:col>16</xdr:col>
      <xdr:colOff>333375</xdr:colOff>
      <xdr:row>101</xdr:row>
      <xdr:rowOff>486346</xdr:rowOff>
    </xdr:to>
    <xdr:pic>
      <xdr:nvPicPr>
        <xdr:cNvPr id="277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>
        <a:xfrm>
          <a:off x="7314565" y="61835665"/>
          <a:ext cx="180975" cy="4000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114300</xdr:colOff>
      <xdr:row>103</xdr:row>
      <xdr:rowOff>133351</xdr:rowOff>
    </xdr:from>
    <xdr:to>
      <xdr:col>16</xdr:col>
      <xdr:colOff>428625</xdr:colOff>
      <xdr:row>103</xdr:row>
      <xdr:rowOff>459065</xdr:rowOff>
    </xdr:to>
    <xdr:pic>
      <xdr:nvPicPr>
        <xdr:cNvPr id="278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>
        <a:xfrm>
          <a:off x="7276465" y="62898020"/>
          <a:ext cx="314325" cy="32512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57151</xdr:colOff>
      <xdr:row>105</xdr:row>
      <xdr:rowOff>219075</xdr:rowOff>
    </xdr:from>
    <xdr:to>
      <xdr:col>16</xdr:col>
      <xdr:colOff>531503</xdr:colOff>
      <xdr:row>105</xdr:row>
      <xdr:rowOff>342900</xdr:rowOff>
    </xdr:to>
    <xdr:pic>
      <xdr:nvPicPr>
        <xdr:cNvPr id="279" name="图片 278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19315" y="63998475"/>
          <a:ext cx="44894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114301</xdr:colOff>
      <xdr:row>112</xdr:row>
      <xdr:rowOff>66676</xdr:rowOff>
    </xdr:from>
    <xdr:to>
      <xdr:col>16</xdr:col>
      <xdr:colOff>438151</xdr:colOff>
      <xdr:row>112</xdr:row>
      <xdr:rowOff>427188</xdr:rowOff>
    </xdr:to>
    <xdr:pic>
      <xdr:nvPicPr>
        <xdr:cNvPr id="285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>
        <a:xfrm>
          <a:off x="7276465" y="66890265"/>
          <a:ext cx="323850" cy="36004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73159</xdr:colOff>
      <xdr:row>113</xdr:row>
      <xdr:rowOff>159204</xdr:rowOff>
    </xdr:from>
    <xdr:to>
      <xdr:col>16</xdr:col>
      <xdr:colOff>547573</xdr:colOff>
      <xdr:row>113</xdr:row>
      <xdr:rowOff>406854</xdr:rowOff>
    </xdr:to>
    <xdr:pic>
      <xdr:nvPicPr>
        <xdr:cNvPr id="286" name="Picture 75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>
        <a:xfrm>
          <a:off x="7235190" y="67489705"/>
          <a:ext cx="433070" cy="2476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19050</xdr:colOff>
      <xdr:row>114</xdr:row>
      <xdr:rowOff>104776</xdr:rowOff>
    </xdr:from>
    <xdr:to>
      <xdr:col>16</xdr:col>
      <xdr:colOff>536947</xdr:colOff>
      <xdr:row>114</xdr:row>
      <xdr:rowOff>447676</xdr:rowOff>
    </xdr:to>
    <xdr:pic>
      <xdr:nvPicPr>
        <xdr:cNvPr id="287" name="Picture 77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>
        <a:xfrm>
          <a:off x="7181215" y="67943095"/>
          <a:ext cx="487045" cy="3429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47625</xdr:colOff>
      <xdr:row>115</xdr:row>
      <xdr:rowOff>104775</xdr:rowOff>
    </xdr:from>
    <xdr:to>
      <xdr:col>16</xdr:col>
      <xdr:colOff>522364</xdr:colOff>
      <xdr:row>115</xdr:row>
      <xdr:rowOff>419100</xdr:rowOff>
    </xdr:to>
    <xdr:pic>
      <xdr:nvPicPr>
        <xdr:cNvPr id="288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7209790" y="68450460"/>
          <a:ext cx="458470" cy="3143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95250</xdr:colOff>
      <xdr:row>111</xdr:row>
      <xdr:rowOff>108857</xdr:rowOff>
    </xdr:from>
    <xdr:to>
      <xdr:col>16</xdr:col>
      <xdr:colOff>396776</xdr:colOff>
      <xdr:row>111</xdr:row>
      <xdr:rowOff>421822</xdr:rowOff>
    </xdr:to>
    <xdr:pic>
      <xdr:nvPicPr>
        <xdr:cNvPr id="300" name="图片 299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57415" y="66424810"/>
          <a:ext cx="300990" cy="31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113665</xdr:colOff>
      <xdr:row>129</xdr:row>
      <xdr:rowOff>75565</xdr:rowOff>
    </xdr:from>
    <xdr:to>
      <xdr:col>16</xdr:col>
      <xdr:colOff>430530</xdr:colOff>
      <xdr:row>129</xdr:row>
      <xdr:rowOff>504825</xdr:rowOff>
    </xdr:to>
    <xdr:pic>
      <xdr:nvPicPr>
        <xdr:cNvPr id="305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>
        <a:xfrm>
          <a:off x="7275830" y="75524360"/>
          <a:ext cx="316865" cy="42926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114300</xdr:colOff>
      <xdr:row>130</xdr:row>
      <xdr:rowOff>57150</xdr:rowOff>
    </xdr:from>
    <xdr:to>
      <xdr:col>16</xdr:col>
      <xdr:colOff>333375</xdr:colOff>
      <xdr:row>130</xdr:row>
      <xdr:rowOff>413730</xdr:rowOff>
    </xdr:to>
    <xdr:pic>
      <xdr:nvPicPr>
        <xdr:cNvPr id="306" name="Picture 69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>
        <a:xfrm>
          <a:off x="7276465" y="76013310"/>
          <a:ext cx="219075" cy="35623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12608</xdr:colOff>
      <xdr:row>131</xdr:row>
      <xdr:rowOff>171450</xdr:rowOff>
    </xdr:from>
    <xdr:to>
      <xdr:col>16</xdr:col>
      <xdr:colOff>547122</xdr:colOff>
      <xdr:row>131</xdr:row>
      <xdr:rowOff>326571</xdr:rowOff>
    </xdr:to>
    <xdr:pic>
      <xdr:nvPicPr>
        <xdr:cNvPr id="307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>
        <a:xfrm>
          <a:off x="7174230" y="76634975"/>
          <a:ext cx="494030" cy="15494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85726</xdr:colOff>
      <xdr:row>66</xdr:row>
      <xdr:rowOff>123825</xdr:rowOff>
    </xdr:from>
    <xdr:to>
      <xdr:col>16</xdr:col>
      <xdr:colOff>547150</xdr:colOff>
      <xdr:row>66</xdr:row>
      <xdr:rowOff>419100</xdr:rowOff>
    </xdr:to>
    <xdr:pic>
      <xdr:nvPicPr>
        <xdr:cNvPr id="211" name="图片 210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47890" y="37012880"/>
          <a:ext cx="42037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11207</xdr:colOff>
      <xdr:row>31</xdr:row>
      <xdr:rowOff>33618</xdr:rowOff>
    </xdr:from>
    <xdr:to>
      <xdr:col>16</xdr:col>
      <xdr:colOff>518527</xdr:colOff>
      <xdr:row>31</xdr:row>
      <xdr:rowOff>414618</xdr:rowOff>
    </xdr:to>
    <xdr:pic>
      <xdr:nvPicPr>
        <xdr:cNvPr id="243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>
        <a:xfrm>
          <a:off x="7172960" y="19164300"/>
          <a:ext cx="495300" cy="3810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156884</xdr:colOff>
      <xdr:row>95</xdr:row>
      <xdr:rowOff>123265</xdr:rowOff>
    </xdr:from>
    <xdr:to>
      <xdr:col>16</xdr:col>
      <xdr:colOff>480003</xdr:colOff>
      <xdr:row>95</xdr:row>
      <xdr:rowOff>481853</xdr:rowOff>
    </xdr:to>
    <xdr:pic>
      <xdr:nvPicPr>
        <xdr:cNvPr id="253" name="图片 252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319010" y="59336305"/>
          <a:ext cx="32258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89649</xdr:colOff>
      <xdr:row>94</xdr:row>
      <xdr:rowOff>65813</xdr:rowOff>
    </xdr:from>
    <xdr:to>
      <xdr:col>16</xdr:col>
      <xdr:colOff>476018</xdr:colOff>
      <xdr:row>94</xdr:row>
      <xdr:rowOff>459443</xdr:rowOff>
    </xdr:to>
    <xdr:pic>
      <xdr:nvPicPr>
        <xdr:cNvPr id="254" name="图片 253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51700" y="58771155"/>
          <a:ext cx="38608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123265</xdr:colOff>
      <xdr:row>128</xdr:row>
      <xdr:rowOff>67237</xdr:rowOff>
    </xdr:from>
    <xdr:to>
      <xdr:col>16</xdr:col>
      <xdr:colOff>302558</xdr:colOff>
      <xdr:row>128</xdr:row>
      <xdr:rowOff>457061</xdr:rowOff>
    </xdr:to>
    <xdr:pic>
      <xdr:nvPicPr>
        <xdr:cNvPr id="271" name="图片 270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85355" y="75008105"/>
          <a:ext cx="179070" cy="389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89648</xdr:colOff>
      <xdr:row>44</xdr:row>
      <xdr:rowOff>134471</xdr:rowOff>
    </xdr:from>
    <xdr:to>
      <xdr:col>16</xdr:col>
      <xdr:colOff>424903</xdr:colOff>
      <xdr:row>44</xdr:row>
      <xdr:rowOff>459441</xdr:rowOff>
    </xdr:to>
    <xdr:pic>
      <xdr:nvPicPr>
        <xdr:cNvPr id="201" name="图片 200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51700" y="25861010"/>
          <a:ext cx="335280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99060</xdr:colOff>
      <xdr:row>37</xdr:row>
      <xdr:rowOff>83185</xdr:rowOff>
    </xdr:from>
    <xdr:to>
      <xdr:col>16</xdr:col>
      <xdr:colOff>485775</xdr:colOff>
      <xdr:row>37</xdr:row>
      <xdr:rowOff>406400</xdr:rowOff>
    </xdr:to>
    <xdr:pic>
      <xdr:nvPicPr>
        <xdr:cNvPr id="319" name="图片 318"/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7261225" y="22258655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76200</xdr:colOff>
      <xdr:row>106</xdr:row>
      <xdr:rowOff>139245</xdr:rowOff>
    </xdr:from>
    <xdr:to>
      <xdr:col>16</xdr:col>
      <xdr:colOff>550765</xdr:colOff>
      <xdr:row>106</xdr:row>
      <xdr:rowOff>323850</xdr:rowOff>
    </xdr:to>
    <xdr:pic>
      <xdr:nvPicPr>
        <xdr:cNvPr id="318" name="图片 317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38365" y="64425830"/>
          <a:ext cx="429895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57150</xdr:colOff>
      <xdr:row>109</xdr:row>
      <xdr:rowOff>142875</xdr:rowOff>
    </xdr:from>
    <xdr:to>
      <xdr:col>16</xdr:col>
      <xdr:colOff>540472</xdr:colOff>
      <xdr:row>109</xdr:row>
      <xdr:rowOff>304800</xdr:rowOff>
    </xdr:to>
    <xdr:pic>
      <xdr:nvPicPr>
        <xdr:cNvPr id="320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>
        <a:xfrm>
          <a:off x="7219315" y="65951735"/>
          <a:ext cx="448945" cy="16192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122464</xdr:colOff>
      <xdr:row>38</xdr:row>
      <xdr:rowOff>27215</xdr:rowOff>
    </xdr:from>
    <xdr:to>
      <xdr:col>16</xdr:col>
      <xdr:colOff>380199</xdr:colOff>
      <xdr:row>38</xdr:row>
      <xdr:rowOff>394583</xdr:rowOff>
    </xdr:to>
    <xdr:pic>
      <xdr:nvPicPr>
        <xdr:cNvPr id="323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>
        <a:xfrm>
          <a:off x="7284085" y="22709505"/>
          <a:ext cx="257810" cy="36766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89647</xdr:colOff>
      <xdr:row>47</xdr:row>
      <xdr:rowOff>145186</xdr:rowOff>
    </xdr:from>
    <xdr:to>
      <xdr:col>16</xdr:col>
      <xdr:colOff>496792</xdr:colOff>
      <xdr:row>47</xdr:row>
      <xdr:rowOff>448235</xdr:rowOff>
    </xdr:to>
    <xdr:pic>
      <xdr:nvPicPr>
        <xdr:cNvPr id="324" name="图片 323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51700" y="27393900"/>
          <a:ext cx="407035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39370</xdr:colOff>
      <xdr:row>49</xdr:row>
      <xdr:rowOff>196850</xdr:rowOff>
    </xdr:from>
    <xdr:to>
      <xdr:col>16</xdr:col>
      <xdr:colOff>419100</xdr:colOff>
      <xdr:row>49</xdr:row>
      <xdr:rowOff>312420</xdr:rowOff>
    </xdr:to>
    <xdr:pic>
      <xdr:nvPicPr>
        <xdr:cNvPr id="325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>
        <a:xfrm>
          <a:off x="7201535" y="28460700"/>
          <a:ext cx="379730" cy="1155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103505</xdr:colOff>
      <xdr:row>51</xdr:row>
      <xdr:rowOff>219075</xdr:rowOff>
    </xdr:from>
    <xdr:to>
      <xdr:col>16</xdr:col>
      <xdr:colOff>472440</xdr:colOff>
      <xdr:row>51</xdr:row>
      <xdr:rowOff>323850</xdr:rowOff>
    </xdr:to>
    <xdr:pic>
      <xdr:nvPicPr>
        <xdr:cNvPr id="326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>
        <a:xfrm>
          <a:off x="7265670" y="29497655"/>
          <a:ext cx="368935" cy="1047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156883</xdr:colOff>
      <xdr:row>62</xdr:row>
      <xdr:rowOff>67235</xdr:rowOff>
    </xdr:from>
    <xdr:to>
      <xdr:col>16</xdr:col>
      <xdr:colOff>369794</xdr:colOff>
      <xdr:row>62</xdr:row>
      <xdr:rowOff>415067</xdr:rowOff>
    </xdr:to>
    <xdr:pic>
      <xdr:nvPicPr>
        <xdr:cNvPr id="327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>
        <a:xfrm>
          <a:off x="7319010" y="34926270"/>
          <a:ext cx="212725" cy="34798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134470</xdr:colOff>
      <xdr:row>63</xdr:row>
      <xdr:rowOff>89647</xdr:rowOff>
    </xdr:from>
    <xdr:to>
      <xdr:col>16</xdr:col>
      <xdr:colOff>336175</xdr:colOff>
      <xdr:row>63</xdr:row>
      <xdr:rowOff>419172</xdr:rowOff>
    </xdr:to>
    <xdr:pic>
      <xdr:nvPicPr>
        <xdr:cNvPr id="328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>
        <a:xfrm>
          <a:off x="7296150" y="35456495"/>
          <a:ext cx="201930" cy="32956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104775</xdr:colOff>
      <xdr:row>63</xdr:row>
      <xdr:rowOff>76200</xdr:rowOff>
    </xdr:from>
    <xdr:to>
      <xdr:col>16</xdr:col>
      <xdr:colOff>333375</xdr:colOff>
      <xdr:row>63</xdr:row>
      <xdr:rowOff>438150</xdr:rowOff>
    </xdr:to>
    <xdr:pic>
      <xdr:nvPicPr>
        <xdr:cNvPr id="329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>
        <a:xfrm>
          <a:off x="7266940" y="35443160"/>
          <a:ext cx="2286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104775</xdr:colOff>
      <xdr:row>62</xdr:row>
      <xdr:rowOff>76200</xdr:rowOff>
    </xdr:from>
    <xdr:to>
      <xdr:col>16</xdr:col>
      <xdr:colOff>333375</xdr:colOff>
      <xdr:row>62</xdr:row>
      <xdr:rowOff>438150</xdr:rowOff>
    </xdr:to>
    <xdr:pic>
      <xdr:nvPicPr>
        <xdr:cNvPr id="330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>
        <a:xfrm>
          <a:off x="7266940" y="34935795"/>
          <a:ext cx="2286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89648</xdr:colOff>
      <xdr:row>64</xdr:row>
      <xdr:rowOff>11206</xdr:rowOff>
    </xdr:from>
    <xdr:to>
      <xdr:col>16</xdr:col>
      <xdr:colOff>470648</xdr:colOff>
      <xdr:row>64</xdr:row>
      <xdr:rowOff>454016</xdr:rowOff>
    </xdr:to>
    <xdr:pic>
      <xdr:nvPicPr>
        <xdr:cNvPr id="331" name="图片 330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51700" y="35885120"/>
          <a:ext cx="381000" cy="442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69273</xdr:colOff>
      <xdr:row>61</xdr:row>
      <xdr:rowOff>0</xdr:rowOff>
    </xdr:from>
    <xdr:to>
      <xdr:col>16</xdr:col>
      <xdr:colOff>354081</xdr:colOff>
      <xdr:row>61</xdr:row>
      <xdr:rowOff>375924</xdr:rowOff>
    </xdr:to>
    <xdr:pic>
      <xdr:nvPicPr>
        <xdr:cNvPr id="332" name="图片 331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31380" y="34352230"/>
          <a:ext cx="284480" cy="375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122464</xdr:colOff>
      <xdr:row>65</xdr:row>
      <xdr:rowOff>27215</xdr:rowOff>
    </xdr:from>
    <xdr:to>
      <xdr:col>16</xdr:col>
      <xdr:colOff>380199</xdr:colOff>
      <xdr:row>65</xdr:row>
      <xdr:rowOff>394583</xdr:rowOff>
    </xdr:to>
    <xdr:pic>
      <xdr:nvPicPr>
        <xdr:cNvPr id="333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>
        <a:xfrm>
          <a:off x="7284085" y="36408360"/>
          <a:ext cx="257810" cy="3676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68035</xdr:colOff>
      <xdr:row>99</xdr:row>
      <xdr:rowOff>136072</xdr:rowOff>
    </xdr:from>
    <xdr:to>
      <xdr:col>17</xdr:col>
      <xdr:colOff>0</xdr:colOff>
      <xdr:row>99</xdr:row>
      <xdr:rowOff>408215</xdr:rowOff>
    </xdr:to>
    <xdr:pic>
      <xdr:nvPicPr>
        <xdr:cNvPr id="206" name="图片 205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30110" y="61378465"/>
          <a:ext cx="438150" cy="27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13607</xdr:colOff>
      <xdr:row>41</xdr:row>
      <xdr:rowOff>136071</xdr:rowOff>
    </xdr:from>
    <xdr:to>
      <xdr:col>16</xdr:col>
      <xdr:colOff>501190</xdr:colOff>
      <xdr:row>41</xdr:row>
      <xdr:rowOff>465116</xdr:rowOff>
    </xdr:to>
    <xdr:pic>
      <xdr:nvPicPr>
        <xdr:cNvPr id="221" name="图片 220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175500" y="24340820"/>
          <a:ext cx="487680" cy="32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54429</xdr:colOff>
      <xdr:row>132</xdr:row>
      <xdr:rowOff>95250</xdr:rowOff>
    </xdr:from>
    <xdr:to>
      <xdr:col>16</xdr:col>
      <xdr:colOff>418111</xdr:colOff>
      <xdr:row>132</xdr:row>
      <xdr:rowOff>435127</xdr:rowOff>
    </xdr:to>
    <xdr:pic>
      <xdr:nvPicPr>
        <xdr:cNvPr id="269" name="图片 268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16140" y="77066140"/>
          <a:ext cx="363855" cy="33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178</xdr:row>
      <xdr:rowOff>0</xdr:rowOff>
    </xdr:from>
    <xdr:to>
      <xdr:col>36</xdr:col>
      <xdr:colOff>0</xdr:colOff>
      <xdr:row>178</xdr:row>
      <xdr:rowOff>0</xdr:rowOff>
    </xdr:to>
    <xdr:cxnSp macro="">
      <xdr:nvCxnSpPr>
        <xdr:cNvPr id="222" name="直接连接符 221"/>
        <xdr:cNvCxnSpPr/>
      </xdr:nvCxnSpPr>
      <xdr:spPr>
        <a:xfrm>
          <a:off x="3312160" y="109442250"/>
          <a:ext cx="2232533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89087</xdr:colOff>
      <xdr:row>39</xdr:row>
      <xdr:rowOff>91470</xdr:rowOff>
    </xdr:from>
    <xdr:to>
      <xdr:col>16</xdr:col>
      <xdr:colOff>500043</xdr:colOff>
      <xdr:row>39</xdr:row>
      <xdr:rowOff>459442</xdr:rowOff>
    </xdr:to>
    <xdr:pic>
      <xdr:nvPicPr>
        <xdr:cNvPr id="335" name="图片 33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51065" y="23281640"/>
          <a:ext cx="410845" cy="367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51955</xdr:colOff>
      <xdr:row>98</xdr:row>
      <xdr:rowOff>138546</xdr:rowOff>
    </xdr:from>
    <xdr:to>
      <xdr:col>17</xdr:col>
      <xdr:colOff>0</xdr:colOff>
      <xdr:row>98</xdr:row>
      <xdr:rowOff>410689</xdr:rowOff>
    </xdr:to>
    <xdr:pic>
      <xdr:nvPicPr>
        <xdr:cNvPr id="336" name="图片 335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213600" y="60873640"/>
          <a:ext cx="454660" cy="27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114300</xdr:colOff>
      <xdr:row>102</xdr:row>
      <xdr:rowOff>133351</xdr:rowOff>
    </xdr:from>
    <xdr:to>
      <xdr:col>16</xdr:col>
      <xdr:colOff>428625</xdr:colOff>
      <xdr:row>102</xdr:row>
      <xdr:rowOff>459065</xdr:rowOff>
    </xdr:to>
    <xdr:pic>
      <xdr:nvPicPr>
        <xdr:cNvPr id="337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>
        <a:xfrm>
          <a:off x="7276465" y="62390655"/>
          <a:ext cx="314325" cy="32512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42545</xdr:colOff>
      <xdr:row>48</xdr:row>
      <xdr:rowOff>128905</xdr:rowOff>
    </xdr:from>
    <xdr:to>
      <xdr:col>16</xdr:col>
      <xdr:colOff>458470</xdr:colOff>
      <xdr:row>48</xdr:row>
      <xdr:rowOff>301625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7204710" y="27885390"/>
          <a:ext cx="415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16510</xdr:colOff>
      <xdr:row>50</xdr:row>
      <xdr:rowOff>114300</xdr:rowOff>
    </xdr:from>
    <xdr:to>
      <xdr:col>16</xdr:col>
      <xdr:colOff>480695</xdr:colOff>
      <xdr:row>50</xdr:row>
      <xdr:rowOff>353695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7178675" y="28885515"/>
          <a:ext cx="464185" cy="239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12065</xdr:colOff>
      <xdr:row>107</xdr:row>
      <xdr:rowOff>75565</xdr:rowOff>
    </xdr:from>
    <xdr:to>
      <xdr:col>16</xdr:col>
      <xdr:colOff>473710</xdr:colOff>
      <xdr:row>107</xdr:row>
      <xdr:rowOff>328295</xdr:rowOff>
    </xdr:to>
    <xdr:pic>
      <xdr:nvPicPr>
        <xdr:cNvPr id="4" name="图片 3" descr="00"/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7174230" y="64869695"/>
          <a:ext cx="461645" cy="252730"/>
        </a:xfrm>
        <a:prstGeom prst="rect">
          <a:avLst/>
        </a:prstGeom>
      </xdr:spPr>
    </xdr:pic>
    <xdr:clientData/>
  </xdr:twoCellAnchor>
  <xdr:twoCellAnchor editAs="oneCell">
    <xdr:from>
      <xdr:col>16</xdr:col>
      <xdr:colOff>41275</xdr:colOff>
      <xdr:row>117</xdr:row>
      <xdr:rowOff>140335</xdr:rowOff>
    </xdr:from>
    <xdr:to>
      <xdr:col>16</xdr:col>
      <xdr:colOff>488315</xdr:colOff>
      <xdr:row>117</xdr:row>
      <xdr:rowOff>327660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7203440" y="69500750"/>
          <a:ext cx="44704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360680</xdr:colOff>
      <xdr:row>116</xdr:row>
      <xdr:rowOff>188595</xdr:rowOff>
    </xdr:from>
    <xdr:to>
      <xdr:col>16</xdr:col>
      <xdr:colOff>499110</xdr:colOff>
      <xdr:row>116</xdr:row>
      <xdr:rowOff>301625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7136765" y="69041645"/>
          <a:ext cx="524510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55245</xdr:colOff>
      <xdr:row>108</xdr:row>
      <xdr:rowOff>158115</xdr:rowOff>
    </xdr:from>
    <xdr:to>
      <xdr:col>17</xdr:col>
      <xdr:colOff>9525</xdr:colOff>
      <xdr:row>108</xdr:row>
      <xdr:rowOff>396240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7217410" y="65459610"/>
          <a:ext cx="460375" cy="238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152400</xdr:colOff>
      <xdr:row>100</xdr:row>
      <xdr:rowOff>85726</xdr:rowOff>
    </xdr:from>
    <xdr:to>
      <xdr:col>16</xdr:col>
      <xdr:colOff>333375</xdr:colOff>
      <xdr:row>100</xdr:row>
      <xdr:rowOff>486346</xdr:rowOff>
    </xdr:to>
    <xdr:pic>
      <xdr:nvPicPr>
        <xdr:cNvPr id="321" name="Picture 65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>
        <a:xfrm>
          <a:off x="8439150" y="65590512"/>
          <a:ext cx="180975" cy="40062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95250</xdr:colOff>
      <xdr:row>110</xdr:row>
      <xdr:rowOff>108857</xdr:rowOff>
    </xdr:from>
    <xdr:to>
      <xdr:col>16</xdr:col>
      <xdr:colOff>396776</xdr:colOff>
      <xdr:row>110</xdr:row>
      <xdr:rowOff>421822</xdr:rowOff>
    </xdr:to>
    <xdr:pic>
      <xdr:nvPicPr>
        <xdr:cNvPr id="322" name="图片 321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8382000" y="70648286"/>
          <a:ext cx="301526" cy="312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134470</xdr:colOff>
      <xdr:row>19</xdr:row>
      <xdr:rowOff>100853</xdr:rowOff>
    </xdr:from>
    <xdr:to>
      <xdr:col>16</xdr:col>
      <xdr:colOff>432220</xdr:colOff>
      <xdr:row>19</xdr:row>
      <xdr:rowOff>425823</xdr:rowOff>
    </xdr:to>
    <xdr:pic>
      <xdr:nvPicPr>
        <xdr:cNvPr id="350" name="图片 349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7925920" y="13616828"/>
          <a:ext cx="297750" cy="324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44823</xdr:colOff>
      <xdr:row>168</xdr:row>
      <xdr:rowOff>257734</xdr:rowOff>
    </xdr:from>
    <xdr:to>
      <xdr:col>16</xdr:col>
      <xdr:colOff>472088</xdr:colOff>
      <xdr:row>168</xdr:row>
      <xdr:rowOff>358027</xdr:rowOff>
    </xdr:to>
    <xdr:pic>
      <xdr:nvPicPr>
        <xdr:cNvPr id="354" name="图片 353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8331573" y="89520591"/>
          <a:ext cx="427265" cy="100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44823</xdr:colOff>
      <xdr:row>169</xdr:row>
      <xdr:rowOff>257734</xdr:rowOff>
    </xdr:from>
    <xdr:to>
      <xdr:col>16</xdr:col>
      <xdr:colOff>472088</xdr:colOff>
      <xdr:row>169</xdr:row>
      <xdr:rowOff>358027</xdr:rowOff>
    </xdr:to>
    <xdr:pic>
      <xdr:nvPicPr>
        <xdr:cNvPr id="355" name="图片 354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8331573" y="89520591"/>
          <a:ext cx="427265" cy="100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44823</xdr:colOff>
      <xdr:row>170</xdr:row>
      <xdr:rowOff>257734</xdr:rowOff>
    </xdr:from>
    <xdr:to>
      <xdr:col>16</xdr:col>
      <xdr:colOff>472088</xdr:colOff>
      <xdr:row>170</xdr:row>
      <xdr:rowOff>358027</xdr:rowOff>
    </xdr:to>
    <xdr:pic>
      <xdr:nvPicPr>
        <xdr:cNvPr id="356" name="图片 355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8331573" y="90527520"/>
          <a:ext cx="427265" cy="100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5</xdr:row>
      <xdr:rowOff>0</xdr:rowOff>
    </xdr:from>
    <xdr:to>
      <xdr:col>3</xdr:col>
      <xdr:colOff>559205</xdr:colOff>
      <xdr:row>8</xdr:row>
      <xdr:rowOff>69273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114550"/>
          <a:ext cx="1939290" cy="1978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tabColor rgb="FF00B050"/>
  </sheetPr>
  <dimension ref="A1:AJ192"/>
  <sheetViews>
    <sheetView tabSelected="1" view="pageBreakPreview" zoomScale="70" zoomScaleNormal="100" zoomScaleSheetLayoutView="70" workbookViewId="0">
      <selection activeCell="L9" sqref="L9"/>
    </sheetView>
  </sheetViews>
  <sheetFormatPr defaultColWidth="9" defaultRowHeight="17.25"/>
  <cols>
    <col min="1" max="1" width="4.5" style="52" customWidth="1"/>
    <col min="2" max="11" width="2.625" style="50" customWidth="1"/>
    <col min="12" max="12" width="17.5" style="50" customWidth="1"/>
    <col min="13" max="13" width="29.375" style="53" customWidth="1"/>
    <col min="14" max="14" width="19.125" style="53" customWidth="1"/>
    <col min="15" max="16" width="5.625" style="50" customWidth="1"/>
    <col min="17" max="17" width="7.375" style="50" customWidth="1"/>
    <col min="18" max="18" width="6.125" style="54" customWidth="1"/>
    <col min="19" max="19" width="15.5" style="50" customWidth="1"/>
    <col min="20" max="20" width="8.125" style="55" customWidth="1"/>
    <col min="21" max="23" width="8.125" style="54" customWidth="1"/>
    <col min="24" max="24" width="18.125" style="54" customWidth="1"/>
    <col min="25" max="25" width="12.375" style="54" customWidth="1"/>
    <col min="26" max="26" width="15.875" style="50" customWidth="1"/>
    <col min="27" max="27" width="8.375" style="56" customWidth="1"/>
    <col min="28" max="28" width="6.625" style="50" customWidth="1"/>
    <col min="29" max="32" width="5.75" style="50" customWidth="1"/>
    <col min="33" max="34" width="7.25" style="50" customWidth="1"/>
    <col min="35" max="35" width="10" style="50" customWidth="1"/>
    <col min="36" max="36" width="19.125" style="50" customWidth="1"/>
    <col min="37" max="16384" width="9" style="50"/>
  </cols>
  <sheetData>
    <row r="1" spans="1:36" ht="33.75" customHeight="1">
      <c r="A1" s="192" t="s">
        <v>472</v>
      </c>
      <c r="B1" s="193"/>
      <c r="C1" s="193"/>
      <c r="D1" s="193"/>
      <c r="E1" s="193"/>
      <c r="F1" s="193" t="s">
        <v>91</v>
      </c>
      <c r="G1" s="193"/>
      <c r="H1" s="193"/>
      <c r="I1" s="193"/>
      <c r="J1" s="193"/>
      <c r="K1" s="193"/>
      <c r="L1" s="194" t="s">
        <v>92</v>
      </c>
      <c r="M1" s="194"/>
      <c r="N1" s="185" t="s">
        <v>475</v>
      </c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6"/>
      <c r="AB1" s="185"/>
      <c r="AC1" s="185"/>
      <c r="AD1" s="185"/>
      <c r="AE1" s="185"/>
      <c r="AF1" s="185"/>
      <c r="AG1" s="185"/>
      <c r="AH1" s="185"/>
      <c r="AI1" s="91" t="s">
        <v>25</v>
      </c>
      <c r="AJ1" s="121"/>
    </row>
    <row r="2" spans="1:36" ht="33.75" customHeight="1">
      <c r="A2" s="192" t="s">
        <v>96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6"/>
      <c r="AB2" s="185"/>
      <c r="AC2" s="185"/>
      <c r="AD2" s="185"/>
      <c r="AE2" s="185"/>
      <c r="AF2" s="185"/>
      <c r="AG2" s="185"/>
      <c r="AH2" s="185"/>
      <c r="AI2" s="91" t="s">
        <v>97</v>
      </c>
      <c r="AJ2" s="33" t="s">
        <v>19</v>
      </c>
    </row>
    <row r="3" spans="1:36" ht="54" customHeight="1">
      <c r="A3" s="195" t="s">
        <v>98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 t="s">
        <v>99</v>
      </c>
      <c r="M3" s="194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6"/>
      <c r="AB3" s="185"/>
      <c r="AC3" s="185"/>
      <c r="AD3" s="185"/>
      <c r="AE3" s="185"/>
      <c r="AF3" s="185"/>
      <c r="AG3" s="185"/>
      <c r="AH3" s="185"/>
      <c r="AI3" s="91" t="s">
        <v>100</v>
      </c>
      <c r="AJ3" s="64" t="s">
        <v>474</v>
      </c>
    </row>
    <row r="4" spans="1:36" ht="33.75" customHeight="1">
      <c r="A4" s="195" t="s">
        <v>476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6"/>
      <c r="AB4" s="185"/>
      <c r="AC4" s="185"/>
      <c r="AD4" s="185"/>
      <c r="AE4" s="185"/>
      <c r="AF4" s="185"/>
      <c r="AG4" s="185"/>
      <c r="AH4" s="185"/>
      <c r="AI4" s="91" t="s">
        <v>17</v>
      </c>
      <c r="AJ4" s="121" t="s">
        <v>465</v>
      </c>
    </row>
    <row r="5" spans="1:36" ht="30" customHeight="1">
      <c r="A5" s="187" t="s">
        <v>588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6"/>
      <c r="AB5" s="185"/>
      <c r="AC5" s="185"/>
      <c r="AD5" s="185"/>
      <c r="AE5" s="185"/>
      <c r="AF5" s="185"/>
      <c r="AG5" s="185"/>
      <c r="AH5" s="185"/>
      <c r="AI5" s="83" t="s">
        <v>101</v>
      </c>
      <c r="AJ5" s="91"/>
    </row>
    <row r="6" spans="1:36" ht="24.95" customHeight="1">
      <c r="A6" s="196" t="s">
        <v>103</v>
      </c>
      <c r="B6" s="190" t="s">
        <v>104</v>
      </c>
      <c r="C6" s="190"/>
      <c r="D6" s="190"/>
      <c r="E6" s="190"/>
      <c r="F6" s="190"/>
      <c r="G6" s="190"/>
      <c r="H6" s="190"/>
      <c r="I6" s="190"/>
      <c r="J6" s="190"/>
      <c r="K6" s="190"/>
      <c r="L6" s="197" t="s">
        <v>25</v>
      </c>
      <c r="M6" s="190" t="s">
        <v>97</v>
      </c>
      <c r="N6" s="190" t="s">
        <v>105</v>
      </c>
      <c r="O6" s="190" t="s">
        <v>106</v>
      </c>
      <c r="P6" s="190" t="s">
        <v>107</v>
      </c>
      <c r="Q6" s="190" t="s">
        <v>11</v>
      </c>
      <c r="R6" s="197" t="s">
        <v>108</v>
      </c>
      <c r="S6" s="190" t="s">
        <v>109</v>
      </c>
      <c r="T6" s="201" t="s">
        <v>110</v>
      </c>
      <c r="U6" s="201" t="s">
        <v>111</v>
      </c>
      <c r="V6" s="189" t="s">
        <v>112</v>
      </c>
      <c r="W6" s="198" t="s">
        <v>113</v>
      </c>
      <c r="X6" s="189" t="s">
        <v>114</v>
      </c>
      <c r="Y6" s="189" t="s">
        <v>115</v>
      </c>
      <c r="Z6" s="190" t="s">
        <v>116</v>
      </c>
      <c r="AA6" s="191" t="s">
        <v>117</v>
      </c>
      <c r="AB6" s="190" t="s">
        <v>118</v>
      </c>
      <c r="AC6" s="163" t="s">
        <v>119</v>
      </c>
      <c r="AD6" s="163" t="s">
        <v>120</v>
      </c>
      <c r="AE6" s="163" t="s">
        <v>121</v>
      </c>
      <c r="AF6" s="163" t="s">
        <v>477</v>
      </c>
      <c r="AG6" s="199" t="s">
        <v>122</v>
      </c>
      <c r="AH6" s="199" t="s">
        <v>102</v>
      </c>
      <c r="AI6" s="200" t="s">
        <v>18</v>
      </c>
      <c r="AJ6" s="190" t="s">
        <v>123</v>
      </c>
    </row>
    <row r="7" spans="1:36" s="49" customFormat="1" ht="24.95" customHeight="1">
      <c r="A7" s="196"/>
      <c r="B7" s="125">
        <v>0</v>
      </c>
      <c r="C7" s="125">
        <v>1</v>
      </c>
      <c r="D7" s="125">
        <v>2</v>
      </c>
      <c r="E7" s="125">
        <v>3</v>
      </c>
      <c r="F7" s="125">
        <v>4</v>
      </c>
      <c r="G7" s="125">
        <v>5</v>
      </c>
      <c r="H7" s="125">
        <v>6</v>
      </c>
      <c r="I7" s="125">
        <v>7</v>
      </c>
      <c r="J7" s="125">
        <v>8</v>
      </c>
      <c r="K7" s="61">
        <v>9</v>
      </c>
      <c r="L7" s="197"/>
      <c r="M7" s="190"/>
      <c r="N7" s="190"/>
      <c r="O7" s="190"/>
      <c r="P7" s="190"/>
      <c r="Q7" s="190"/>
      <c r="R7" s="197"/>
      <c r="S7" s="190"/>
      <c r="T7" s="201"/>
      <c r="U7" s="201"/>
      <c r="V7" s="189"/>
      <c r="W7" s="198"/>
      <c r="X7" s="189"/>
      <c r="Y7" s="189"/>
      <c r="Z7" s="190"/>
      <c r="AA7" s="191"/>
      <c r="AB7" s="190"/>
      <c r="AC7" s="163"/>
      <c r="AD7" s="163"/>
      <c r="AE7" s="163"/>
      <c r="AF7" s="163"/>
      <c r="AG7" s="199"/>
      <c r="AH7" s="199"/>
      <c r="AI7" s="200"/>
      <c r="AJ7" s="190"/>
    </row>
    <row r="8" spans="1:36" s="49" customFormat="1" ht="39.950000000000003" hidden="1" customHeight="1">
      <c r="A8" s="57">
        <f>ROW(8:8)-8</f>
        <v>0</v>
      </c>
      <c r="B8" s="58">
        <v>0</v>
      </c>
      <c r="C8" s="58"/>
      <c r="D8" s="58"/>
      <c r="E8" s="58"/>
      <c r="F8" s="58"/>
      <c r="G8" s="58"/>
      <c r="H8" s="58"/>
      <c r="I8" s="58"/>
      <c r="J8" s="62"/>
      <c r="K8" s="63"/>
      <c r="L8" s="117" t="s">
        <v>581</v>
      </c>
      <c r="M8" s="33" t="s">
        <v>19</v>
      </c>
      <c r="N8" s="64" t="s">
        <v>478</v>
      </c>
      <c r="O8" s="61" t="s">
        <v>32</v>
      </c>
      <c r="P8" s="108" t="s">
        <v>124</v>
      </c>
      <c r="Q8" s="108"/>
      <c r="R8" s="110" t="s">
        <v>32</v>
      </c>
      <c r="S8" s="105" t="s">
        <v>125</v>
      </c>
      <c r="T8" s="110" t="s">
        <v>32</v>
      </c>
      <c r="U8" s="110" t="s">
        <v>126</v>
      </c>
      <c r="V8" s="110" t="s">
        <v>127</v>
      </c>
      <c r="W8" s="109" t="s">
        <v>128</v>
      </c>
      <c r="X8" s="106" t="s">
        <v>129</v>
      </c>
      <c r="Y8" s="105" t="s">
        <v>20</v>
      </c>
      <c r="Z8" s="108" t="s">
        <v>479</v>
      </c>
      <c r="AA8" s="84" t="e">
        <f>AA10+AA84+AA146+AA179*#REF!</f>
        <v>#REF!</v>
      </c>
      <c r="AB8" s="108" t="s">
        <v>20</v>
      </c>
      <c r="AC8" s="106"/>
      <c r="AD8" s="106"/>
      <c r="AE8" s="106"/>
      <c r="AF8" s="106"/>
      <c r="AG8" s="107"/>
      <c r="AH8" s="107"/>
      <c r="AI8" s="92"/>
      <c r="AJ8" s="81">
        <v>0</v>
      </c>
    </row>
    <row r="9" spans="1:36" s="49" customFormat="1" ht="39.950000000000003" customHeight="1">
      <c r="A9" s="57">
        <f>ROW(9:9)-8</f>
        <v>1</v>
      </c>
      <c r="B9" s="58">
        <v>0</v>
      </c>
      <c r="C9" s="58"/>
      <c r="D9" s="58"/>
      <c r="E9" s="58"/>
      <c r="F9" s="58"/>
      <c r="G9" s="58"/>
      <c r="H9" s="58"/>
      <c r="I9" s="58"/>
      <c r="J9" s="62"/>
      <c r="K9" s="63"/>
      <c r="L9" s="121"/>
      <c r="M9" s="33" t="s">
        <v>19</v>
      </c>
      <c r="N9" s="64" t="s">
        <v>480</v>
      </c>
      <c r="O9" s="61" t="s">
        <v>32</v>
      </c>
      <c r="P9" s="123" t="s">
        <v>124</v>
      </c>
      <c r="Q9" s="123"/>
      <c r="R9" s="124" t="s">
        <v>32</v>
      </c>
      <c r="S9" s="119" t="s">
        <v>125</v>
      </c>
      <c r="T9" s="124" t="s">
        <v>32</v>
      </c>
      <c r="U9" s="124" t="s">
        <v>126</v>
      </c>
      <c r="V9" s="124" t="s">
        <v>127</v>
      </c>
      <c r="W9" s="122" t="s">
        <v>128</v>
      </c>
      <c r="X9" s="121" t="s">
        <v>129</v>
      </c>
      <c r="Y9" s="119" t="s">
        <v>20</v>
      </c>
      <c r="Z9" s="123" t="s">
        <v>479</v>
      </c>
      <c r="AA9" s="84" t="e">
        <f>AA11+AA84+AA147+AA179*#REF!</f>
        <v>#REF!</v>
      </c>
      <c r="AB9" s="123" t="s">
        <v>20</v>
      </c>
      <c r="AC9" s="121"/>
      <c r="AD9" s="121"/>
      <c r="AE9" s="121"/>
      <c r="AF9" s="121"/>
      <c r="AG9" s="125"/>
      <c r="AH9" s="125"/>
      <c r="AI9" s="92"/>
      <c r="AJ9" s="81">
        <v>1</v>
      </c>
    </row>
    <row r="10" spans="1:36" s="49" customFormat="1" ht="39.950000000000003" hidden="1" customHeight="1">
      <c r="A10" s="57">
        <f>ROW(10:10)-8</f>
        <v>2</v>
      </c>
      <c r="B10" s="58"/>
      <c r="C10" s="106">
        <v>1</v>
      </c>
      <c r="D10" s="106"/>
      <c r="E10" s="106"/>
      <c r="F10" s="106"/>
      <c r="G10" s="106"/>
      <c r="H10" s="106"/>
      <c r="I10" s="106"/>
      <c r="J10" s="107"/>
      <c r="K10" s="63"/>
      <c r="L10" s="113" t="s">
        <v>596</v>
      </c>
      <c r="M10" s="33" t="s">
        <v>130</v>
      </c>
      <c r="N10" s="65" t="s">
        <v>481</v>
      </c>
      <c r="O10" s="61" t="s">
        <v>32</v>
      </c>
      <c r="P10" s="108" t="s">
        <v>124</v>
      </c>
      <c r="Q10" s="108"/>
      <c r="R10" s="110" t="s">
        <v>32</v>
      </c>
      <c r="S10" s="105" t="s">
        <v>125</v>
      </c>
      <c r="T10" s="110" t="s">
        <v>32</v>
      </c>
      <c r="U10" s="110" t="s">
        <v>126</v>
      </c>
      <c r="V10" s="110" t="s">
        <v>127</v>
      </c>
      <c r="W10" s="60" t="s">
        <v>131</v>
      </c>
      <c r="X10" s="106" t="s">
        <v>129</v>
      </c>
      <c r="Y10" s="105" t="s">
        <v>20</v>
      </c>
      <c r="Z10" s="108" t="s">
        <v>132</v>
      </c>
      <c r="AA10" s="84" t="e">
        <f>AA12+AA21+AA22+AA23+AA68+AA69+#REF!*#REF!+AA70*#REF!+AA71+AA72+AA73*#REF!+AA74</f>
        <v>#REF!</v>
      </c>
      <c r="AB10" s="108" t="s">
        <v>20</v>
      </c>
      <c r="AC10" s="106"/>
      <c r="AD10" s="106"/>
      <c r="AE10" s="106"/>
      <c r="AF10" s="106"/>
      <c r="AG10" s="107"/>
      <c r="AH10" s="107"/>
      <c r="AI10" s="92"/>
      <c r="AJ10" s="81">
        <v>0</v>
      </c>
    </row>
    <row r="11" spans="1:36" s="49" customFormat="1" ht="39.950000000000003" customHeight="1">
      <c r="A11" s="57">
        <f>ROW(11:11)-8</f>
        <v>3</v>
      </c>
      <c r="B11" s="58"/>
      <c r="C11" s="121">
        <v>1</v>
      </c>
      <c r="D11" s="121"/>
      <c r="E11" s="121"/>
      <c r="F11" s="121"/>
      <c r="G11" s="121"/>
      <c r="H11" s="121"/>
      <c r="I11" s="121"/>
      <c r="J11" s="66"/>
      <c r="K11" s="67"/>
      <c r="L11" s="120" t="s">
        <v>482</v>
      </c>
      <c r="M11" s="33" t="s">
        <v>130</v>
      </c>
      <c r="N11" s="68" t="s">
        <v>483</v>
      </c>
      <c r="O11" s="61" t="s">
        <v>32</v>
      </c>
      <c r="P11" s="123" t="s">
        <v>124</v>
      </c>
      <c r="Q11" s="61"/>
      <c r="R11" s="124" t="s">
        <v>32</v>
      </c>
      <c r="S11" s="119" t="s">
        <v>125</v>
      </c>
      <c r="T11" s="124" t="s">
        <v>32</v>
      </c>
      <c r="U11" s="124" t="s">
        <v>126</v>
      </c>
      <c r="V11" s="124" t="s">
        <v>127</v>
      </c>
      <c r="W11" s="60" t="s">
        <v>131</v>
      </c>
      <c r="X11" s="121" t="s">
        <v>129</v>
      </c>
      <c r="Y11" s="119" t="s">
        <v>20</v>
      </c>
      <c r="Z11" s="123" t="s">
        <v>132</v>
      </c>
      <c r="AA11" s="84" t="e">
        <f>AA12+AA21+AA22+AA23+AA68+AA69+#REF!*#REF!+AA70*#REF!+AA71+AA72+AA73*#REF!+#REF!</f>
        <v>#REF!</v>
      </c>
      <c r="AB11" s="123" t="s">
        <v>20</v>
      </c>
      <c r="AC11" s="61"/>
      <c r="AD11" s="61"/>
      <c r="AE11" s="61"/>
      <c r="AF11" s="61"/>
      <c r="AG11" s="93"/>
      <c r="AH11" s="93"/>
      <c r="AI11" s="92"/>
      <c r="AJ11" s="81">
        <v>1</v>
      </c>
    </row>
    <row r="12" spans="1:36" s="49" customFormat="1" ht="39.950000000000003" customHeight="1">
      <c r="A12" s="57">
        <f>ROW(12:12)-8</f>
        <v>4</v>
      </c>
      <c r="B12" s="58"/>
      <c r="C12" s="121"/>
      <c r="D12" s="121">
        <v>2</v>
      </c>
      <c r="E12" s="121"/>
      <c r="F12" s="121"/>
      <c r="G12" s="121"/>
      <c r="H12" s="121"/>
      <c r="I12" s="121"/>
      <c r="J12" s="66"/>
      <c r="K12" s="67"/>
      <c r="L12" s="119" t="s">
        <v>484</v>
      </c>
      <c r="M12" s="33" t="s">
        <v>133</v>
      </c>
      <c r="N12" s="69" t="s">
        <v>468</v>
      </c>
      <c r="O12" s="61" t="s">
        <v>32</v>
      </c>
      <c r="P12" s="125" t="s">
        <v>124</v>
      </c>
      <c r="Q12" s="119"/>
      <c r="R12" s="124" t="s">
        <v>32</v>
      </c>
      <c r="S12" s="119" t="s">
        <v>125</v>
      </c>
      <c r="T12" s="124" t="s">
        <v>32</v>
      </c>
      <c r="U12" s="124" t="s">
        <v>126</v>
      </c>
      <c r="V12" s="124" t="s">
        <v>127</v>
      </c>
      <c r="W12" s="122" t="s">
        <v>131</v>
      </c>
      <c r="X12" s="122" t="s">
        <v>129</v>
      </c>
      <c r="Y12" s="122" t="s">
        <v>20</v>
      </c>
      <c r="Z12" s="123" t="s">
        <v>20</v>
      </c>
      <c r="AA12" s="85">
        <v>1.673</v>
      </c>
      <c r="AB12" s="124" t="s">
        <v>20</v>
      </c>
      <c r="AC12" s="61"/>
      <c r="AD12" s="61"/>
      <c r="AE12" s="61"/>
      <c r="AF12" s="61"/>
      <c r="AG12" s="93"/>
      <c r="AH12" s="93"/>
      <c r="AI12" s="92"/>
      <c r="AJ12" s="81">
        <v>1</v>
      </c>
    </row>
    <row r="13" spans="1:36" s="49" customFormat="1" ht="39.950000000000003" hidden="1" customHeight="1">
      <c r="A13" s="57">
        <f>ROW(13:13)-8</f>
        <v>5</v>
      </c>
      <c r="B13" s="58"/>
      <c r="C13" s="106"/>
      <c r="D13" s="106">
        <v>2</v>
      </c>
      <c r="E13" s="106"/>
      <c r="F13" s="106"/>
      <c r="G13" s="106"/>
      <c r="H13" s="106"/>
      <c r="I13" s="106"/>
      <c r="J13" s="66"/>
      <c r="K13" s="67"/>
      <c r="L13" s="114" t="s">
        <v>485</v>
      </c>
      <c r="M13" s="33" t="s">
        <v>486</v>
      </c>
      <c r="N13" s="69" t="s">
        <v>469</v>
      </c>
      <c r="O13" s="61" t="s">
        <v>32</v>
      </c>
      <c r="P13" s="107" t="s">
        <v>124</v>
      </c>
      <c r="Q13" s="105"/>
      <c r="R13" s="110" t="s">
        <v>32</v>
      </c>
      <c r="S13" s="105" t="s">
        <v>125</v>
      </c>
      <c r="T13" s="110" t="s">
        <v>32</v>
      </c>
      <c r="U13" s="110" t="s">
        <v>126</v>
      </c>
      <c r="V13" s="110" t="s">
        <v>127</v>
      </c>
      <c r="W13" s="109" t="s">
        <v>131</v>
      </c>
      <c r="X13" s="109" t="s">
        <v>129</v>
      </c>
      <c r="Y13" s="109" t="s">
        <v>20</v>
      </c>
      <c r="Z13" s="108" t="s">
        <v>20</v>
      </c>
      <c r="AA13" s="85">
        <v>1.673</v>
      </c>
      <c r="AB13" s="110"/>
      <c r="AC13" s="61"/>
      <c r="AD13" s="61"/>
      <c r="AE13" s="61"/>
      <c r="AF13" s="61"/>
      <c r="AG13" s="93"/>
      <c r="AH13" s="93"/>
      <c r="AI13" s="92"/>
      <c r="AJ13" s="81">
        <v>0</v>
      </c>
    </row>
    <row r="14" spans="1:36" s="49" customFormat="1" ht="39.950000000000003" customHeight="1">
      <c r="A14" s="57">
        <f>ROW(14:14)-8</f>
        <v>6</v>
      </c>
      <c r="B14" s="58"/>
      <c r="C14" s="121"/>
      <c r="D14" s="121"/>
      <c r="E14" s="121">
        <v>3</v>
      </c>
      <c r="F14" s="121"/>
      <c r="G14" s="121"/>
      <c r="H14" s="121"/>
      <c r="I14" s="121"/>
      <c r="J14" s="66"/>
      <c r="K14" s="67"/>
      <c r="L14" s="119" t="s">
        <v>134</v>
      </c>
      <c r="M14" s="33" t="s">
        <v>135</v>
      </c>
      <c r="N14" s="70" t="s">
        <v>136</v>
      </c>
      <c r="O14" s="61" t="s">
        <v>32</v>
      </c>
      <c r="P14" s="125" t="s">
        <v>124</v>
      </c>
      <c r="Q14" s="119"/>
      <c r="R14" s="124" t="s">
        <v>32</v>
      </c>
      <c r="S14" s="119" t="s">
        <v>125</v>
      </c>
      <c r="T14" s="124" t="s">
        <v>32</v>
      </c>
      <c r="U14" s="124" t="s">
        <v>126</v>
      </c>
      <c r="V14" s="124" t="s">
        <v>127</v>
      </c>
      <c r="W14" s="122" t="s">
        <v>131</v>
      </c>
      <c r="X14" s="122" t="s">
        <v>129</v>
      </c>
      <c r="Y14" s="122" t="s">
        <v>20</v>
      </c>
      <c r="Z14" s="123" t="s">
        <v>137</v>
      </c>
      <c r="AA14" s="85">
        <f>AA15+AA18</f>
        <v>0.87290000000000001</v>
      </c>
      <c r="AB14" s="124" t="s">
        <v>20</v>
      </c>
      <c r="AC14" s="61"/>
      <c r="AD14" s="61"/>
      <c r="AE14" s="61"/>
      <c r="AF14" s="61"/>
      <c r="AG14" s="93"/>
      <c r="AH14" s="93"/>
      <c r="AI14" s="92"/>
      <c r="AJ14" s="121">
        <v>1</v>
      </c>
    </row>
    <row r="15" spans="1:36" s="49" customFormat="1" ht="39.950000000000003" customHeight="1">
      <c r="A15" s="57">
        <f>ROW(15:15)-8</f>
        <v>7</v>
      </c>
      <c r="B15" s="58"/>
      <c r="C15" s="121"/>
      <c r="D15" s="121"/>
      <c r="E15" s="121"/>
      <c r="F15" s="121">
        <v>4</v>
      </c>
      <c r="G15" s="121"/>
      <c r="H15" s="121"/>
      <c r="I15" s="121"/>
      <c r="J15" s="66"/>
      <c r="K15" s="67"/>
      <c r="L15" s="119" t="s">
        <v>138</v>
      </c>
      <c r="M15" s="33" t="s">
        <v>139</v>
      </c>
      <c r="N15" s="70" t="s">
        <v>136</v>
      </c>
      <c r="O15" s="61" t="s">
        <v>32</v>
      </c>
      <c r="P15" s="125" t="s">
        <v>124</v>
      </c>
      <c r="Q15" s="119"/>
      <c r="R15" s="124" t="s">
        <v>32</v>
      </c>
      <c r="S15" s="119" t="s">
        <v>125</v>
      </c>
      <c r="T15" s="124" t="s">
        <v>32</v>
      </c>
      <c r="U15" s="124" t="s">
        <v>126</v>
      </c>
      <c r="V15" s="124" t="s">
        <v>127</v>
      </c>
      <c r="W15" s="122" t="s">
        <v>131</v>
      </c>
      <c r="X15" s="122" t="s">
        <v>129</v>
      </c>
      <c r="Y15" s="122" t="s">
        <v>20</v>
      </c>
      <c r="Z15" s="119" t="s">
        <v>20</v>
      </c>
      <c r="AA15" s="86">
        <v>0.71989999999999998</v>
      </c>
      <c r="AB15" s="124" t="s">
        <v>20</v>
      </c>
      <c r="AC15" s="61"/>
      <c r="AD15" s="61"/>
      <c r="AE15" s="61"/>
      <c r="AF15" s="61"/>
      <c r="AG15" s="93"/>
      <c r="AH15" s="93"/>
      <c r="AI15" s="92"/>
      <c r="AJ15" s="121">
        <v>1</v>
      </c>
    </row>
    <row r="16" spans="1:36" s="49" customFormat="1" ht="39.950000000000003" customHeight="1">
      <c r="A16" s="57">
        <f>ROW(16:16)-8</f>
        <v>8</v>
      </c>
      <c r="B16" s="58"/>
      <c r="C16" s="121"/>
      <c r="D16" s="121"/>
      <c r="E16" s="121"/>
      <c r="F16" s="121"/>
      <c r="G16" s="121">
        <v>5</v>
      </c>
      <c r="H16" s="121"/>
      <c r="I16" s="121"/>
      <c r="J16" s="66"/>
      <c r="K16" s="67"/>
      <c r="L16" s="119" t="s">
        <v>140</v>
      </c>
      <c r="M16" s="33" t="s">
        <v>141</v>
      </c>
      <c r="N16" s="70" t="s">
        <v>136</v>
      </c>
      <c r="O16" s="61" t="s">
        <v>32</v>
      </c>
      <c r="P16" s="125" t="s">
        <v>124</v>
      </c>
      <c r="Q16" s="119"/>
      <c r="R16" s="124" t="s">
        <v>32</v>
      </c>
      <c r="S16" s="119" t="s">
        <v>125</v>
      </c>
      <c r="T16" s="124" t="s">
        <v>32</v>
      </c>
      <c r="U16" s="124" t="s">
        <v>126</v>
      </c>
      <c r="V16" s="124" t="s">
        <v>127</v>
      </c>
      <c r="W16" s="119" t="s">
        <v>142</v>
      </c>
      <c r="X16" s="119" t="s">
        <v>143</v>
      </c>
      <c r="Y16" s="119" t="s">
        <v>144</v>
      </c>
      <c r="Z16" s="119" t="s">
        <v>20</v>
      </c>
      <c r="AA16" s="85">
        <v>0.67359999999999998</v>
      </c>
      <c r="AB16" s="124" t="s">
        <v>20</v>
      </c>
      <c r="AC16" s="61"/>
      <c r="AD16" s="61"/>
      <c r="AE16" s="61"/>
      <c r="AF16" s="61"/>
      <c r="AG16" s="93"/>
      <c r="AH16" s="93"/>
      <c r="AI16" s="92"/>
      <c r="AJ16" s="121">
        <v>1</v>
      </c>
    </row>
    <row r="17" spans="1:36" ht="39.950000000000003" customHeight="1">
      <c r="A17" s="57">
        <f>ROW(17:17)-8</f>
        <v>9</v>
      </c>
      <c r="B17" s="58"/>
      <c r="C17" s="121"/>
      <c r="D17" s="121"/>
      <c r="E17" s="121"/>
      <c r="F17" s="121"/>
      <c r="G17" s="121">
        <v>5</v>
      </c>
      <c r="H17" s="121"/>
      <c r="I17" s="121"/>
      <c r="J17" s="61"/>
      <c r="K17" s="63"/>
      <c r="L17" s="119" t="s">
        <v>145</v>
      </c>
      <c r="M17" s="33" t="s">
        <v>146</v>
      </c>
      <c r="N17" s="70" t="s">
        <v>136</v>
      </c>
      <c r="O17" s="61" t="s">
        <v>32</v>
      </c>
      <c r="P17" s="125" t="s">
        <v>124</v>
      </c>
      <c r="Q17" s="119"/>
      <c r="R17" s="124" t="s">
        <v>32</v>
      </c>
      <c r="S17" s="119" t="s">
        <v>125</v>
      </c>
      <c r="T17" s="124" t="s">
        <v>32</v>
      </c>
      <c r="U17" s="124" t="s">
        <v>126</v>
      </c>
      <c r="V17" s="124" t="s">
        <v>127</v>
      </c>
      <c r="W17" s="119" t="s">
        <v>147</v>
      </c>
      <c r="X17" s="119" t="s">
        <v>148</v>
      </c>
      <c r="Y17" s="61" t="s">
        <v>144</v>
      </c>
      <c r="Z17" s="119" t="s">
        <v>20</v>
      </c>
      <c r="AA17" s="85">
        <v>4.6300000000000001E-2</v>
      </c>
      <c r="AB17" s="124" t="s">
        <v>20</v>
      </c>
      <c r="AC17" s="123" t="s">
        <v>20</v>
      </c>
      <c r="AD17" s="123" t="s">
        <v>20</v>
      </c>
      <c r="AE17" s="123" t="s">
        <v>20</v>
      </c>
      <c r="AF17" s="123" t="s">
        <v>20</v>
      </c>
      <c r="AG17" s="123" t="s">
        <v>20</v>
      </c>
      <c r="AH17" s="123" t="s">
        <v>20</v>
      </c>
      <c r="AI17" s="92"/>
      <c r="AJ17" s="121">
        <v>1</v>
      </c>
    </row>
    <row r="18" spans="1:36" ht="39.950000000000003" customHeight="1">
      <c r="A18" s="57">
        <f>ROW(18:18)-8</f>
        <v>10</v>
      </c>
      <c r="B18" s="58"/>
      <c r="C18" s="121"/>
      <c r="D18" s="121"/>
      <c r="E18" s="121"/>
      <c r="F18" s="121">
        <v>4</v>
      </c>
      <c r="G18" s="121"/>
      <c r="H18" s="121"/>
      <c r="I18" s="121"/>
      <c r="J18" s="61"/>
      <c r="K18" s="63"/>
      <c r="L18" s="119" t="s">
        <v>149</v>
      </c>
      <c r="M18" s="33" t="s">
        <v>150</v>
      </c>
      <c r="N18" s="70" t="s">
        <v>136</v>
      </c>
      <c r="O18" s="61" t="s">
        <v>32</v>
      </c>
      <c r="P18" s="125" t="s">
        <v>124</v>
      </c>
      <c r="Q18" s="119"/>
      <c r="R18" s="124" t="s">
        <v>32</v>
      </c>
      <c r="S18" s="119" t="s">
        <v>125</v>
      </c>
      <c r="T18" s="124" t="s">
        <v>20</v>
      </c>
      <c r="U18" s="124" t="s">
        <v>126</v>
      </c>
      <c r="V18" s="124" t="s">
        <v>127</v>
      </c>
      <c r="W18" s="119" t="s">
        <v>151</v>
      </c>
      <c r="X18" s="119" t="s">
        <v>487</v>
      </c>
      <c r="Y18" s="119" t="s">
        <v>488</v>
      </c>
      <c r="Z18" s="61" t="s">
        <v>489</v>
      </c>
      <c r="AA18" s="85">
        <v>0.153</v>
      </c>
      <c r="AB18" s="124" t="s">
        <v>20</v>
      </c>
      <c r="AC18" s="123"/>
      <c r="AD18" s="123"/>
      <c r="AE18" s="123"/>
      <c r="AF18" s="123"/>
      <c r="AG18" s="123"/>
      <c r="AH18" s="123"/>
      <c r="AI18" s="92"/>
      <c r="AJ18" s="121">
        <v>1</v>
      </c>
    </row>
    <row r="19" spans="1:36" ht="39.950000000000003" customHeight="1">
      <c r="A19" s="57">
        <f>ROW(19:19)-8</f>
        <v>11</v>
      </c>
      <c r="B19" s="58"/>
      <c r="C19" s="121"/>
      <c r="D19" s="121"/>
      <c r="E19" s="121">
        <v>3</v>
      </c>
      <c r="F19" s="121"/>
      <c r="G19" s="121"/>
      <c r="H19" s="121"/>
      <c r="I19" s="121"/>
      <c r="J19" s="61"/>
      <c r="K19" s="63"/>
      <c r="L19" s="119" t="s">
        <v>490</v>
      </c>
      <c r="M19" s="33" t="s">
        <v>152</v>
      </c>
      <c r="N19" s="69" t="s">
        <v>468</v>
      </c>
      <c r="O19" s="61" t="s">
        <v>32</v>
      </c>
      <c r="P19" s="125" t="s">
        <v>124</v>
      </c>
      <c r="Q19" s="119"/>
      <c r="R19" s="124" t="s">
        <v>32</v>
      </c>
      <c r="S19" s="119" t="s">
        <v>125</v>
      </c>
      <c r="T19" s="124" t="s">
        <v>20</v>
      </c>
      <c r="U19" s="124" t="s">
        <v>126</v>
      </c>
      <c r="V19" s="124" t="s">
        <v>127</v>
      </c>
      <c r="W19" s="119" t="s">
        <v>153</v>
      </c>
      <c r="X19" s="122" t="s">
        <v>129</v>
      </c>
      <c r="Y19" s="119" t="s">
        <v>20</v>
      </c>
      <c r="Z19" s="119" t="s">
        <v>20</v>
      </c>
      <c r="AA19" s="84">
        <v>0.8</v>
      </c>
      <c r="AB19" s="124" t="s">
        <v>20</v>
      </c>
      <c r="AC19" s="123"/>
      <c r="AD19" s="123"/>
      <c r="AE19" s="123"/>
      <c r="AF19" s="123"/>
      <c r="AG19" s="123"/>
      <c r="AH19" s="123"/>
      <c r="AI19" s="92"/>
      <c r="AJ19" s="81">
        <v>1</v>
      </c>
    </row>
    <row r="20" spans="1:36" ht="39.950000000000003" hidden="1" customHeight="1">
      <c r="A20" s="57">
        <f>ROW(20:20)-8</f>
        <v>12</v>
      </c>
      <c r="B20" s="58"/>
      <c r="C20" s="106"/>
      <c r="D20" s="106"/>
      <c r="E20" s="106">
        <v>3</v>
      </c>
      <c r="F20" s="106"/>
      <c r="G20" s="106"/>
      <c r="H20" s="106"/>
      <c r="I20" s="106"/>
      <c r="J20" s="61"/>
      <c r="K20" s="63"/>
      <c r="L20" s="114" t="s">
        <v>491</v>
      </c>
      <c r="M20" s="33" t="s">
        <v>492</v>
      </c>
      <c r="N20" s="69" t="s">
        <v>469</v>
      </c>
      <c r="O20" s="61" t="s">
        <v>32</v>
      </c>
      <c r="P20" s="107" t="s">
        <v>124</v>
      </c>
      <c r="Q20" s="105"/>
      <c r="R20" s="110" t="s">
        <v>32</v>
      </c>
      <c r="S20" s="105" t="s">
        <v>125</v>
      </c>
      <c r="T20" s="110" t="s">
        <v>20</v>
      </c>
      <c r="U20" s="110" t="s">
        <v>126</v>
      </c>
      <c r="V20" s="110" t="s">
        <v>127</v>
      </c>
      <c r="W20" s="105" t="s">
        <v>464</v>
      </c>
      <c r="X20" s="109" t="s">
        <v>129</v>
      </c>
      <c r="Y20" s="105" t="s">
        <v>20</v>
      </c>
      <c r="Z20" s="105" t="s">
        <v>20</v>
      </c>
      <c r="AA20" s="84">
        <v>0.8</v>
      </c>
      <c r="AB20" s="110" t="s">
        <v>20</v>
      </c>
      <c r="AC20" s="108"/>
      <c r="AD20" s="108"/>
      <c r="AE20" s="108"/>
      <c r="AF20" s="108"/>
      <c r="AG20" s="108"/>
      <c r="AH20" s="108"/>
      <c r="AI20" s="112"/>
      <c r="AJ20" s="81">
        <v>0</v>
      </c>
    </row>
    <row r="21" spans="1:36" ht="39.950000000000003" customHeight="1">
      <c r="A21" s="57">
        <f>ROW(21:21)-8</f>
        <v>13</v>
      </c>
      <c r="B21" s="58"/>
      <c r="C21" s="121"/>
      <c r="D21" s="121">
        <v>2</v>
      </c>
      <c r="E21" s="121"/>
      <c r="F21" s="121"/>
      <c r="G21" s="121"/>
      <c r="H21" s="121"/>
      <c r="I21" s="121"/>
      <c r="J21" s="61"/>
      <c r="K21" s="63"/>
      <c r="L21" s="71" t="s">
        <v>154</v>
      </c>
      <c r="M21" s="33" t="s">
        <v>155</v>
      </c>
      <c r="N21" s="70" t="s">
        <v>156</v>
      </c>
      <c r="O21" s="61" t="s">
        <v>32</v>
      </c>
      <c r="P21" s="125" t="s">
        <v>124</v>
      </c>
      <c r="Q21" s="61"/>
      <c r="R21" s="124" t="s">
        <v>32</v>
      </c>
      <c r="S21" s="119" t="s">
        <v>125</v>
      </c>
      <c r="T21" s="124" t="s">
        <v>20</v>
      </c>
      <c r="U21" s="124" t="s">
        <v>126</v>
      </c>
      <c r="V21" s="124" t="s">
        <v>127</v>
      </c>
      <c r="W21" s="60" t="s">
        <v>157</v>
      </c>
      <c r="X21" s="119" t="s">
        <v>158</v>
      </c>
      <c r="Y21" s="119" t="s">
        <v>20</v>
      </c>
      <c r="Z21" s="119" t="s">
        <v>159</v>
      </c>
      <c r="AA21" s="84">
        <v>1.6E-2</v>
      </c>
      <c r="AB21" s="124" t="s">
        <v>20</v>
      </c>
      <c r="AC21" s="61"/>
      <c r="AD21" s="61"/>
      <c r="AE21" s="61"/>
      <c r="AF21" s="61"/>
      <c r="AG21" s="93"/>
      <c r="AH21" s="93"/>
      <c r="AI21" s="94"/>
      <c r="AJ21" s="121">
        <v>1</v>
      </c>
    </row>
    <row r="22" spans="1:36" ht="39.950000000000003" customHeight="1">
      <c r="A22" s="57">
        <f>ROW(22:22)-8</f>
        <v>14</v>
      </c>
      <c r="B22" s="58"/>
      <c r="C22" s="121"/>
      <c r="D22" s="121">
        <v>2</v>
      </c>
      <c r="E22" s="121"/>
      <c r="F22" s="121"/>
      <c r="G22" s="121"/>
      <c r="H22" s="121"/>
      <c r="I22" s="121"/>
      <c r="J22" s="61"/>
      <c r="K22" s="63"/>
      <c r="L22" s="71" t="s">
        <v>160</v>
      </c>
      <c r="M22" s="33" t="s">
        <v>161</v>
      </c>
      <c r="N22" s="70" t="s">
        <v>156</v>
      </c>
      <c r="O22" s="61" t="s">
        <v>32</v>
      </c>
      <c r="P22" s="125" t="s">
        <v>124</v>
      </c>
      <c r="Q22" s="61"/>
      <c r="R22" s="124" t="s">
        <v>32</v>
      </c>
      <c r="S22" s="119" t="s">
        <v>125</v>
      </c>
      <c r="T22" s="124" t="s">
        <v>20</v>
      </c>
      <c r="U22" s="124" t="s">
        <v>126</v>
      </c>
      <c r="V22" s="124" t="s">
        <v>127</v>
      </c>
      <c r="W22" s="60" t="s">
        <v>157</v>
      </c>
      <c r="X22" s="119" t="s">
        <v>158</v>
      </c>
      <c r="Y22" s="119" t="s">
        <v>20</v>
      </c>
      <c r="Z22" s="119" t="s">
        <v>159</v>
      </c>
      <c r="AA22" s="84">
        <v>1.4999999999999999E-2</v>
      </c>
      <c r="AB22" s="124" t="s">
        <v>20</v>
      </c>
      <c r="AC22" s="61"/>
      <c r="AD22" s="61"/>
      <c r="AE22" s="61"/>
      <c r="AF22" s="61"/>
      <c r="AG22" s="93"/>
      <c r="AH22" s="93"/>
      <c r="AI22" s="94"/>
      <c r="AJ22" s="121">
        <v>1</v>
      </c>
    </row>
    <row r="23" spans="1:36" ht="39.950000000000003" customHeight="1">
      <c r="A23" s="57">
        <f>ROW(23:23)-8</f>
        <v>15</v>
      </c>
      <c r="B23" s="58"/>
      <c r="C23" s="121"/>
      <c r="D23" s="121">
        <v>2</v>
      </c>
      <c r="E23" s="121"/>
      <c r="F23" s="121"/>
      <c r="G23" s="121"/>
      <c r="H23" s="121"/>
      <c r="I23" s="121"/>
      <c r="J23" s="61"/>
      <c r="K23" s="63"/>
      <c r="L23" s="120" t="s">
        <v>162</v>
      </c>
      <c r="M23" s="33" t="s">
        <v>591</v>
      </c>
      <c r="N23" s="70" t="s">
        <v>136</v>
      </c>
      <c r="O23" s="61" t="s">
        <v>32</v>
      </c>
      <c r="P23" s="125" t="s">
        <v>124</v>
      </c>
      <c r="Q23" s="61"/>
      <c r="R23" s="124" t="s">
        <v>32</v>
      </c>
      <c r="S23" s="119" t="s">
        <v>125</v>
      </c>
      <c r="T23" s="124" t="s">
        <v>32</v>
      </c>
      <c r="U23" s="124" t="s">
        <v>126</v>
      </c>
      <c r="V23" s="124" t="s">
        <v>127</v>
      </c>
      <c r="W23" s="60" t="s">
        <v>131</v>
      </c>
      <c r="X23" s="121" t="s">
        <v>129</v>
      </c>
      <c r="Y23" s="119" t="s">
        <v>20</v>
      </c>
      <c r="Z23" s="123" t="s">
        <v>493</v>
      </c>
      <c r="AA23" s="128" t="e">
        <f>AA25+AA24*#REF!+AA27+AA26+AA31</f>
        <v>#REF!</v>
      </c>
      <c r="AB23" s="123" t="s">
        <v>20</v>
      </c>
      <c r="AC23" s="123" t="s">
        <v>20</v>
      </c>
      <c r="AD23" s="123" t="s">
        <v>20</v>
      </c>
      <c r="AE23" s="123" t="s">
        <v>20</v>
      </c>
      <c r="AF23" s="123" t="s">
        <v>20</v>
      </c>
      <c r="AG23" s="123" t="s">
        <v>20</v>
      </c>
      <c r="AH23" s="123" t="s">
        <v>20</v>
      </c>
      <c r="AI23" s="92"/>
      <c r="AJ23" s="121">
        <v>1</v>
      </c>
    </row>
    <row r="24" spans="1:36" ht="39.950000000000003" customHeight="1">
      <c r="A24" s="57">
        <f>ROW(24:24)-8</f>
        <v>16</v>
      </c>
      <c r="B24" s="58"/>
      <c r="C24" s="121"/>
      <c r="D24" s="121"/>
      <c r="E24" s="121">
        <v>3</v>
      </c>
      <c r="F24" s="121"/>
      <c r="G24" s="121"/>
      <c r="H24" s="121"/>
      <c r="I24" s="121"/>
      <c r="J24" s="61"/>
      <c r="K24" s="63"/>
      <c r="L24" s="119" t="s">
        <v>60</v>
      </c>
      <c r="M24" s="33" t="s">
        <v>61</v>
      </c>
      <c r="N24" s="72" t="s">
        <v>136</v>
      </c>
      <c r="O24" s="61" t="s">
        <v>32</v>
      </c>
      <c r="P24" s="125" t="s">
        <v>124</v>
      </c>
      <c r="Q24" s="79"/>
      <c r="R24" s="124" t="s">
        <v>32</v>
      </c>
      <c r="S24" s="119" t="s">
        <v>125</v>
      </c>
      <c r="T24" s="124" t="s">
        <v>32</v>
      </c>
      <c r="U24" s="124" t="s">
        <v>126</v>
      </c>
      <c r="V24" s="124" t="s">
        <v>127</v>
      </c>
      <c r="W24" s="60" t="s">
        <v>163</v>
      </c>
      <c r="X24" s="121" t="s">
        <v>164</v>
      </c>
      <c r="Y24" s="121" t="s">
        <v>165</v>
      </c>
      <c r="Z24" s="124" t="s">
        <v>494</v>
      </c>
      <c r="AA24" s="85">
        <v>5.2999999999999999E-2</v>
      </c>
      <c r="AB24" s="123" t="s">
        <v>20</v>
      </c>
      <c r="AC24" s="123"/>
      <c r="AD24" s="123"/>
      <c r="AE24" s="123"/>
      <c r="AF24" s="123"/>
      <c r="AG24" s="123"/>
      <c r="AH24" s="123"/>
      <c r="AI24" s="92"/>
      <c r="AJ24" s="121">
        <v>2</v>
      </c>
    </row>
    <row r="25" spans="1:36" ht="39.950000000000003" customHeight="1">
      <c r="A25" s="57">
        <f>ROW(25:25)-8</f>
        <v>17</v>
      </c>
      <c r="B25" s="58"/>
      <c r="C25" s="121"/>
      <c r="D25" s="121"/>
      <c r="E25" s="121">
        <v>3</v>
      </c>
      <c r="F25" s="121"/>
      <c r="G25" s="121"/>
      <c r="H25" s="121"/>
      <c r="I25" s="121"/>
      <c r="J25" s="61"/>
      <c r="K25" s="63"/>
      <c r="L25" s="120" t="s">
        <v>166</v>
      </c>
      <c r="M25" s="33" t="s">
        <v>167</v>
      </c>
      <c r="N25" s="70" t="s">
        <v>168</v>
      </c>
      <c r="O25" s="61" t="s">
        <v>32</v>
      </c>
      <c r="P25" s="125" t="s">
        <v>124</v>
      </c>
      <c r="Q25" s="61"/>
      <c r="R25" s="124" t="s">
        <v>32</v>
      </c>
      <c r="S25" s="119" t="s">
        <v>125</v>
      </c>
      <c r="T25" s="124" t="s">
        <v>32</v>
      </c>
      <c r="U25" s="124" t="s">
        <v>126</v>
      </c>
      <c r="V25" s="124" t="s">
        <v>127</v>
      </c>
      <c r="W25" s="125" t="s">
        <v>169</v>
      </c>
      <c r="X25" s="121" t="s">
        <v>170</v>
      </c>
      <c r="Y25" s="87" t="s">
        <v>20</v>
      </c>
      <c r="Z25" s="119" t="s">
        <v>20</v>
      </c>
      <c r="AA25" s="85">
        <v>3.1E-2</v>
      </c>
      <c r="AB25" s="123" t="s">
        <v>171</v>
      </c>
      <c r="AC25" s="123"/>
      <c r="AD25" s="123"/>
      <c r="AE25" s="123"/>
      <c r="AF25" s="123"/>
      <c r="AG25" s="123"/>
      <c r="AH25" s="123"/>
      <c r="AI25" s="92"/>
      <c r="AJ25" s="121">
        <v>1</v>
      </c>
    </row>
    <row r="26" spans="1:36" ht="39.950000000000003" customHeight="1">
      <c r="A26" s="57">
        <f>ROW(26:26)-8</f>
        <v>18</v>
      </c>
      <c r="B26" s="58"/>
      <c r="C26" s="121"/>
      <c r="D26" s="121"/>
      <c r="E26" s="121">
        <v>3</v>
      </c>
      <c r="F26" s="121"/>
      <c r="G26" s="121"/>
      <c r="H26" s="121"/>
      <c r="I26" s="121"/>
      <c r="J26" s="61"/>
      <c r="K26" s="63"/>
      <c r="L26" s="119" t="s">
        <v>172</v>
      </c>
      <c r="M26" s="33" t="s">
        <v>173</v>
      </c>
      <c r="N26" s="73" t="s">
        <v>174</v>
      </c>
      <c r="O26" s="61" t="s">
        <v>32</v>
      </c>
      <c r="P26" s="125" t="s">
        <v>124</v>
      </c>
      <c r="Q26" s="119"/>
      <c r="R26" s="124" t="s">
        <v>32</v>
      </c>
      <c r="S26" s="119" t="s">
        <v>125</v>
      </c>
      <c r="T26" s="124" t="s">
        <v>20</v>
      </c>
      <c r="U26" s="124" t="s">
        <v>126</v>
      </c>
      <c r="V26" s="124" t="s">
        <v>127</v>
      </c>
      <c r="W26" s="60" t="s">
        <v>175</v>
      </c>
      <c r="X26" s="121" t="s">
        <v>176</v>
      </c>
      <c r="Y26" s="121" t="s">
        <v>20</v>
      </c>
      <c r="Z26" s="125" t="s">
        <v>20</v>
      </c>
      <c r="AA26" s="85">
        <v>1E-3</v>
      </c>
      <c r="AB26" s="123" t="s">
        <v>20</v>
      </c>
      <c r="AC26" s="123"/>
      <c r="AD26" s="123"/>
      <c r="AE26" s="123"/>
      <c r="AF26" s="123"/>
      <c r="AG26" s="123"/>
      <c r="AH26" s="123"/>
      <c r="AI26" s="92"/>
      <c r="AJ26" s="121">
        <v>1</v>
      </c>
    </row>
    <row r="27" spans="1:36" ht="39.950000000000003" customHeight="1">
      <c r="A27" s="57">
        <f>ROW(27:27)-8</f>
        <v>19</v>
      </c>
      <c r="B27" s="58"/>
      <c r="C27" s="121"/>
      <c r="D27" s="121"/>
      <c r="E27" s="121">
        <v>3</v>
      </c>
      <c r="F27" s="121"/>
      <c r="G27" s="121"/>
      <c r="H27" s="121"/>
      <c r="I27" s="121"/>
      <c r="J27" s="61"/>
      <c r="K27" s="63"/>
      <c r="L27" s="119" t="s">
        <v>177</v>
      </c>
      <c r="M27" s="33" t="s">
        <v>178</v>
      </c>
      <c r="N27" s="70" t="s">
        <v>179</v>
      </c>
      <c r="O27" s="61" t="s">
        <v>32</v>
      </c>
      <c r="P27" s="125" t="s">
        <v>124</v>
      </c>
      <c r="Q27" s="61"/>
      <c r="R27" s="124" t="s">
        <v>32</v>
      </c>
      <c r="S27" s="119" t="s">
        <v>125</v>
      </c>
      <c r="T27" s="124" t="s">
        <v>32</v>
      </c>
      <c r="U27" s="124" t="s">
        <v>126</v>
      </c>
      <c r="V27" s="124" t="s">
        <v>127</v>
      </c>
      <c r="W27" s="60" t="s">
        <v>131</v>
      </c>
      <c r="X27" s="121" t="s">
        <v>129</v>
      </c>
      <c r="Y27" s="119" t="s">
        <v>20</v>
      </c>
      <c r="Z27" s="61" t="s">
        <v>495</v>
      </c>
      <c r="AA27" s="85">
        <f>AA28</f>
        <v>0.45900000000000002</v>
      </c>
      <c r="AB27" s="124" t="s">
        <v>180</v>
      </c>
      <c r="AC27" s="123"/>
      <c r="AD27" s="123"/>
      <c r="AE27" s="123"/>
      <c r="AF27" s="123"/>
      <c r="AG27" s="123"/>
      <c r="AH27" s="123"/>
      <c r="AI27" s="92"/>
      <c r="AJ27" s="121">
        <v>1</v>
      </c>
    </row>
    <row r="28" spans="1:36" ht="39.950000000000003" customHeight="1">
      <c r="A28" s="57">
        <f>ROW(28:28)-8</f>
        <v>20</v>
      </c>
      <c r="B28" s="58"/>
      <c r="C28" s="121"/>
      <c r="D28" s="121"/>
      <c r="E28" s="121"/>
      <c r="F28" s="121">
        <v>4</v>
      </c>
      <c r="G28" s="121"/>
      <c r="H28" s="121"/>
      <c r="I28" s="121"/>
      <c r="J28" s="61"/>
      <c r="K28" s="63"/>
      <c r="L28" s="126" t="s">
        <v>181</v>
      </c>
      <c r="M28" s="33" t="s">
        <v>182</v>
      </c>
      <c r="N28" s="70" t="s">
        <v>179</v>
      </c>
      <c r="O28" s="61" t="s">
        <v>32</v>
      </c>
      <c r="P28" s="125" t="s">
        <v>124</v>
      </c>
      <c r="Q28" s="61"/>
      <c r="R28" s="124" t="s">
        <v>32</v>
      </c>
      <c r="S28" s="119" t="s">
        <v>125</v>
      </c>
      <c r="T28" s="124" t="s">
        <v>32</v>
      </c>
      <c r="U28" s="124" t="s">
        <v>126</v>
      </c>
      <c r="V28" s="124" t="s">
        <v>127</v>
      </c>
      <c r="W28" s="60" t="s">
        <v>131</v>
      </c>
      <c r="X28" s="121" t="s">
        <v>129</v>
      </c>
      <c r="Y28" s="119" t="s">
        <v>20</v>
      </c>
      <c r="Z28" s="61" t="s">
        <v>495</v>
      </c>
      <c r="AA28" s="85">
        <f>AA29+AA30</f>
        <v>0.45900000000000002</v>
      </c>
      <c r="AB28" s="124" t="s">
        <v>20</v>
      </c>
      <c r="AC28" s="123"/>
      <c r="AD28" s="123"/>
      <c r="AE28" s="123"/>
      <c r="AF28" s="123"/>
      <c r="AG28" s="123"/>
      <c r="AH28" s="123"/>
      <c r="AI28" s="92"/>
      <c r="AJ28" s="121">
        <v>1</v>
      </c>
    </row>
    <row r="29" spans="1:36" ht="39.950000000000003" customHeight="1">
      <c r="A29" s="57">
        <f>ROW(29:29)-8</f>
        <v>21</v>
      </c>
      <c r="B29" s="58"/>
      <c r="C29" s="121"/>
      <c r="D29" s="121"/>
      <c r="E29" s="121"/>
      <c r="F29" s="121"/>
      <c r="G29" s="121">
        <v>5</v>
      </c>
      <c r="H29" s="121"/>
      <c r="I29" s="121"/>
      <c r="J29" s="61"/>
      <c r="K29" s="63"/>
      <c r="L29" s="126" t="s">
        <v>56</v>
      </c>
      <c r="M29" s="33" t="s">
        <v>57</v>
      </c>
      <c r="N29" s="70" t="s">
        <v>183</v>
      </c>
      <c r="O29" s="61" t="s">
        <v>32</v>
      </c>
      <c r="P29" s="125" t="s">
        <v>124</v>
      </c>
      <c r="Q29" s="61"/>
      <c r="R29" s="124" t="s">
        <v>32</v>
      </c>
      <c r="S29" s="119" t="s">
        <v>125</v>
      </c>
      <c r="T29" s="124" t="s">
        <v>32</v>
      </c>
      <c r="U29" s="124" t="s">
        <v>126</v>
      </c>
      <c r="V29" s="124" t="s">
        <v>127</v>
      </c>
      <c r="W29" s="60" t="s">
        <v>184</v>
      </c>
      <c r="X29" s="121" t="s">
        <v>185</v>
      </c>
      <c r="Y29" s="119" t="s">
        <v>186</v>
      </c>
      <c r="Z29" s="61" t="s">
        <v>495</v>
      </c>
      <c r="AA29" s="85">
        <v>0.45800000000000002</v>
      </c>
      <c r="AB29" s="123" t="s">
        <v>20</v>
      </c>
      <c r="AC29" s="123"/>
      <c r="AD29" s="123"/>
      <c r="AE29" s="123"/>
      <c r="AF29" s="123"/>
      <c r="AG29" s="123"/>
      <c r="AH29" s="123"/>
      <c r="AI29" s="92"/>
      <c r="AJ29" s="121">
        <v>1</v>
      </c>
    </row>
    <row r="30" spans="1:36" ht="39.950000000000003" customHeight="1">
      <c r="A30" s="57">
        <f>ROW(30:30)-8</f>
        <v>22</v>
      </c>
      <c r="B30" s="58"/>
      <c r="C30" s="121"/>
      <c r="D30" s="121"/>
      <c r="E30" s="121"/>
      <c r="F30" s="121"/>
      <c r="G30" s="121">
        <v>5</v>
      </c>
      <c r="H30" s="121"/>
      <c r="I30" s="121"/>
      <c r="J30" s="61"/>
      <c r="K30" s="63"/>
      <c r="L30" s="119" t="s">
        <v>187</v>
      </c>
      <c r="M30" s="33" t="s">
        <v>188</v>
      </c>
      <c r="N30" s="72" t="s">
        <v>189</v>
      </c>
      <c r="O30" s="61" t="s">
        <v>32</v>
      </c>
      <c r="P30" s="125" t="s">
        <v>124</v>
      </c>
      <c r="Q30" s="79"/>
      <c r="R30" s="124" t="s">
        <v>32</v>
      </c>
      <c r="S30" s="119" t="s">
        <v>125</v>
      </c>
      <c r="T30" s="124" t="s">
        <v>20</v>
      </c>
      <c r="U30" s="124" t="s">
        <v>127</v>
      </c>
      <c r="V30" s="124" t="s">
        <v>126</v>
      </c>
      <c r="W30" s="125" t="s">
        <v>184</v>
      </c>
      <c r="X30" s="121" t="s">
        <v>190</v>
      </c>
      <c r="Y30" s="87" t="s">
        <v>20</v>
      </c>
      <c r="Z30" s="88" t="s">
        <v>191</v>
      </c>
      <c r="AA30" s="85">
        <v>1E-3</v>
      </c>
      <c r="AB30" s="123" t="s">
        <v>20</v>
      </c>
      <c r="AC30" s="123"/>
      <c r="AD30" s="123"/>
      <c r="AE30" s="123"/>
      <c r="AF30" s="123"/>
      <c r="AG30" s="123"/>
      <c r="AH30" s="123"/>
      <c r="AI30" s="92"/>
      <c r="AJ30" s="121">
        <v>1</v>
      </c>
    </row>
    <row r="31" spans="1:36" ht="39.950000000000003" customHeight="1">
      <c r="A31" s="57">
        <f>ROW(31:31)-8</f>
        <v>23</v>
      </c>
      <c r="B31" s="58"/>
      <c r="C31" s="121"/>
      <c r="D31" s="121"/>
      <c r="E31" s="121">
        <v>3</v>
      </c>
      <c r="F31" s="121"/>
      <c r="G31" s="121"/>
      <c r="H31" s="121"/>
      <c r="I31" s="121"/>
      <c r="J31" s="61"/>
      <c r="K31" s="63"/>
      <c r="L31" s="120" t="s">
        <v>192</v>
      </c>
      <c r="M31" s="33" t="s">
        <v>193</v>
      </c>
      <c r="N31" s="70" t="s">
        <v>136</v>
      </c>
      <c r="O31" s="61" t="s">
        <v>32</v>
      </c>
      <c r="P31" s="125" t="s">
        <v>124</v>
      </c>
      <c r="Q31" s="61"/>
      <c r="R31" s="124" t="s">
        <v>32</v>
      </c>
      <c r="S31" s="119" t="s">
        <v>125</v>
      </c>
      <c r="T31" s="124" t="s">
        <v>32</v>
      </c>
      <c r="U31" s="124" t="s">
        <v>126</v>
      </c>
      <c r="V31" s="124" t="s">
        <v>127</v>
      </c>
      <c r="W31" s="60" t="s">
        <v>131</v>
      </c>
      <c r="X31" s="121" t="s">
        <v>129</v>
      </c>
      <c r="Y31" s="119" t="s">
        <v>20</v>
      </c>
      <c r="Z31" s="123" t="s">
        <v>496</v>
      </c>
      <c r="AA31" s="85" t="e">
        <f>AA32+AA33+AA45+AA62*#REF!+AA63+AA64+AA65*#REF!+AA66+AA67</f>
        <v>#REF!</v>
      </c>
      <c r="AB31" s="124" t="s">
        <v>20</v>
      </c>
      <c r="AC31" s="123"/>
      <c r="AD31" s="123"/>
      <c r="AE31" s="123"/>
      <c r="AF31" s="123"/>
      <c r="AG31" s="123"/>
      <c r="AH31" s="123"/>
      <c r="AI31" s="92"/>
      <c r="AJ31" s="121">
        <v>1</v>
      </c>
    </row>
    <row r="32" spans="1:36" ht="39.950000000000003" customHeight="1">
      <c r="A32" s="57">
        <f>ROW(32:32)-8</f>
        <v>24</v>
      </c>
      <c r="B32" s="58"/>
      <c r="C32" s="121"/>
      <c r="D32" s="121"/>
      <c r="E32" s="121"/>
      <c r="F32" s="121">
        <v>4</v>
      </c>
      <c r="G32" s="121"/>
      <c r="H32" s="121"/>
      <c r="I32" s="121"/>
      <c r="J32" s="61"/>
      <c r="K32" s="63"/>
      <c r="L32" s="121" t="s">
        <v>194</v>
      </c>
      <c r="M32" s="33" t="s">
        <v>195</v>
      </c>
      <c r="N32" s="33" t="s">
        <v>196</v>
      </c>
      <c r="O32" s="61" t="s">
        <v>32</v>
      </c>
      <c r="P32" s="125" t="s">
        <v>124</v>
      </c>
      <c r="Q32" s="79"/>
      <c r="R32" s="124" t="s">
        <v>32</v>
      </c>
      <c r="S32" s="119" t="s">
        <v>125</v>
      </c>
      <c r="T32" s="124" t="s">
        <v>32</v>
      </c>
      <c r="U32" s="124" t="s">
        <v>127</v>
      </c>
      <c r="V32" s="124" t="s">
        <v>126</v>
      </c>
      <c r="W32" s="125" t="s">
        <v>197</v>
      </c>
      <c r="X32" s="121" t="s">
        <v>164</v>
      </c>
      <c r="Y32" s="87" t="s">
        <v>165</v>
      </c>
      <c r="Z32" s="125" t="s">
        <v>198</v>
      </c>
      <c r="AA32" s="85">
        <v>0.14000000000000001</v>
      </c>
      <c r="AB32" s="124" t="s">
        <v>20</v>
      </c>
      <c r="AC32" s="123"/>
      <c r="AD32" s="123"/>
      <c r="AE32" s="123"/>
      <c r="AF32" s="123"/>
      <c r="AG32" s="123"/>
      <c r="AH32" s="123"/>
      <c r="AI32" s="92"/>
      <c r="AJ32" s="121">
        <v>1</v>
      </c>
    </row>
    <row r="33" spans="1:36" ht="39.950000000000003" customHeight="1">
      <c r="A33" s="57">
        <f>ROW(33:33)-8</f>
        <v>25</v>
      </c>
      <c r="B33" s="58"/>
      <c r="C33" s="121"/>
      <c r="D33" s="121"/>
      <c r="E33" s="121"/>
      <c r="F33" s="121">
        <v>4</v>
      </c>
      <c r="G33" s="121"/>
      <c r="H33" s="121"/>
      <c r="I33" s="121"/>
      <c r="J33" s="61"/>
      <c r="K33" s="63"/>
      <c r="L33" s="120" t="s">
        <v>199</v>
      </c>
      <c r="M33" s="33" t="s">
        <v>200</v>
      </c>
      <c r="N33" s="70" t="s">
        <v>136</v>
      </c>
      <c r="O33" s="61" t="s">
        <v>32</v>
      </c>
      <c r="P33" s="125" t="s">
        <v>124</v>
      </c>
      <c r="Q33" s="61"/>
      <c r="R33" s="124" t="s">
        <v>32</v>
      </c>
      <c r="S33" s="119" t="s">
        <v>125</v>
      </c>
      <c r="T33" s="124" t="s">
        <v>32</v>
      </c>
      <c r="U33" s="124" t="s">
        <v>126</v>
      </c>
      <c r="V33" s="124" t="s">
        <v>127</v>
      </c>
      <c r="W33" s="60" t="s">
        <v>131</v>
      </c>
      <c r="X33" s="121" t="s">
        <v>129</v>
      </c>
      <c r="Y33" s="119" t="s">
        <v>20</v>
      </c>
      <c r="Z33" s="61" t="s">
        <v>497</v>
      </c>
      <c r="AA33" s="85">
        <f>AA34+AA41+AA44</f>
        <v>1.2493000000000001</v>
      </c>
      <c r="AB33" s="123" t="s">
        <v>20</v>
      </c>
      <c r="AC33" s="123"/>
      <c r="AD33" s="123"/>
      <c r="AE33" s="123"/>
      <c r="AF33" s="123"/>
      <c r="AG33" s="123"/>
      <c r="AH33" s="123"/>
      <c r="AI33" s="92"/>
      <c r="AJ33" s="121">
        <v>1</v>
      </c>
    </row>
    <row r="34" spans="1:36" ht="39.950000000000003" customHeight="1">
      <c r="A34" s="57">
        <f>ROW(34:34)-8</f>
        <v>26</v>
      </c>
      <c r="B34" s="58"/>
      <c r="C34" s="121"/>
      <c r="D34" s="121"/>
      <c r="E34" s="121"/>
      <c r="F34" s="121"/>
      <c r="G34" s="121">
        <v>5</v>
      </c>
      <c r="H34" s="121"/>
      <c r="I34" s="121"/>
      <c r="J34" s="61"/>
      <c r="K34" s="63"/>
      <c r="L34" s="120" t="s">
        <v>38</v>
      </c>
      <c r="M34" s="33" t="s">
        <v>39</v>
      </c>
      <c r="N34" s="70" t="s">
        <v>136</v>
      </c>
      <c r="O34" s="61" t="s">
        <v>32</v>
      </c>
      <c r="P34" s="125" t="s">
        <v>124</v>
      </c>
      <c r="Q34" s="61"/>
      <c r="R34" s="124" t="s">
        <v>32</v>
      </c>
      <c r="S34" s="119" t="s">
        <v>125</v>
      </c>
      <c r="T34" s="124" t="s">
        <v>32</v>
      </c>
      <c r="U34" s="124" t="s">
        <v>126</v>
      </c>
      <c r="V34" s="124" t="s">
        <v>127</v>
      </c>
      <c r="W34" s="60" t="s">
        <v>131</v>
      </c>
      <c r="X34" s="121" t="s">
        <v>129</v>
      </c>
      <c r="Y34" s="119" t="s">
        <v>20</v>
      </c>
      <c r="Z34" s="61" t="s">
        <v>498</v>
      </c>
      <c r="AA34" s="85">
        <f>AA35+AA36+AA37+AA38+AA39</f>
        <v>0.44049999999999995</v>
      </c>
      <c r="AB34" s="123" t="s">
        <v>20</v>
      </c>
      <c r="AC34" s="123"/>
      <c r="AD34" s="123"/>
      <c r="AE34" s="123"/>
      <c r="AF34" s="123"/>
      <c r="AG34" s="123"/>
      <c r="AH34" s="123"/>
      <c r="AI34" s="92"/>
      <c r="AJ34" s="121">
        <v>1</v>
      </c>
    </row>
    <row r="35" spans="1:36" ht="39.950000000000003" customHeight="1">
      <c r="A35" s="57">
        <f>ROW(35:35)-8</f>
        <v>27</v>
      </c>
      <c r="B35" s="58"/>
      <c r="C35" s="121"/>
      <c r="D35" s="121"/>
      <c r="E35" s="121"/>
      <c r="F35" s="121"/>
      <c r="G35" s="121"/>
      <c r="H35" s="121">
        <v>6</v>
      </c>
      <c r="I35" s="121"/>
      <c r="J35" s="61"/>
      <c r="K35" s="63"/>
      <c r="L35" s="120" t="s">
        <v>201</v>
      </c>
      <c r="M35" s="33" t="s">
        <v>202</v>
      </c>
      <c r="N35" s="70" t="s">
        <v>203</v>
      </c>
      <c r="O35" s="61" t="s">
        <v>32</v>
      </c>
      <c r="P35" s="125" t="s">
        <v>124</v>
      </c>
      <c r="Q35" s="61"/>
      <c r="R35" s="124" t="s">
        <v>32</v>
      </c>
      <c r="S35" s="119" t="s">
        <v>125</v>
      </c>
      <c r="T35" s="124" t="s">
        <v>32</v>
      </c>
      <c r="U35" s="124" t="s">
        <v>127</v>
      </c>
      <c r="V35" s="124" t="s">
        <v>126</v>
      </c>
      <c r="W35" s="60" t="s">
        <v>184</v>
      </c>
      <c r="X35" s="121" t="s">
        <v>204</v>
      </c>
      <c r="Y35" s="119" t="s">
        <v>186</v>
      </c>
      <c r="Z35" s="61" t="s">
        <v>498</v>
      </c>
      <c r="AA35" s="85">
        <v>0.32469999999999999</v>
      </c>
      <c r="AB35" s="124" t="s">
        <v>20</v>
      </c>
      <c r="AC35" s="123"/>
      <c r="AD35" s="123"/>
      <c r="AE35" s="123"/>
      <c r="AF35" s="123"/>
      <c r="AG35" s="123"/>
      <c r="AH35" s="123"/>
      <c r="AI35" s="92"/>
      <c r="AJ35" s="121">
        <v>1</v>
      </c>
    </row>
    <row r="36" spans="1:36" ht="39.950000000000003" customHeight="1">
      <c r="A36" s="57">
        <f>ROW(36:36)-8</f>
        <v>28</v>
      </c>
      <c r="B36" s="58"/>
      <c r="C36" s="121"/>
      <c r="D36" s="121"/>
      <c r="E36" s="121"/>
      <c r="F36" s="121"/>
      <c r="G36" s="121"/>
      <c r="H36" s="121">
        <v>6</v>
      </c>
      <c r="I36" s="121"/>
      <c r="J36" s="61"/>
      <c r="K36" s="63"/>
      <c r="L36" s="120" t="s">
        <v>205</v>
      </c>
      <c r="M36" s="33" t="s">
        <v>206</v>
      </c>
      <c r="N36" s="70" t="s">
        <v>136</v>
      </c>
      <c r="O36" s="61" t="s">
        <v>32</v>
      </c>
      <c r="P36" s="125" t="s">
        <v>124</v>
      </c>
      <c r="Q36" s="61"/>
      <c r="R36" s="124" t="s">
        <v>32</v>
      </c>
      <c r="S36" s="119" t="s">
        <v>125</v>
      </c>
      <c r="T36" s="124" t="s">
        <v>32</v>
      </c>
      <c r="U36" s="124" t="s">
        <v>126</v>
      </c>
      <c r="V36" s="124" t="s">
        <v>127</v>
      </c>
      <c r="W36" s="60" t="s">
        <v>184</v>
      </c>
      <c r="X36" s="121" t="s">
        <v>207</v>
      </c>
      <c r="Y36" s="119" t="s">
        <v>186</v>
      </c>
      <c r="Z36" s="61" t="s">
        <v>499</v>
      </c>
      <c r="AA36" s="85">
        <v>1.03E-2</v>
      </c>
      <c r="AB36" s="123" t="s">
        <v>20</v>
      </c>
      <c r="AC36" s="123"/>
      <c r="AD36" s="123"/>
      <c r="AE36" s="123"/>
      <c r="AF36" s="123"/>
      <c r="AG36" s="123"/>
      <c r="AH36" s="123"/>
      <c r="AI36" s="92"/>
      <c r="AJ36" s="121">
        <v>1</v>
      </c>
    </row>
    <row r="37" spans="1:36" ht="39.950000000000003" customHeight="1">
      <c r="A37" s="57">
        <f>ROW(37:37)-8</f>
        <v>29</v>
      </c>
      <c r="B37" s="121"/>
      <c r="C37" s="121"/>
      <c r="D37" s="121"/>
      <c r="E37" s="59"/>
      <c r="F37" s="121"/>
      <c r="G37" s="121"/>
      <c r="H37" s="121">
        <v>6</v>
      </c>
      <c r="I37" s="121"/>
      <c r="J37" s="61"/>
      <c r="K37" s="61"/>
      <c r="L37" s="119" t="s">
        <v>208</v>
      </c>
      <c r="M37" s="33" t="s">
        <v>209</v>
      </c>
      <c r="N37" s="65" t="s">
        <v>196</v>
      </c>
      <c r="O37" s="61" t="s">
        <v>32</v>
      </c>
      <c r="P37" s="123" t="s">
        <v>124</v>
      </c>
      <c r="Q37" s="79"/>
      <c r="R37" s="124" t="s">
        <v>32</v>
      </c>
      <c r="S37" s="119" t="s">
        <v>125</v>
      </c>
      <c r="T37" s="119" t="s">
        <v>20</v>
      </c>
      <c r="U37" s="124" t="s">
        <v>127</v>
      </c>
      <c r="V37" s="122" t="s">
        <v>126</v>
      </c>
      <c r="W37" s="125" t="s">
        <v>184</v>
      </c>
      <c r="X37" s="121" t="s">
        <v>210</v>
      </c>
      <c r="Y37" s="119" t="s">
        <v>186</v>
      </c>
      <c r="Z37" s="125" t="s">
        <v>211</v>
      </c>
      <c r="AA37" s="89">
        <v>1.2800000000000001E-2</v>
      </c>
      <c r="AB37" s="123" t="s">
        <v>20</v>
      </c>
      <c r="AC37" s="123"/>
      <c r="AD37" s="123"/>
      <c r="AE37" s="123"/>
      <c r="AF37" s="123"/>
      <c r="AG37" s="123"/>
      <c r="AH37" s="123"/>
      <c r="AI37" s="92"/>
      <c r="AJ37" s="121">
        <v>1</v>
      </c>
    </row>
    <row r="38" spans="1:36" ht="39.950000000000003" customHeight="1">
      <c r="A38" s="57">
        <f>ROW(38:38)-8</f>
        <v>30</v>
      </c>
      <c r="B38" s="121"/>
      <c r="C38" s="121"/>
      <c r="D38" s="121"/>
      <c r="E38" s="59"/>
      <c r="F38" s="121"/>
      <c r="G38" s="121"/>
      <c r="H38" s="121">
        <v>6</v>
      </c>
      <c r="I38" s="121"/>
      <c r="J38" s="123"/>
      <c r="K38" s="74"/>
      <c r="L38" s="119" t="s">
        <v>212</v>
      </c>
      <c r="M38" s="33" t="s">
        <v>213</v>
      </c>
      <c r="N38" s="65" t="s">
        <v>196</v>
      </c>
      <c r="O38" s="61" t="s">
        <v>32</v>
      </c>
      <c r="P38" s="125" t="s">
        <v>124</v>
      </c>
      <c r="Q38" s="79"/>
      <c r="R38" s="124" t="s">
        <v>35</v>
      </c>
      <c r="S38" s="119" t="s">
        <v>125</v>
      </c>
      <c r="T38" s="119" t="s">
        <v>20</v>
      </c>
      <c r="U38" s="124" t="s">
        <v>127</v>
      </c>
      <c r="V38" s="122" t="s">
        <v>126</v>
      </c>
      <c r="W38" s="125" t="s">
        <v>184</v>
      </c>
      <c r="X38" s="121" t="s">
        <v>210</v>
      </c>
      <c r="Y38" s="119" t="s">
        <v>186</v>
      </c>
      <c r="Z38" s="125" t="s">
        <v>214</v>
      </c>
      <c r="AA38" s="89">
        <v>1.67E-2</v>
      </c>
      <c r="AB38" s="123" t="s">
        <v>20</v>
      </c>
      <c r="AC38" s="123"/>
      <c r="AD38" s="123"/>
      <c r="AE38" s="123"/>
      <c r="AF38" s="123"/>
      <c r="AG38" s="93"/>
      <c r="AH38" s="93"/>
      <c r="AI38" s="95"/>
      <c r="AJ38" s="121">
        <v>1</v>
      </c>
    </row>
    <row r="39" spans="1:36" ht="39.950000000000003" customHeight="1">
      <c r="A39" s="57">
        <f>ROW(39:39)-8</f>
        <v>31</v>
      </c>
      <c r="B39" s="121"/>
      <c r="C39" s="121"/>
      <c r="D39" s="121"/>
      <c r="E39" s="121"/>
      <c r="F39" s="121"/>
      <c r="G39" s="121"/>
      <c r="H39" s="121">
        <v>6</v>
      </c>
      <c r="I39" s="121"/>
      <c r="J39" s="61"/>
      <c r="K39" s="61"/>
      <c r="L39" s="120" t="s">
        <v>45</v>
      </c>
      <c r="M39" s="33" t="s">
        <v>46</v>
      </c>
      <c r="N39" s="75" t="s">
        <v>136</v>
      </c>
      <c r="O39" s="61" t="s">
        <v>32</v>
      </c>
      <c r="P39" s="125" t="s">
        <v>124</v>
      </c>
      <c r="Q39" s="66"/>
      <c r="R39" s="124" t="s">
        <v>32</v>
      </c>
      <c r="S39" s="119" t="s">
        <v>125</v>
      </c>
      <c r="T39" s="124" t="s">
        <v>32</v>
      </c>
      <c r="U39" s="124" t="s">
        <v>126</v>
      </c>
      <c r="V39" s="124" t="s">
        <v>127</v>
      </c>
      <c r="W39" s="60" t="s">
        <v>147</v>
      </c>
      <c r="X39" s="121" t="s">
        <v>215</v>
      </c>
      <c r="Y39" s="61" t="s">
        <v>144</v>
      </c>
      <c r="Z39" s="123" t="s">
        <v>216</v>
      </c>
      <c r="AA39" s="85">
        <v>7.5999999999999998E-2</v>
      </c>
      <c r="AB39" s="123" t="s">
        <v>20</v>
      </c>
      <c r="AC39" s="123"/>
      <c r="AD39" s="123"/>
      <c r="AE39" s="123"/>
      <c r="AF39" s="123"/>
      <c r="AG39" s="123"/>
      <c r="AH39" s="123"/>
      <c r="AI39" s="92"/>
      <c r="AJ39" s="121">
        <v>1</v>
      </c>
    </row>
    <row r="40" spans="1:36" ht="39.950000000000003" customHeight="1">
      <c r="A40" s="57">
        <f>ROW(40:40)-8</f>
        <v>32</v>
      </c>
      <c r="B40" s="121"/>
      <c r="C40" s="121"/>
      <c r="D40" s="121"/>
      <c r="E40" s="121"/>
      <c r="F40" s="121"/>
      <c r="G40" s="121">
        <v>5</v>
      </c>
      <c r="H40" s="121"/>
      <c r="I40" s="121"/>
      <c r="J40" s="61"/>
      <c r="K40" s="61"/>
      <c r="L40" s="120" t="s">
        <v>83</v>
      </c>
      <c r="M40" s="33" t="s">
        <v>84</v>
      </c>
      <c r="N40" s="70" t="s">
        <v>136</v>
      </c>
      <c r="O40" s="61" t="s">
        <v>32</v>
      </c>
      <c r="P40" s="125" t="s">
        <v>124</v>
      </c>
      <c r="Q40" s="79"/>
      <c r="R40" s="124" t="s">
        <v>32</v>
      </c>
      <c r="S40" s="119" t="s">
        <v>125</v>
      </c>
      <c r="T40" s="124" t="s">
        <v>32</v>
      </c>
      <c r="U40" s="124" t="s">
        <v>126</v>
      </c>
      <c r="V40" s="124" t="s">
        <v>127</v>
      </c>
      <c r="W40" s="60" t="s">
        <v>131</v>
      </c>
      <c r="X40" s="121" t="s">
        <v>129</v>
      </c>
      <c r="Y40" s="119" t="s">
        <v>20</v>
      </c>
      <c r="Z40" s="125" t="s">
        <v>217</v>
      </c>
      <c r="AA40" s="85">
        <f>AA41</f>
        <v>0.57890000000000008</v>
      </c>
      <c r="AB40" s="123" t="s">
        <v>20</v>
      </c>
      <c r="AC40" s="123"/>
      <c r="AD40" s="123"/>
      <c r="AE40" s="123"/>
      <c r="AF40" s="123"/>
      <c r="AG40" s="93"/>
      <c r="AH40" s="93"/>
      <c r="AI40" s="126"/>
      <c r="AJ40" s="121">
        <v>1</v>
      </c>
    </row>
    <row r="41" spans="1:36" ht="39.950000000000003" customHeight="1">
      <c r="A41" s="57">
        <f>ROW(41:41)-8</f>
        <v>33</v>
      </c>
      <c r="B41" s="125"/>
      <c r="C41" s="121"/>
      <c r="D41" s="121"/>
      <c r="E41" s="59"/>
      <c r="F41" s="60"/>
      <c r="G41" s="121">
        <v>5</v>
      </c>
      <c r="H41" s="121"/>
      <c r="I41" s="121"/>
      <c r="J41" s="123"/>
      <c r="K41" s="74"/>
      <c r="L41" s="119" t="s">
        <v>218</v>
      </c>
      <c r="M41" s="33" t="s">
        <v>219</v>
      </c>
      <c r="N41" s="70" t="s">
        <v>136</v>
      </c>
      <c r="O41" s="61" t="s">
        <v>32</v>
      </c>
      <c r="P41" s="125" t="s">
        <v>124</v>
      </c>
      <c r="Q41" s="79"/>
      <c r="R41" s="124" t="s">
        <v>32</v>
      </c>
      <c r="S41" s="119" t="s">
        <v>125</v>
      </c>
      <c r="T41" s="124" t="s">
        <v>32</v>
      </c>
      <c r="U41" s="124" t="s">
        <v>126</v>
      </c>
      <c r="V41" s="124" t="s">
        <v>127</v>
      </c>
      <c r="W41" s="60" t="s">
        <v>131</v>
      </c>
      <c r="X41" s="121" t="s">
        <v>129</v>
      </c>
      <c r="Y41" s="119" t="s">
        <v>20</v>
      </c>
      <c r="Z41" s="125" t="s">
        <v>217</v>
      </c>
      <c r="AA41" s="85">
        <f>SUM(AA42:AA43)</f>
        <v>0.57890000000000008</v>
      </c>
      <c r="AB41" s="123" t="s">
        <v>20</v>
      </c>
      <c r="AC41" s="123"/>
      <c r="AD41" s="123"/>
      <c r="AE41" s="123"/>
      <c r="AF41" s="123"/>
      <c r="AG41" s="93"/>
      <c r="AH41" s="93"/>
      <c r="AI41" s="126"/>
      <c r="AJ41" s="121">
        <v>1</v>
      </c>
    </row>
    <row r="42" spans="1:36" ht="39.950000000000003" customHeight="1">
      <c r="A42" s="57">
        <f>ROW(42:42)-8</f>
        <v>34</v>
      </c>
      <c r="B42" s="125"/>
      <c r="C42" s="121"/>
      <c r="D42" s="121"/>
      <c r="E42" s="121"/>
      <c r="F42" s="60"/>
      <c r="G42" s="121"/>
      <c r="H42" s="121">
        <v>6</v>
      </c>
      <c r="I42" s="121"/>
      <c r="J42" s="123"/>
      <c r="K42" s="74"/>
      <c r="L42" s="119" t="s">
        <v>52</v>
      </c>
      <c r="M42" s="33" t="s">
        <v>53</v>
      </c>
      <c r="N42" s="70" t="s">
        <v>136</v>
      </c>
      <c r="O42" s="61" t="s">
        <v>32</v>
      </c>
      <c r="P42" s="125" t="s">
        <v>124</v>
      </c>
      <c r="Q42" s="79"/>
      <c r="R42" s="124" t="s">
        <v>32</v>
      </c>
      <c r="S42" s="119" t="s">
        <v>125</v>
      </c>
      <c r="T42" s="124" t="s">
        <v>32</v>
      </c>
      <c r="U42" s="124" t="s">
        <v>126</v>
      </c>
      <c r="V42" s="124" t="s">
        <v>127</v>
      </c>
      <c r="W42" s="125" t="s">
        <v>184</v>
      </c>
      <c r="X42" s="121" t="s">
        <v>185</v>
      </c>
      <c r="Y42" s="119" t="s">
        <v>186</v>
      </c>
      <c r="Z42" s="125" t="s">
        <v>500</v>
      </c>
      <c r="AA42" s="85">
        <v>0.54300000000000004</v>
      </c>
      <c r="AB42" s="123" t="s">
        <v>20</v>
      </c>
      <c r="AC42" s="123"/>
      <c r="AD42" s="123"/>
      <c r="AE42" s="123"/>
      <c r="AF42" s="123"/>
      <c r="AG42" s="93"/>
      <c r="AH42" s="93"/>
      <c r="AI42" s="126"/>
      <c r="AJ42" s="121">
        <v>1</v>
      </c>
    </row>
    <row r="43" spans="1:36" ht="39.950000000000003" customHeight="1">
      <c r="A43" s="57">
        <f>ROW(43:43)-8</f>
        <v>35</v>
      </c>
      <c r="B43" s="121"/>
      <c r="C43" s="121"/>
      <c r="D43" s="121"/>
      <c r="E43" s="121"/>
      <c r="F43" s="121"/>
      <c r="G43" s="121"/>
      <c r="H43" s="121">
        <v>6</v>
      </c>
      <c r="I43" s="121"/>
      <c r="J43" s="61"/>
      <c r="K43" s="61"/>
      <c r="L43" s="76" t="s">
        <v>220</v>
      </c>
      <c r="M43" s="77" t="s">
        <v>221</v>
      </c>
      <c r="N43" s="78" t="s">
        <v>196</v>
      </c>
      <c r="O43" s="61" t="s">
        <v>32</v>
      </c>
      <c r="P43" s="125" t="s">
        <v>124</v>
      </c>
      <c r="Q43" s="80"/>
      <c r="R43" s="81" t="s">
        <v>35</v>
      </c>
      <c r="S43" s="82" t="s">
        <v>125</v>
      </c>
      <c r="T43" s="82" t="s">
        <v>20</v>
      </c>
      <c r="U43" s="127" t="s">
        <v>127</v>
      </c>
      <c r="V43" s="127" t="s">
        <v>126</v>
      </c>
      <c r="W43" s="83" t="s">
        <v>184</v>
      </c>
      <c r="X43" s="76" t="s">
        <v>222</v>
      </c>
      <c r="Y43" s="82" t="s">
        <v>186</v>
      </c>
      <c r="Z43" s="125" t="s">
        <v>223</v>
      </c>
      <c r="AA43" s="90">
        <v>3.5900000000000001E-2</v>
      </c>
      <c r="AB43" s="123" t="s">
        <v>20</v>
      </c>
      <c r="AC43" s="123"/>
      <c r="AD43" s="123"/>
      <c r="AE43" s="123"/>
      <c r="AF43" s="123"/>
      <c r="AG43" s="123"/>
      <c r="AH43" s="123"/>
      <c r="AI43" s="92"/>
      <c r="AJ43" s="121">
        <v>1</v>
      </c>
    </row>
    <row r="44" spans="1:36" ht="39.950000000000003" customHeight="1">
      <c r="A44" s="57">
        <f>ROW(44:44)-8</f>
        <v>36</v>
      </c>
      <c r="B44" s="121"/>
      <c r="C44" s="121"/>
      <c r="D44" s="121"/>
      <c r="E44" s="60"/>
      <c r="F44" s="121"/>
      <c r="G44" s="121">
        <v>5</v>
      </c>
      <c r="H44" s="121"/>
      <c r="I44" s="121"/>
      <c r="J44" s="61"/>
      <c r="K44" s="61"/>
      <c r="L44" s="120" t="s">
        <v>224</v>
      </c>
      <c r="M44" s="33" t="s">
        <v>225</v>
      </c>
      <c r="N44" s="70" t="s">
        <v>203</v>
      </c>
      <c r="O44" s="61" t="s">
        <v>32</v>
      </c>
      <c r="P44" s="125" t="s">
        <v>124</v>
      </c>
      <c r="Q44" s="66"/>
      <c r="R44" s="124" t="s">
        <v>32</v>
      </c>
      <c r="S44" s="119" t="s">
        <v>125</v>
      </c>
      <c r="T44" s="124" t="s">
        <v>32</v>
      </c>
      <c r="U44" s="124" t="s">
        <v>126</v>
      </c>
      <c r="V44" s="124" t="s">
        <v>127</v>
      </c>
      <c r="W44" s="60" t="s">
        <v>131</v>
      </c>
      <c r="X44" s="119" t="s">
        <v>20</v>
      </c>
      <c r="Y44" s="87" t="s">
        <v>20</v>
      </c>
      <c r="Z44" s="119" t="s">
        <v>20</v>
      </c>
      <c r="AA44" s="85">
        <v>0.22989999999999999</v>
      </c>
      <c r="AB44" s="123" t="s">
        <v>20</v>
      </c>
      <c r="AC44" s="123"/>
      <c r="AD44" s="123"/>
      <c r="AE44" s="123"/>
      <c r="AF44" s="123"/>
      <c r="AG44" s="93"/>
      <c r="AH44" s="93"/>
      <c r="AI44" s="126"/>
      <c r="AJ44" s="121">
        <v>1</v>
      </c>
    </row>
    <row r="45" spans="1:36" ht="39.950000000000003" customHeight="1">
      <c r="A45" s="57">
        <f>ROW(45:45)-8</f>
        <v>37</v>
      </c>
      <c r="B45" s="121"/>
      <c r="C45" s="121"/>
      <c r="D45" s="121"/>
      <c r="E45" s="121"/>
      <c r="F45" s="121">
        <v>4</v>
      </c>
      <c r="G45" s="121"/>
      <c r="H45" s="121"/>
      <c r="I45" s="121"/>
      <c r="J45" s="61"/>
      <c r="K45" s="61"/>
      <c r="L45" s="120" t="s">
        <v>226</v>
      </c>
      <c r="M45" s="33" t="s">
        <v>227</v>
      </c>
      <c r="N45" s="70" t="s">
        <v>136</v>
      </c>
      <c r="O45" s="61" t="s">
        <v>32</v>
      </c>
      <c r="P45" s="125" t="s">
        <v>124</v>
      </c>
      <c r="Q45" s="66"/>
      <c r="R45" s="124" t="s">
        <v>32</v>
      </c>
      <c r="S45" s="119" t="s">
        <v>125</v>
      </c>
      <c r="T45" s="124" t="s">
        <v>32</v>
      </c>
      <c r="U45" s="124" t="s">
        <v>126</v>
      </c>
      <c r="V45" s="124" t="s">
        <v>127</v>
      </c>
      <c r="W45" s="60" t="s">
        <v>131</v>
      </c>
      <c r="X45" s="121" t="s">
        <v>129</v>
      </c>
      <c r="Y45" s="119" t="s">
        <v>20</v>
      </c>
      <c r="Z45" s="123" t="s">
        <v>501</v>
      </c>
      <c r="AA45" s="84" t="e">
        <f>AA46+AA47+AA53*#REF!+AA56+AA59+AA48*#REF!+AA50*#REF!+AA52</f>
        <v>#REF!</v>
      </c>
      <c r="AB45" s="123" t="s">
        <v>20</v>
      </c>
      <c r="AC45" s="123"/>
      <c r="AD45" s="123"/>
      <c r="AE45" s="123"/>
      <c r="AF45" s="123"/>
      <c r="AG45" s="123"/>
      <c r="AH45" s="123"/>
      <c r="AI45" s="92"/>
      <c r="AJ45" s="121">
        <v>1</v>
      </c>
    </row>
    <row r="46" spans="1:36" ht="39.950000000000003" customHeight="1">
      <c r="A46" s="57">
        <f>ROW(46:46)-8</f>
        <v>38</v>
      </c>
      <c r="B46" s="121"/>
      <c r="C46" s="121"/>
      <c r="D46" s="121"/>
      <c r="E46" s="121"/>
      <c r="F46" s="121"/>
      <c r="G46" s="121">
        <v>5</v>
      </c>
      <c r="H46" s="121"/>
      <c r="I46" s="121"/>
      <c r="J46" s="61"/>
      <c r="K46" s="61"/>
      <c r="L46" s="120" t="s">
        <v>47</v>
      </c>
      <c r="M46" s="33" t="s">
        <v>48</v>
      </c>
      <c r="N46" s="70" t="s">
        <v>136</v>
      </c>
      <c r="O46" s="61" t="s">
        <v>32</v>
      </c>
      <c r="P46" s="125" t="s">
        <v>124</v>
      </c>
      <c r="Q46" s="66"/>
      <c r="R46" s="124" t="s">
        <v>32</v>
      </c>
      <c r="S46" s="119" t="s">
        <v>125</v>
      </c>
      <c r="T46" s="124" t="s">
        <v>32</v>
      </c>
      <c r="U46" s="124" t="s">
        <v>126</v>
      </c>
      <c r="V46" s="124" t="s">
        <v>127</v>
      </c>
      <c r="W46" s="125" t="s">
        <v>142</v>
      </c>
      <c r="X46" s="121" t="s">
        <v>228</v>
      </c>
      <c r="Y46" s="119" t="s">
        <v>229</v>
      </c>
      <c r="Z46" s="123" t="s">
        <v>502</v>
      </c>
      <c r="AA46" s="84">
        <v>1.0229999999999999</v>
      </c>
      <c r="AB46" s="123" t="s">
        <v>20</v>
      </c>
      <c r="AC46" s="123"/>
      <c r="AD46" s="123"/>
      <c r="AE46" s="123"/>
      <c r="AF46" s="123"/>
      <c r="AG46" s="123"/>
      <c r="AH46" s="123"/>
      <c r="AI46" s="92"/>
      <c r="AJ46" s="121">
        <v>1</v>
      </c>
    </row>
    <row r="47" spans="1:36" ht="39.950000000000003" customHeight="1">
      <c r="A47" s="57">
        <f>ROW(47:47)-8</f>
        <v>39</v>
      </c>
      <c r="B47" s="121"/>
      <c r="C47" s="121"/>
      <c r="D47" s="121"/>
      <c r="E47" s="121"/>
      <c r="F47" s="121"/>
      <c r="G47" s="121">
        <v>5</v>
      </c>
      <c r="H47" s="121"/>
      <c r="I47" s="121"/>
      <c r="J47" s="61"/>
      <c r="K47" s="61"/>
      <c r="L47" s="120" t="s">
        <v>49</v>
      </c>
      <c r="M47" s="33" t="s">
        <v>50</v>
      </c>
      <c r="N47" s="70" t="s">
        <v>136</v>
      </c>
      <c r="O47" s="61" t="s">
        <v>32</v>
      </c>
      <c r="P47" s="125" t="s">
        <v>124</v>
      </c>
      <c r="Q47" s="66"/>
      <c r="R47" s="124" t="s">
        <v>32</v>
      </c>
      <c r="S47" s="119" t="s">
        <v>125</v>
      </c>
      <c r="T47" s="124" t="s">
        <v>32</v>
      </c>
      <c r="U47" s="124" t="s">
        <v>126</v>
      </c>
      <c r="V47" s="124" t="s">
        <v>127</v>
      </c>
      <c r="W47" s="125" t="s">
        <v>142</v>
      </c>
      <c r="X47" s="121" t="s">
        <v>228</v>
      </c>
      <c r="Y47" s="119" t="s">
        <v>229</v>
      </c>
      <c r="Z47" s="123" t="s">
        <v>230</v>
      </c>
      <c r="AA47" s="84">
        <v>0.29899999999999999</v>
      </c>
      <c r="AB47" s="123"/>
      <c r="AC47" s="123"/>
      <c r="AD47" s="123"/>
      <c r="AE47" s="123"/>
      <c r="AF47" s="123"/>
      <c r="AG47" s="123"/>
      <c r="AH47" s="123"/>
      <c r="AI47" s="92"/>
      <c r="AJ47" s="121">
        <v>1</v>
      </c>
    </row>
    <row r="48" spans="1:36" ht="39.950000000000003" customHeight="1">
      <c r="A48" s="57">
        <f>ROW(48:48)-8</f>
        <v>40</v>
      </c>
      <c r="B48" s="121"/>
      <c r="C48" s="121"/>
      <c r="D48" s="121"/>
      <c r="E48" s="121"/>
      <c r="F48" s="121"/>
      <c r="G48" s="121">
        <v>5</v>
      </c>
      <c r="H48" s="121"/>
      <c r="I48" s="121"/>
      <c r="J48" s="61"/>
      <c r="K48" s="61"/>
      <c r="L48" s="119" t="s">
        <v>40</v>
      </c>
      <c r="M48" s="33" t="s">
        <v>41</v>
      </c>
      <c r="N48" s="72" t="s">
        <v>136</v>
      </c>
      <c r="O48" s="61" t="s">
        <v>32</v>
      </c>
      <c r="P48" s="125" t="s">
        <v>124</v>
      </c>
      <c r="Q48" s="79"/>
      <c r="R48" s="124" t="s">
        <v>32</v>
      </c>
      <c r="S48" s="119" t="s">
        <v>125</v>
      </c>
      <c r="T48" s="124" t="s">
        <v>32</v>
      </c>
      <c r="U48" s="124" t="s">
        <v>126</v>
      </c>
      <c r="V48" s="124" t="s">
        <v>127</v>
      </c>
      <c r="W48" s="125" t="s">
        <v>147</v>
      </c>
      <c r="X48" s="121" t="s">
        <v>215</v>
      </c>
      <c r="Y48" s="61" t="s">
        <v>144</v>
      </c>
      <c r="Z48" s="61" t="s">
        <v>503</v>
      </c>
      <c r="AA48" s="85">
        <v>4.8000000000000001E-2</v>
      </c>
      <c r="AB48" s="123" t="s">
        <v>20</v>
      </c>
      <c r="AC48" s="123"/>
      <c r="AD48" s="123"/>
      <c r="AE48" s="123"/>
      <c r="AF48" s="123"/>
      <c r="AG48" s="123"/>
      <c r="AH48" s="123"/>
      <c r="AI48" s="92"/>
      <c r="AJ48" s="121">
        <v>2</v>
      </c>
    </row>
    <row r="49" spans="1:36" s="115" customFormat="1" ht="39.950000000000003" customHeight="1">
      <c r="A49" s="57">
        <f>ROW(49:49)-8</f>
        <v>41</v>
      </c>
      <c r="B49" s="121"/>
      <c r="C49" s="121"/>
      <c r="D49" s="121"/>
      <c r="E49" s="121"/>
      <c r="F49" s="121"/>
      <c r="G49" s="121">
        <v>5</v>
      </c>
      <c r="H49" s="121"/>
      <c r="I49" s="121"/>
      <c r="J49" s="61"/>
      <c r="K49" s="61"/>
      <c r="L49" s="119" t="s">
        <v>231</v>
      </c>
      <c r="M49" s="33" t="s">
        <v>232</v>
      </c>
      <c r="N49" s="75" t="s">
        <v>136</v>
      </c>
      <c r="O49" s="61" t="s">
        <v>32</v>
      </c>
      <c r="P49" s="125" t="s">
        <v>124</v>
      </c>
      <c r="Q49" s="79"/>
      <c r="R49" s="124" t="s">
        <v>32</v>
      </c>
      <c r="S49" s="119" t="s">
        <v>125</v>
      </c>
      <c r="T49" s="124" t="s">
        <v>32</v>
      </c>
      <c r="U49" s="124" t="s">
        <v>126</v>
      </c>
      <c r="V49" s="124" t="s">
        <v>127</v>
      </c>
      <c r="W49" s="125" t="s">
        <v>147</v>
      </c>
      <c r="X49" s="121" t="s">
        <v>233</v>
      </c>
      <c r="Y49" s="61" t="s">
        <v>144</v>
      </c>
      <c r="Z49" s="61"/>
      <c r="AA49" s="85"/>
      <c r="AB49" s="123"/>
      <c r="AC49" s="123"/>
      <c r="AD49" s="123"/>
      <c r="AE49" s="123"/>
      <c r="AF49" s="123"/>
      <c r="AG49" s="123"/>
      <c r="AH49" s="123"/>
      <c r="AI49" s="92"/>
      <c r="AJ49" s="121">
        <v>1</v>
      </c>
    </row>
    <row r="50" spans="1:36" ht="39.950000000000003" customHeight="1">
      <c r="A50" s="57">
        <f>ROW(50:50)-8</f>
        <v>42</v>
      </c>
      <c r="B50" s="121"/>
      <c r="C50" s="121"/>
      <c r="D50" s="121"/>
      <c r="E50" s="121"/>
      <c r="F50" s="121"/>
      <c r="G50" s="121"/>
      <c r="H50" s="121">
        <v>6</v>
      </c>
      <c r="I50" s="121"/>
      <c r="J50" s="61"/>
      <c r="K50" s="61"/>
      <c r="L50" s="120" t="s">
        <v>234</v>
      </c>
      <c r="M50" s="33" t="s">
        <v>43</v>
      </c>
      <c r="N50" s="75" t="s">
        <v>136</v>
      </c>
      <c r="O50" s="61" t="s">
        <v>32</v>
      </c>
      <c r="P50" s="125" t="s">
        <v>124</v>
      </c>
      <c r="Q50" s="66"/>
      <c r="R50" s="124" t="s">
        <v>32</v>
      </c>
      <c r="S50" s="119" t="s">
        <v>125</v>
      </c>
      <c r="T50" s="124" t="s">
        <v>32</v>
      </c>
      <c r="U50" s="124" t="s">
        <v>126</v>
      </c>
      <c r="V50" s="124" t="s">
        <v>127</v>
      </c>
      <c r="W50" s="125" t="s">
        <v>147</v>
      </c>
      <c r="X50" s="121" t="s">
        <v>233</v>
      </c>
      <c r="Y50" s="61" t="s">
        <v>144</v>
      </c>
      <c r="Z50" s="123" t="s">
        <v>235</v>
      </c>
      <c r="AA50" s="85">
        <v>6.6000000000000003E-2</v>
      </c>
      <c r="AB50" s="123" t="s">
        <v>20</v>
      </c>
      <c r="AC50" s="123"/>
      <c r="AD50" s="123"/>
      <c r="AE50" s="123"/>
      <c r="AF50" s="123"/>
      <c r="AG50" s="123"/>
      <c r="AH50" s="123"/>
      <c r="AI50" s="92"/>
      <c r="AJ50" s="121">
        <v>2</v>
      </c>
    </row>
    <row r="51" spans="1:36" ht="39.950000000000003" customHeight="1">
      <c r="A51" s="57">
        <f>ROW(51:51)-8</f>
        <v>43</v>
      </c>
      <c r="B51" s="121"/>
      <c r="C51" s="121"/>
      <c r="D51" s="121"/>
      <c r="E51" s="121"/>
      <c r="F51" s="121"/>
      <c r="G51" s="121"/>
      <c r="H51" s="121">
        <v>6</v>
      </c>
      <c r="I51" s="121"/>
      <c r="J51" s="61"/>
      <c r="K51" s="61"/>
      <c r="L51" s="119" t="s">
        <v>236</v>
      </c>
      <c r="M51" s="33" t="s">
        <v>237</v>
      </c>
      <c r="N51" s="75" t="s">
        <v>136</v>
      </c>
      <c r="O51" s="61" t="s">
        <v>32</v>
      </c>
      <c r="P51" s="125" t="s">
        <v>124</v>
      </c>
      <c r="Q51" s="66"/>
      <c r="R51" s="124" t="s">
        <v>32</v>
      </c>
      <c r="S51" s="119" t="s">
        <v>125</v>
      </c>
      <c r="T51" s="124" t="s">
        <v>32</v>
      </c>
      <c r="U51" s="124" t="s">
        <v>126</v>
      </c>
      <c r="V51" s="124" t="s">
        <v>127</v>
      </c>
      <c r="W51" s="60" t="s">
        <v>147</v>
      </c>
      <c r="X51" s="121" t="s">
        <v>233</v>
      </c>
      <c r="Y51" s="61" t="s">
        <v>144</v>
      </c>
      <c r="Z51" s="123"/>
      <c r="AA51" s="85"/>
      <c r="AB51" s="123"/>
      <c r="AC51" s="123"/>
      <c r="AD51" s="123"/>
      <c r="AE51" s="123"/>
      <c r="AF51" s="123"/>
      <c r="AG51" s="123"/>
      <c r="AH51" s="123"/>
      <c r="AI51" s="92"/>
      <c r="AJ51" s="121">
        <v>2</v>
      </c>
    </row>
    <row r="52" spans="1:36" ht="39.950000000000003" customHeight="1">
      <c r="A52" s="57">
        <f>ROW(52:52)-8</f>
        <v>44</v>
      </c>
      <c r="B52" s="121"/>
      <c r="C52" s="121"/>
      <c r="D52" s="121"/>
      <c r="E52" s="121"/>
      <c r="F52" s="121"/>
      <c r="G52" s="121">
        <v>5</v>
      </c>
      <c r="H52" s="121"/>
      <c r="I52" s="121"/>
      <c r="J52" s="61"/>
      <c r="K52" s="61"/>
      <c r="L52" s="120" t="s">
        <v>238</v>
      </c>
      <c r="M52" s="33" t="s">
        <v>44</v>
      </c>
      <c r="N52" s="75" t="s">
        <v>136</v>
      </c>
      <c r="O52" s="61" t="s">
        <v>32</v>
      </c>
      <c r="P52" s="125" t="s">
        <v>124</v>
      </c>
      <c r="Q52" s="66"/>
      <c r="R52" s="124" t="s">
        <v>32</v>
      </c>
      <c r="S52" s="119" t="s">
        <v>125</v>
      </c>
      <c r="T52" s="124" t="s">
        <v>32</v>
      </c>
      <c r="U52" s="124" t="s">
        <v>126</v>
      </c>
      <c r="V52" s="124" t="s">
        <v>127</v>
      </c>
      <c r="W52" s="60" t="s">
        <v>147</v>
      </c>
      <c r="X52" s="121" t="s">
        <v>233</v>
      </c>
      <c r="Y52" s="61" t="s">
        <v>144</v>
      </c>
      <c r="Z52" s="123" t="s">
        <v>239</v>
      </c>
      <c r="AA52" s="85">
        <v>4.9700000000000001E-2</v>
      </c>
      <c r="AB52" s="123" t="s">
        <v>20</v>
      </c>
      <c r="AC52" s="123"/>
      <c r="AD52" s="123"/>
      <c r="AE52" s="123"/>
      <c r="AF52" s="123"/>
      <c r="AG52" s="123"/>
      <c r="AH52" s="123"/>
      <c r="AI52" s="92"/>
      <c r="AJ52" s="121">
        <v>1</v>
      </c>
    </row>
    <row r="53" spans="1:36" ht="39.950000000000003" customHeight="1">
      <c r="A53" s="57">
        <f>ROW(53:53)-8</f>
        <v>45</v>
      </c>
      <c r="B53" s="121"/>
      <c r="C53" s="121"/>
      <c r="D53" s="121"/>
      <c r="E53" s="121"/>
      <c r="F53" s="121"/>
      <c r="G53" s="121">
        <v>5</v>
      </c>
      <c r="H53" s="121"/>
      <c r="I53" s="121"/>
      <c r="J53" s="61"/>
      <c r="K53" s="61"/>
      <c r="L53" s="120" t="s">
        <v>240</v>
      </c>
      <c r="M53" s="33" t="s">
        <v>241</v>
      </c>
      <c r="N53" s="75" t="s">
        <v>136</v>
      </c>
      <c r="O53" s="61" t="s">
        <v>32</v>
      </c>
      <c r="P53" s="125" t="s">
        <v>124</v>
      </c>
      <c r="Q53" s="66"/>
      <c r="R53" s="124" t="s">
        <v>32</v>
      </c>
      <c r="S53" s="119" t="s">
        <v>125</v>
      </c>
      <c r="T53" s="124" t="s">
        <v>32</v>
      </c>
      <c r="U53" s="124" t="s">
        <v>126</v>
      </c>
      <c r="V53" s="124" t="s">
        <v>127</v>
      </c>
      <c r="W53" s="60" t="s">
        <v>131</v>
      </c>
      <c r="X53" s="119" t="s">
        <v>20</v>
      </c>
      <c r="Y53" s="87" t="s">
        <v>20</v>
      </c>
      <c r="Z53" s="123" t="s">
        <v>242</v>
      </c>
      <c r="AA53" s="85">
        <f>SUM(AA54:AA55)</f>
        <v>7.619999999999999E-2</v>
      </c>
      <c r="AB53" s="123" t="s">
        <v>20</v>
      </c>
      <c r="AC53" s="123"/>
      <c r="AD53" s="123"/>
      <c r="AE53" s="123"/>
      <c r="AF53" s="123"/>
      <c r="AG53" s="123"/>
      <c r="AH53" s="123"/>
      <c r="AI53" s="92"/>
      <c r="AJ53" s="121">
        <v>2</v>
      </c>
    </row>
    <row r="54" spans="1:36" ht="39.950000000000003" customHeight="1">
      <c r="A54" s="57">
        <f>ROW(54:54)-8</f>
        <v>46</v>
      </c>
      <c r="B54" s="121"/>
      <c r="C54" s="121"/>
      <c r="D54" s="121"/>
      <c r="E54" s="121"/>
      <c r="F54" s="121"/>
      <c r="G54" s="121"/>
      <c r="H54" s="121">
        <v>6</v>
      </c>
      <c r="I54" s="121"/>
      <c r="J54" s="61"/>
      <c r="K54" s="61"/>
      <c r="L54" s="120" t="s">
        <v>243</v>
      </c>
      <c r="M54" s="33" t="s">
        <v>244</v>
      </c>
      <c r="N54" s="75" t="s">
        <v>136</v>
      </c>
      <c r="O54" s="61" t="s">
        <v>32</v>
      </c>
      <c r="P54" s="125" t="s">
        <v>124</v>
      </c>
      <c r="Q54" s="66"/>
      <c r="R54" s="124" t="s">
        <v>32</v>
      </c>
      <c r="S54" s="119" t="s">
        <v>125</v>
      </c>
      <c r="T54" s="124" t="s">
        <v>32</v>
      </c>
      <c r="U54" s="124" t="s">
        <v>126</v>
      </c>
      <c r="V54" s="124" t="s">
        <v>127</v>
      </c>
      <c r="W54" s="60" t="s">
        <v>184</v>
      </c>
      <c r="X54" s="121" t="s">
        <v>245</v>
      </c>
      <c r="Y54" s="119" t="s">
        <v>186</v>
      </c>
      <c r="Z54" s="123" t="s">
        <v>242</v>
      </c>
      <c r="AA54" s="85">
        <v>7.2999999999999995E-2</v>
      </c>
      <c r="AB54" s="123" t="s">
        <v>20</v>
      </c>
      <c r="AC54" s="123"/>
      <c r="AD54" s="123"/>
      <c r="AE54" s="123"/>
      <c r="AF54" s="123"/>
      <c r="AG54" s="123"/>
      <c r="AH54" s="123"/>
      <c r="AI54" s="92"/>
      <c r="AJ54" s="121">
        <v>1</v>
      </c>
    </row>
    <row r="55" spans="1:36" ht="39.950000000000003" customHeight="1">
      <c r="A55" s="57">
        <f>ROW(55:55)-8</f>
        <v>47</v>
      </c>
      <c r="B55" s="121"/>
      <c r="C55" s="121"/>
      <c r="D55" s="121"/>
      <c r="E55" s="121"/>
      <c r="F55" s="121"/>
      <c r="G55" s="121"/>
      <c r="H55" s="121">
        <v>6</v>
      </c>
      <c r="I55" s="121"/>
      <c r="J55" s="61"/>
      <c r="K55" s="61"/>
      <c r="L55" s="119" t="s">
        <v>246</v>
      </c>
      <c r="M55" s="33" t="s">
        <v>247</v>
      </c>
      <c r="N55" s="72" t="s">
        <v>248</v>
      </c>
      <c r="O55" s="61" t="s">
        <v>32</v>
      </c>
      <c r="P55" s="125" t="s">
        <v>124</v>
      </c>
      <c r="Q55" s="79"/>
      <c r="R55" s="124" t="s">
        <v>32</v>
      </c>
      <c r="S55" s="119" t="s">
        <v>125</v>
      </c>
      <c r="T55" s="121" t="s">
        <v>20</v>
      </c>
      <c r="U55" s="124" t="s">
        <v>127</v>
      </c>
      <c r="V55" s="124" t="s">
        <v>126</v>
      </c>
      <c r="W55" s="125" t="s">
        <v>249</v>
      </c>
      <c r="X55" s="121" t="s">
        <v>250</v>
      </c>
      <c r="Y55" s="125" t="s">
        <v>20</v>
      </c>
      <c r="Z55" s="119" t="s">
        <v>251</v>
      </c>
      <c r="AA55" s="85">
        <v>3.2000000000000002E-3</v>
      </c>
      <c r="AB55" s="123" t="s">
        <v>20</v>
      </c>
      <c r="AC55" s="123"/>
      <c r="AD55" s="123"/>
      <c r="AE55" s="123"/>
      <c r="AF55" s="123"/>
      <c r="AG55" s="123"/>
      <c r="AH55" s="123"/>
      <c r="AI55" s="92"/>
      <c r="AJ55" s="121">
        <v>1</v>
      </c>
    </row>
    <row r="56" spans="1:36" ht="39.950000000000003" customHeight="1">
      <c r="A56" s="57">
        <f>ROW(56:56)-8</f>
        <v>48</v>
      </c>
      <c r="B56" s="121"/>
      <c r="C56" s="121"/>
      <c r="D56" s="121"/>
      <c r="E56" s="121"/>
      <c r="F56" s="121"/>
      <c r="G56" s="121">
        <v>5</v>
      </c>
      <c r="H56" s="121"/>
      <c r="I56" s="121"/>
      <c r="J56" s="61"/>
      <c r="K56" s="61"/>
      <c r="L56" s="120" t="s">
        <v>252</v>
      </c>
      <c r="M56" s="33" t="s">
        <v>253</v>
      </c>
      <c r="N56" s="75" t="s">
        <v>136</v>
      </c>
      <c r="O56" s="61" t="s">
        <v>32</v>
      </c>
      <c r="P56" s="125" t="s">
        <v>124</v>
      </c>
      <c r="Q56" s="66"/>
      <c r="R56" s="124" t="s">
        <v>32</v>
      </c>
      <c r="S56" s="119" t="s">
        <v>125</v>
      </c>
      <c r="T56" s="124" t="s">
        <v>32</v>
      </c>
      <c r="U56" s="124" t="s">
        <v>126</v>
      </c>
      <c r="V56" s="124" t="s">
        <v>127</v>
      </c>
      <c r="W56" s="60" t="s">
        <v>131</v>
      </c>
      <c r="X56" s="119" t="s">
        <v>20</v>
      </c>
      <c r="Y56" s="87" t="s">
        <v>20</v>
      </c>
      <c r="Z56" s="123" t="s">
        <v>254</v>
      </c>
      <c r="AA56" s="85">
        <f>SUM(AA57:AA58)</f>
        <v>9.5399999999999999E-2</v>
      </c>
      <c r="AB56" s="123" t="s">
        <v>20</v>
      </c>
      <c r="AC56" s="123"/>
      <c r="AD56" s="123"/>
      <c r="AE56" s="123"/>
      <c r="AF56" s="123"/>
      <c r="AG56" s="123"/>
      <c r="AH56" s="123"/>
      <c r="AI56" s="92"/>
      <c r="AJ56" s="121">
        <v>1</v>
      </c>
    </row>
    <row r="57" spans="1:36" ht="39.950000000000003" customHeight="1">
      <c r="A57" s="57">
        <f>ROW(57:57)-8</f>
        <v>49</v>
      </c>
      <c r="B57" s="121"/>
      <c r="C57" s="121"/>
      <c r="D57" s="121"/>
      <c r="E57" s="121"/>
      <c r="F57" s="121"/>
      <c r="G57" s="121"/>
      <c r="H57" s="121">
        <v>6</v>
      </c>
      <c r="I57" s="121"/>
      <c r="J57" s="61"/>
      <c r="K57" s="61"/>
      <c r="L57" s="120" t="s">
        <v>255</v>
      </c>
      <c r="M57" s="33" t="s">
        <v>256</v>
      </c>
      <c r="N57" s="75" t="s">
        <v>136</v>
      </c>
      <c r="O57" s="61" t="s">
        <v>32</v>
      </c>
      <c r="P57" s="125" t="s">
        <v>124</v>
      </c>
      <c r="Q57" s="66"/>
      <c r="R57" s="124" t="s">
        <v>32</v>
      </c>
      <c r="S57" s="119" t="s">
        <v>125</v>
      </c>
      <c r="T57" s="124" t="s">
        <v>32</v>
      </c>
      <c r="U57" s="124" t="s">
        <v>126</v>
      </c>
      <c r="V57" s="124" t="s">
        <v>127</v>
      </c>
      <c r="W57" s="60" t="s">
        <v>184</v>
      </c>
      <c r="X57" s="121" t="s">
        <v>245</v>
      </c>
      <c r="Y57" s="119" t="s">
        <v>186</v>
      </c>
      <c r="Z57" s="123" t="s">
        <v>254</v>
      </c>
      <c r="AA57" s="85">
        <v>9.2200000000000004E-2</v>
      </c>
      <c r="AB57" s="123" t="s">
        <v>20</v>
      </c>
      <c r="AC57" s="123"/>
      <c r="AD57" s="123"/>
      <c r="AE57" s="123"/>
      <c r="AF57" s="123"/>
      <c r="AG57" s="123"/>
      <c r="AH57" s="123"/>
      <c r="AI57" s="92"/>
      <c r="AJ57" s="121">
        <v>1</v>
      </c>
    </row>
    <row r="58" spans="1:36" ht="39.950000000000003" customHeight="1">
      <c r="A58" s="57">
        <f>ROW(58:58)-8</f>
        <v>50</v>
      </c>
      <c r="B58" s="121"/>
      <c r="C58" s="121"/>
      <c r="D58" s="121"/>
      <c r="E58" s="121"/>
      <c r="F58" s="121"/>
      <c r="G58" s="121"/>
      <c r="H58" s="121">
        <v>6</v>
      </c>
      <c r="I58" s="121"/>
      <c r="J58" s="61"/>
      <c r="K58" s="61"/>
      <c r="L58" s="119" t="s">
        <v>246</v>
      </c>
      <c r="M58" s="33" t="s">
        <v>247</v>
      </c>
      <c r="N58" s="72" t="s">
        <v>248</v>
      </c>
      <c r="O58" s="61" t="s">
        <v>32</v>
      </c>
      <c r="P58" s="125" t="s">
        <v>124</v>
      </c>
      <c r="Q58" s="79"/>
      <c r="R58" s="124" t="s">
        <v>32</v>
      </c>
      <c r="S58" s="119" t="s">
        <v>125</v>
      </c>
      <c r="T58" s="121" t="s">
        <v>20</v>
      </c>
      <c r="U58" s="124" t="s">
        <v>127</v>
      </c>
      <c r="V58" s="124" t="s">
        <v>126</v>
      </c>
      <c r="W58" s="125" t="s">
        <v>249</v>
      </c>
      <c r="X58" s="121" t="s">
        <v>250</v>
      </c>
      <c r="Y58" s="125" t="s">
        <v>20</v>
      </c>
      <c r="Z58" s="119" t="s">
        <v>251</v>
      </c>
      <c r="AA58" s="85">
        <v>3.2000000000000002E-3</v>
      </c>
      <c r="AB58" s="123" t="s">
        <v>20</v>
      </c>
      <c r="AC58" s="123"/>
      <c r="AD58" s="123"/>
      <c r="AE58" s="123"/>
      <c r="AF58" s="123"/>
      <c r="AG58" s="123"/>
      <c r="AH58" s="123"/>
      <c r="AI58" s="92"/>
      <c r="AJ58" s="121">
        <v>1</v>
      </c>
    </row>
    <row r="59" spans="1:36" ht="39.950000000000003" customHeight="1">
      <c r="A59" s="57">
        <f>ROW(59:59)-8</f>
        <v>51</v>
      </c>
      <c r="B59" s="121"/>
      <c r="C59" s="121"/>
      <c r="D59" s="121"/>
      <c r="E59" s="121"/>
      <c r="F59" s="121"/>
      <c r="G59" s="121">
        <v>5</v>
      </c>
      <c r="H59" s="121"/>
      <c r="I59" s="121"/>
      <c r="J59" s="61"/>
      <c r="K59" s="61"/>
      <c r="L59" s="120" t="s">
        <v>257</v>
      </c>
      <c r="M59" s="33" t="s">
        <v>258</v>
      </c>
      <c r="N59" s="75" t="s">
        <v>136</v>
      </c>
      <c r="O59" s="61" t="s">
        <v>32</v>
      </c>
      <c r="P59" s="125" t="s">
        <v>124</v>
      </c>
      <c r="Q59" s="66"/>
      <c r="R59" s="124" t="s">
        <v>32</v>
      </c>
      <c r="S59" s="119" t="s">
        <v>125</v>
      </c>
      <c r="T59" s="124" t="s">
        <v>32</v>
      </c>
      <c r="U59" s="124" t="s">
        <v>126</v>
      </c>
      <c r="V59" s="124" t="s">
        <v>127</v>
      </c>
      <c r="W59" s="60" t="s">
        <v>131</v>
      </c>
      <c r="X59" s="119" t="s">
        <v>20</v>
      </c>
      <c r="Y59" s="87" t="s">
        <v>20</v>
      </c>
      <c r="Z59" s="123" t="s">
        <v>259</v>
      </c>
      <c r="AA59" s="85">
        <f>SUM(AA60:AA61)</f>
        <v>6.6199999999999995E-2</v>
      </c>
      <c r="AB59" s="123" t="s">
        <v>20</v>
      </c>
      <c r="AC59" s="123"/>
      <c r="AD59" s="123"/>
      <c r="AE59" s="123"/>
      <c r="AF59" s="123"/>
      <c r="AG59" s="123"/>
      <c r="AH59" s="123"/>
      <c r="AI59" s="92"/>
      <c r="AJ59" s="121">
        <v>1</v>
      </c>
    </row>
    <row r="60" spans="1:36" ht="39.950000000000003" customHeight="1">
      <c r="A60" s="57">
        <f>ROW(60:60)-8</f>
        <v>52</v>
      </c>
      <c r="B60" s="121"/>
      <c r="C60" s="121"/>
      <c r="D60" s="121"/>
      <c r="E60" s="121"/>
      <c r="F60" s="121"/>
      <c r="G60" s="121"/>
      <c r="H60" s="121">
        <v>6</v>
      </c>
      <c r="I60" s="121"/>
      <c r="J60" s="61"/>
      <c r="K60" s="61"/>
      <c r="L60" s="120" t="s">
        <v>260</v>
      </c>
      <c r="M60" s="33" t="s">
        <v>261</v>
      </c>
      <c r="N60" s="75" t="s">
        <v>136</v>
      </c>
      <c r="O60" s="61" t="s">
        <v>32</v>
      </c>
      <c r="P60" s="125" t="s">
        <v>124</v>
      </c>
      <c r="Q60" s="66"/>
      <c r="R60" s="124" t="s">
        <v>32</v>
      </c>
      <c r="S60" s="119" t="s">
        <v>125</v>
      </c>
      <c r="T60" s="124" t="s">
        <v>32</v>
      </c>
      <c r="U60" s="124" t="s">
        <v>126</v>
      </c>
      <c r="V60" s="124" t="s">
        <v>127</v>
      </c>
      <c r="W60" s="60" t="s">
        <v>184</v>
      </c>
      <c r="X60" s="121" t="s">
        <v>262</v>
      </c>
      <c r="Y60" s="119" t="s">
        <v>186</v>
      </c>
      <c r="Z60" s="123" t="s">
        <v>259</v>
      </c>
      <c r="AA60" s="85">
        <v>6.3E-2</v>
      </c>
      <c r="AB60" s="123" t="s">
        <v>20</v>
      </c>
      <c r="AC60" s="123"/>
      <c r="AD60" s="123"/>
      <c r="AE60" s="123"/>
      <c r="AF60" s="123"/>
      <c r="AG60" s="123"/>
      <c r="AH60" s="123"/>
      <c r="AI60" s="92"/>
      <c r="AJ60" s="121">
        <v>1</v>
      </c>
    </row>
    <row r="61" spans="1:36" ht="39.950000000000003" customHeight="1">
      <c r="A61" s="57">
        <f>ROW(61:61)-8</f>
        <v>53</v>
      </c>
      <c r="B61" s="121"/>
      <c r="C61" s="121"/>
      <c r="D61" s="121"/>
      <c r="E61" s="121"/>
      <c r="F61" s="121"/>
      <c r="G61" s="121"/>
      <c r="H61" s="121">
        <v>6</v>
      </c>
      <c r="I61" s="121"/>
      <c r="J61" s="61"/>
      <c r="K61" s="61"/>
      <c r="L61" s="119" t="s">
        <v>246</v>
      </c>
      <c r="M61" s="33" t="s">
        <v>247</v>
      </c>
      <c r="N61" s="72" t="s">
        <v>248</v>
      </c>
      <c r="O61" s="61" t="s">
        <v>32</v>
      </c>
      <c r="P61" s="125" t="s">
        <v>124</v>
      </c>
      <c r="Q61" s="79"/>
      <c r="R61" s="124" t="s">
        <v>32</v>
      </c>
      <c r="S61" s="119" t="s">
        <v>125</v>
      </c>
      <c r="T61" s="121" t="s">
        <v>20</v>
      </c>
      <c r="U61" s="124" t="s">
        <v>127</v>
      </c>
      <c r="V61" s="124" t="s">
        <v>126</v>
      </c>
      <c r="W61" s="125" t="s">
        <v>249</v>
      </c>
      <c r="X61" s="121" t="s">
        <v>250</v>
      </c>
      <c r="Y61" s="125" t="s">
        <v>20</v>
      </c>
      <c r="Z61" s="119" t="s">
        <v>251</v>
      </c>
      <c r="AA61" s="85">
        <v>3.2000000000000002E-3</v>
      </c>
      <c r="AB61" s="123" t="s">
        <v>20</v>
      </c>
      <c r="AC61" s="123"/>
      <c r="AD61" s="123"/>
      <c r="AE61" s="123"/>
      <c r="AF61" s="123"/>
      <c r="AG61" s="123"/>
      <c r="AH61" s="123"/>
      <c r="AI61" s="92"/>
      <c r="AJ61" s="121">
        <v>1</v>
      </c>
    </row>
    <row r="62" spans="1:36" ht="39.950000000000003" customHeight="1">
      <c r="A62" s="57">
        <f>ROW(62:62)-8</f>
        <v>54</v>
      </c>
      <c r="B62" s="121"/>
      <c r="C62" s="121"/>
      <c r="D62" s="121"/>
      <c r="E62" s="121"/>
      <c r="F62" s="121">
        <v>4</v>
      </c>
      <c r="G62" s="121"/>
      <c r="H62" s="121"/>
      <c r="I62" s="121"/>
      <c r="J62" s="61"/>
      <c r="K62" s="61"/>
      <c r="L62" s="119" t="s">
        <v>63</v>
      </c>
      <c r="M62" s="33" t="s">
        <v>64</v>
      </c>
      <c r="N62" s="72" t="s">
        <v>136</v>
      </c>
      <c r="O62" s="61" t="s">
        <v>32</v>
      </c>
      <c r="P62" s="125" t="s">
        <v>124</v>
      </c>
      <c r="Q62" s="79"/>
      <c r="R62" s="124" t="s">
        <v>32</v>
      </c>
      <c r="S62" s="119" t="s">
        <v>125</v>
      </c>
      <c r="T62" s="124" t="s">
        <v>32</v>
      </c>
      <c r="U62" s="124" t="s">
        <v>126</v>
      </c>
      <c r="V62" s="124" t="s">
        <v>127</v>
      </c>
      <c r="W62" s="125" t="s">
        <v>184</v>
      </c>
      <c r="X62" s="121" t="s">
        <v>263</v>
      </c>
      <c r="Y62" s="121" t="s">
        <v>144</v>
      </c>
      <c r="Z62" s="61" t="s">
        <v>504</v>
      </c>
      <c r="AA62" s="85">
        <v>6.1000000000000004E-3</v>
      </c>
      <c r="AB62" s="123" t="s">
        <v>20</v>
      </c>
      <c r="AC62" s="123"/>
      <c r="AD62" s="123"/>
      <c r="AE62" s="123"/>
      <c r="AF62" s="123"/>
      <c r="AG62" s="123"/>
      <c r="AH62" s="123"/>
      <c r="AI62" s="92"/>
      <c r="AJ62" s="121">
        <v>4</v>
      </c>
    </row>
    <row r="63" spans="1:36" ht="39.950000000000003" customHeight="1">
      <c r="A63" s="57">
        <f>ROW(63:63)-8</f>
        <v>55</v>
      </c>
      <c r="B63" s="121"/>
      <c r="C63" s="121"/>
      <c r="D63" s="121"/>
      <c r="E63" s="121"/>
      <c r="F63" s="121">
        <v>4</v>
      </c>
      <c r="G63" s="121"/>
      <c r="H63" s="121"/>
      <c r="I63" s="121"/>
      <c r="J63" s="61"/>
      <c r="K63" s="61"/>
      <c r="L63" s="33" t="s">
        <v>264</v>
      </c>
      <c r="M63" s="33" t="s">
        <v>265</v>
      </c>
      <c r="N63" s="33" t="s">
        <v>266</v>
      </c>
      <c r="O63" s="121" t="s">
        <v>34</v>
      </c>
      <c r="P63" s="125" t="s">
        <v>124</v>
      </c>
      <c r="Q63" s="33"/>
      <c r="R63" s="124" t="s">
        <v>32</v>
      </c>
      <c r="S63" s="119" t="s">
        <v>125</v>
      </c>
      <c r="T63" s="121" t="s">
        <v>20</v>
      </c>
      <c r="U63" s="124" t="s">
        <v>127</v>
      </c>
      <c r="V63" s="124" t="s">
        <v>126</v>
      </c>
      <c r="W63" s="125" t="s">
        <v>184</v>
      </c>
      <c r="X63" s="121" t="s">
        <v>505</v>
      </c>
      <c r="Y63" s="119" t="s">
        <v>267</v>
      </c>
      <c r="Z63" s="119" t="s">
        <v>268</v>
      </c>
      <c r="AA63" s="98">
        <v>0.04</v>
      </c>
      <c r="AB63" s="123" t="s">
        <v>20</v>
      </c>
      <c r="AC63" s="123"/>
      <c r="AD63" s="123"/>
      <c r="AE63" s="123"/>
      <c r="AF63" s="123"/>
      <c r="AG63" s="123"/>
      <c r="AH63" s="123"/>
      <c r="AI63" s="92"/>
      <c r="AJ63" s="121">
        <v>1</v>
      </c>
    </row>
    <row r="64" spans="1:36" ht="39.950000000000003" customHeight="1">
      <c r="A64" s="57">
        <f>ROW(64:64)-8</f>
        <v>56</v>
      </c>
      <c r="B64" s="121"/>
      <c r="C64" s="121"/>
      <c r="D64" s="121"/>
      <c r="E64" s="121"/>
      <c r="F64" s="121">
        <v>4</v>
      </c>
      <c r="G64" s="121"/>
      <c r="H64" s="121"/>
      <c r="I64" s="121"/>
      <c r="J64" s="61"/>
      <c r="K64" s="61"/>
      <c r="L64" s="33" t="s">
        <v>269</v>
      </c>
      <c r="M64" s="33" t="s">
        <v>270</v>
      </c>
      <c r="N64" s="33" t="s">
        <v>266</v>
      </c>
      <c r="O64" s="121" t="s">
        <v>34</v>
      </c>
      <c r="P64" s="125" t="s">
        <v>124</v>
      </c>
      <c r="Q64" s="33"/>
      <c r="R64" s="124" t="s">
        <v>32</v>
      </c>
      <c r="S64" s="119" t="s">
        <v>125</v>
      </c>
      <c r="T64" s="121" t="s">
        <v>20</v>
      </c>
      <c r="U64" s="124" t="s">
        <v>127</v>
      </c>
      <c r="V64" s="124" t="s">
        <v>126</v>
      </c>
      <c r="W64" s="125" t="s">
        <v>184</v>
      </c>
      <c r="X64" s="121" t="s">
        <v>505</v>
      </c>
      <c r="Y64" s="119" t="s">
        <v>267</v>
      </c>
      <c r="Z64" s="119" t="s">
        <v>268</v>
      </c>
      <c r="AA64" s="98">
        <v>0.04</v>
      </c>
      <c r="AB64" s="123" t="s">
        <v>20</v>
      </c>
      <c r="AC64" s="123"/>
      <c r="AD64" s="123"/>
      <c r="AE64" s="123"/>
      <c r="AF64" s="123"/>
      <c r="AG64" s="123"/>
      <c r="AH64" s="123"/>
      <c r="AI64" s="92"/>
      <c r="AJ64" s="121">
        <v>1</v>
      </c>
    </row>
    <row r="65" spans="1:36" ht="39.950000000000003" customHeight="1">
      <c r="A65" s="57">
        <f>ROW(65:65)-8</f>
        <v>57</v>
      </c>
      <c r="B65" s="121"/>
      <c r="C65" s="121"/>
      <c r="D65" s="121"/>
      <c r="E65" s="121"/>
      <c r="F65" s="121">
        <v>4</v>
      </c>
      <c r="G65" s="121"/>
      <c r="H65" s="121"/>
      <c r="I65" s="121"/>
      <c r="J65" s="61"/>
      <c r="K65" s="61"/>
      <c r="L65" s="119" t="s">
        <v>271</v>
      </c>
      <c r="M65" s="33" t="s">
        <v>272</v>
      </c>
      <c r="N65" s="72" t="s">
        <v>136</v>
      </c>
      <c r="O65" s="61" t="s">
        <v>32</v>
      </c>
      <c r="P65" s="125" t="s">
        <v>124</v>
      </c>
      <c r="Q65" s="79"/>
      <c r="R65" s="124" t="s">
        <v>32</v>
      </c>
      <c r="S65" s="119" t="s">
        <v>125</v>
      </c>
      <c r="T65" s="124" t="s">
        <v>32</v>
      </c>
      <c r="U65" s="124" t="s">
        <v>126</v>
      </c>
      <c r="V65" s="124" t="s">
        <v>127</v>
      </c>
      <c r="W65" s="125" t="s">
        <v>147</v>
      </c>
      <c r="X65" s="121" t="s">
        <v>215</v>
      </c>
      <c r="Y65" s="61" t="s">
        <v>144</v>
      </c>
      <c r="Z65" s="61" t="s">
        <v>506</v>
      </c>
      <c r="AA65" s="85">
        <v>6.5199999999999994E-2</v>
      </c>
      <c r="AB65" s="123" t="s">
        <v>20</v>
      </c>
      <c r="AC65" s="123"/>
      <c r="AD65" s="123"/>
      <c r="AE65" s="123"/>
      <c r="AF65" s="123"/>
      <c r="AG65" s="123"/>
      <c r="AH65" s="123"/>
      <c r="AI65" s="92"/>
      <c r="AJ65" s="121">
        <v>2</v>
      </c>
    </row>
    <row r="66" spans="1:36" ht="39.950000000000003" customHeight="1">
      <c r="A66" s="57">
        <f>ROW(66:66)-8</f>
        <v>58</v>
      </c>
      <c r="B66" s="121"/>
      <c r="C66" s="121"/>
      <c r="D66" s="121"/>
      <c r="E66" s="121"/>
      <c r="F66" s="121">
        <v>4</v>
      </c>
      <c r="G66" s="121"/>
      <c r="H66" s="121"/>
      <c r="I66" s="121"/>
      <c r="J66" s="61"/>
      <c r="K66" s="61"/>
      <c r="L66" s="120" t="s">
        <v>45</v>
      </c>
      <c r="M66" s="33" t="s">
        <v>46</v>
      </c>
      <c r="N66" s="75" t="s">
        <v>136</v>
      </c>
      <c r="O66" s="61" t="s">
        <v>32</v>
      </c>
      <c r="P66" s="125" t="s">
        <v>124</v>
      </c>
      <c r="Q66" s="66"/>
      <c r="R66" s="124" t="s">
        <v>32</v>
      </c>
      <c r="S66" s="119" t="s">
        <v>125</v>
      </c>
      <c r="T66" s="124" t="s">
        <v>32</v>
      </c>
      <c r="U66" s="124" t="s">
        <v>126</v>
      </c>
      <c r="V66" s="124" t="s">
        <v>127</v>
      </c>
      <c r="W66" s="60" t="s">
        <v>147</v>
      </c>
      <c r="X66" s="121" t="s">
        <v>215</v>
      </c>
      <c r="Y66" s="61" t="s">
        <v>144</v>
      </c>
      <c r="Z66" s="123" t="s">
        <v>216</v>
      </c>
      <c r="AA66" s="85">
        <v>7.5999999999999998E-2</v>
      </c>
      <c r="AB66" s="123" t="s">
        <v>20</v>
      </c>
      <c r="AC66" s="123"/>
      <c r="AD66" s="123"/>
      <c r="AE66" s="123"/>
      <c r="AF66" s="123"/>
      <c r="AG66" s="123"/>
      <c r="AH66" s="123"/>
      <c r="AI66" s="92"/>
      <c r="AJ66" s="121">
        <v>1</v>
      </c>
    </row>
    <row r="67" spans="1:36" ht="39.950000000000003" customHeight="1">
      <c r="A67" s="57">
        <f>ROW(67:67)-8</f>
        <v>59</v>
      </c>
      <c r="B67" s="121"/>
      <c r="C67" s="121"/>
      <c r="D67" s="121"/>
      <c r="E67" s="121"/>
      <c r="F67" s="121">
        <v>4</v>
      </c>
      <c r="G67" s="121"/>
      <c r="H67" s="121"/>
      <c r="I67" s="121"/>
      <c r="J67" s="61"/>
      <c r="K67" s="61"/>
      <c r="L67" s="120" t="s">
        <v>65</v>
      </c>
      <c r="M67" s="33" t="s">
        <v>66</v>
      </c>
      <c r="N67" s="75" t="s">
        <v>136</v>
      </c>
      <c r="O67" s="61" t="s">
        <v>32</v>
      </c>
      <c r="P67" s="125" t="s">
        <v>124</v>
      </c>
      <c r="Q67" s="66"/>
      <c r="R67" s="124" t="s">
        <v>32</v>
      </c>
      <c r="S67" s="119" t="s">
        <v>125</v>
      </c>
      <c r="T67" s="124" t="s">
        <v>32</v>
      </c>
      <c r="U67" s="124" t="s">
        <v>126</v>
      </c>
      <c r="V67" s="124" t="s">
        <v>127</v>
      </c>
      <c r="W67" s="60" t="s">
        <v>273</v>
      </c>
      <c r="X67" s="121" t="s">
        <v>274</v>
      </c>
      <c r="Y67" s="119" t="s">
        <v>275</v>
      </c>
      <c r="Z67" s="123" t="s">
        <v>276</v>
      </c>
      <c r="AA67" s="85">
        <v>5.8799999999999998E-2</v>
      </c>
      <c r="AB67" s="123" t="s">
        <v>171</v>
      </c>
      <c r="AC67" s="123"/>
      <c r="AD67" s="123"/>
      <c r="AE67" s="123"/>
      <c r="AF67" s="123"/>
      <c r="AG67" s="123"/>
      <c r="AH67" s="123"/>
      <c r="AI67" s="92"/>
      <c r="AJ67" s="121">
        <v>1</v>
      </c>
    </row>
    <row r="68" spans="1:36" ht="39.950000000000003" customHeight="1">
      <c r="A68" s="57">
        <f>ROW(68:68)-8</f>
        <v>60</v>
      </c>
      <c r="B68" s="121"/>
      <c r="C68" s="121"/>
      <c r="D68" s="121">
        <v>2</v>
      </c>
      <c r="E68" s="121"/>
      <c r="F68" s="121"/>
      <c r="G68" s="121"/>
      <c r="H68" s="121"/>
      <c r="I68" s="121"/>
      <c r="J68" s="61"/>
      <c r="K68" s="61"/>
      <c r="L68" s="120" t="s">
        <v>598</v>
      </c>
      <c r="M68" s="33" t="s">
        <v>277</v>
      </c>
      <c r="N68" s="75" t="s">
        <v>470</v>
      </c>
      <c r="O68" s="61" t="s">
        <v>32</v>
      </c>
      <c r="P68" s="125" t="s">
        <v>124</v>
      </c>
      <c r="Q68" s="66"/>
      <c r="R68" s="124" t="s">
        <v>32</v>
      </c>
      <c r="S68" s="119" t="s">
        <v>125</v>
      </c>
      <c r="T68" s="124" t="s">
        <v>32</v>
      </c>
      <c r="U68" s="124" t="s">
        <v>126</v>
      </c>
      <c r="V68" s="124" t="s">
        <v>127</v>
      </c>
      <c r="W68" s="60" t="s">
        <v>175</v>
      </c>
      <c r="X68" s="121" t="s">
        <v>278</v>
      </c>
      <c r="Y68" s="119" t="s">
        <v>20</v>
      </c>
      <c r="Z68" s="123" t="s">
        <v>507</v>
      </c>
      <c r="AA68" s="85">
        <v>9.9000000000000005E-2</v>
      </c>
      <c r="AB68" s="123" t="s">
        <v>20</v>
      </c>
      <c r="AC68" s="123"/>
      <c r="AD68" s="123"/>
      <c r="AE68" s="123"/>
      <c r="AF68" s="123"/>
      <c r="AG68" s="123"/>
      <c r="AH68" s="123"/>
      <c r="AI68" s="94" t="s">
        <v>279</v>
      </c>
      <c r="AJ68" s="121">
        <v>1</v>
      </c>
    </row>
    <row r="69" spans="1:36" ht="39.950000000000003" customHeight="1">
      <c r="A69" s="57">
        <f>ROW(69:69)-8</f>
        <v>61</v>
      </c>
      <c r="B69" s="121"/>
      <c r="C69" s="121"/>
      <c r="D69" s="121">
        <v>2</v>
      </c>
      <c r="E69" s="121"/>
      <c r="F69" s="121"/>
      <c r="G69" s="121"/>
      <c r="H69" s="121"/>
      <c r="I69" s="121"/>
      <c r="J69" s="61"/>
      <c r="K69" s="61"/>
      <c r="L69" s="120" t="s">
        <v>589</v>
      </c>
      <c r="M69" s="33" t="s">
        <v>599</v>
      </c>
      <c r="N69" s="75" t="s">
        <v>136</v>
      </c>
      <c r="O69" s="61" t="s">
        <v>32</v>
      </c>
      <c r="P69" s="125" t="s">
        <v>124</v>
      </c>
      <c r="Q69" s="66"/>
      <c r="R69" s="124" t="s">
        <v>32</v>
      </c>
      <c r="S69" s="119" t="s">
        <v>125</v>
      </c>
      <c r="T69" s="124" t="s">
        <v>32</v>
      </c>
      <c r="U69" s="124" t="s">
        <v>126</v>
      </c>
      <c r="V69" s="124" t="s">
        <v>127</v>
      </c>
      <c r="W69" s="60" t="s">
        <v>131</v>
      </c>
      <c r="X69" s="121" t="s">
        <v>129</v>
      </c>
      <c r="Y69" s="121" t="s">
        <v>20</v>
      </c>
      <c r="Z69" s="123" t="s">
        <v>280</v>
      </c>
      <c r="AA69" s="85" t="e">
        <f>#REF!+#REF!</f>
        <v>#REF!</v>
      </c>
      <c r="AB69" s="123" t="s">
        <v>20</v>
      </c>
      <c r="AC69" s="123"/>
      <c r="AD69" s="123"/>
      <c r="AE69" s="123"/>
      <c r="AF69" s="123"/>
      <c r="AG69" s="123"/>
      <c r="AH69" s="123"/>
      <c r="AI69" s="92"/>
      <c r="AJ69" s="121">
        <v>1</v>
      </c>
    </row>
    <row r="70" spans="1:36" ht="39.950000000000003" customHeight="1">
      <c r="A70" s="57">
        <f>ROW(70:70)-8</f>
        <v>62</v>
      </c>
      <c r="B70" s="121"/>
      <c r="C70" s="121"/>
      <c r="D70" s="121">
        <v>2</v>
      </c>
      <c r="E70" s="121"/>
      <c r="F70" s="121"/>
      <c r="G70" s="121"/>
      <c r="H70" s="121"/>
      <c r="I70" s="121"/>
      <c r="J70" s="61"/>
      <c r="K70" s="61"/>
      <c r="L70" s="119" t="s">
        <v>281</v>
      </c>
      <c r="M70" s="33" t="s">
        <v>282</v>
      </c>
      <c r="N70" s="73" t="s">
        <v>283</v>
      </c>
      <c r="O70" s="61" t="s">
        <v>32</v>
      </c>
      <c r="P70" s="125" t="s">
        <v>124</v>
      </c>
      <c r="Q70" s="119"/>
      <c r="R70" s="124" t="s">
        <v>32</v>
      </c>
      <c r="S70" s="119" t="s">
        <v>125</v>
      </c>
      <c r="T70" s="124" t="s">
        <v>32</v>
      </c>
      <c r="U70" s="124" t="s">
        <v>126</v>
      </c>
      <c r="V70" s="124" t="s">
        <v>127</v>
      </c>
      <c r="W70" s="60" t="s">
        <v>249</v>
      </c>
      <c r="X70" s="121" t="s">
        <v>508</v>
      </c>
      <c r="Y70" s="121" t="s">
        <v>20</v>
      </c>
      <c r="Z70" s="125" t="s">
        <v>284</v>
      </c>
      <c r="AA70" s="99">
        <v>5.0000000000000001E-3</v>
      </c>
      <c r="AB70" s="123" t="s">
        <v>171</v>
      </c>
      <c r="AC70" s="119"/>
      <c r="AD70" s="119"/>
      <c r="AE70" s="119"/>
      <c r="AF70" s="119"/>
      <c r="AG70" s="119"/>
      <c r="AH70" s="119"/>
      <c r="AI70" s="94" t="s">
        <v>285</v>
      </c>
      <c r="AJ70" s="121">
        <v>4</v>
      </c>
    </row>
    <row r="71" spans="1:36" ht="39.950000000000003" customHeight="1">
      <c r="A71" s="57">
        <f>ROW(71:71)-8</f>
        <v>63</v>
      </c>
      <c r="B71" s="121"/>
      <c r="C71" s="121"/>
      <c r="D71" s="121">
        <v>2</v>
      </c>
      <c r="E71" s="121"/>
      <c r="F71" s="121"/>
      <c r="G71" s="121"/>
      <c r="H71" s="121"/>
      <c r="I71" s="121"/>
      <c r="J71" s="61"/>
      <c r="K71" s="61"/>
      <c r="L71" s="120" t="s">
        <v>286</v>
      </c>
      <c r="M71" s="33" t="s">
        <v>287</v>
      </c>
      <c r="N71" s="75" t="s">
        <v>470</v>
      </c>
      <c r="O71" s="61" t="s">
        <v>32</v>
      </c>
      <c r="P71" s="125" t="s">
        <v>124</v>
      </c>
      <c r="Q71" s="66"/>
      <c r="R71" s="124" t="s">
        <v>32</v>
      </c>
      <c r="S71" s="119" t="s">
        <v>125</v>
      </c>
      <c r="T71" s="124" t="s">
        <v>32</v>
      </c>
      <c r="U71" s="124" t="s">
        <v>126</v>
      </c>
      <c r="V71" s="124" t="s">
        <v>127</v>
      </c>
      <c r="W71" s="60" t="s">
        <v>175</v>
      </c>
      <c r="X71" s="121" t="s">
        <v>288</v>
      </c>
      <c r="Y71" s="119" t="s">
        <v>20</v>
      </c>
      <c r="Z71" s="119" t="s">
        <v>509</v>
      </c>
      <c r="AA71" s="85">
        <v>5.0500000000000003E-2</v>
      </c>
      <c r="AB71" s="123" t="s">
        <v>20</v>
      </c>
      <c r="AC71" s="123"/>
      <c r="AD71" s="123"/>
      <c r="AE71" s="123"/>
      <c r="AF71" s="123"/>
      <c r="AG71" s="123"/>
      <c r="AH71" s="123"/>
      <c r="AI71" s="94" t="s">
        <v>279</v>
      </c>
      <c r="AJ71" s="121">
        <v>1</v>
      </c>
    </row>
    <row r="72" spans="1:36" ht="39.950000000000003" customHeight="1">
      <c r="A72" s="57">
        <f>ROW(72:72)-8</f>
        <v>64</v>
      </c>
      <c r="B72" s="121"/>
      <c r="C72" s="121"/>
      <c r="D72" s="121">
        <v>2</v>
      </c>
      <c r="E72" s="121"/>
      <c r="F72" s="121"/>
      <c r="G72" s="121"/>
      <c r="H72" s="121"/>
      <c r="I72" s="121"/>
      <c r="J72" s="61"/>
      <c r="K72" s="61"/>
      <c r="L72" s="119" t="s">
        <v>289</v>
      </c>
      <c r="M72" s="33" t="s">
        <v>290</v>
      </c>
      <c r="N72" s="73" t="s">
        <v>291</v>
      </c>
      <c r="O72" s="61" t="s">
        <v>32</v>
      </c>
      <c r="P72" s="125" t="s">
        <v>124</v>
      </c>
      <c r="Q72" s="124"/>
      <c r="R72" s="124" t="s">
        <v>32</v>
      </c>
      <c r="S72" s="119" t="s">
        <v>125</v>
      </c>
      <c r="T72" s="124" t="s">
        <v>32</v>
      </c>
      <c r="U72" s="124" t="s">
        <v>127</v>
      </c>
      <c r="V72" s="124" t="s">
        <v>126</v>
      </c>
      <c r="W72" s="60" t="s">
        <v>147</v>
      </c>
      <c r="X72" s="121" t="s">
        <v>292</v>
      </c>
      <c r="Y72" s="68" t="s">
        <v>144</v>
      </c>
      <c r="Z72" s="119" t="s">
        <v>293</v>
      </c>
      <c r="AA72" s="85">
        <v>2.9999999999999997E-4</v>
      </c>
      <c r="AB72" s="123" t="s">
        <v>20</v>
      </c>
      <c r="AC72" s="123"/>
      <c r="AD72" s="123"/>
      <c r="AE72" s="123"/>
      <c r="AF72" s="123"/>
      <c r="AG72" s="123"/>
      <c r="AH72" s="123"/>
      <c r="AI72" s="92"/>
      <c r="AJ72" s="121">
        <v>1</v>
      </c>
    </row>
    <row r="73" spans="1:36" ht="39.950000000000003" customHeight="1">
      <c r="A73" s="57">
        <f>ROW(73:73)-8</f>
        <v>65</v>
      </c>
      <c r="B73" s="121"/>
      <c r="C73" s="121"/>
      <c r="D73" s="121">
        <v>2</v>
      </c>
      <c r="E73" s="121"/>
      <c r="F73" s="121"/>
      <c r="G73" s="121"/>
      <c r="H73" s="121"/>
      <c r="I73" s="121"/>
      <c r="J73" s="61"/>
      <c r="K73" s="61"/>
      <c r="L73" s="119" t="s">
        <v>294</v>
      </c>
      <c r="M73" s="33" t="s">
        <v>295</v>
      </c>
      <c r="N73" s="96" t="s">
        <v>296</v>
      </c>
      <c r="O73" s="61" t="s">
        <v>32</v>
      </c>
      <c r="P73" s="125" t="s">
        <v>124</v>
      </c>
      <c r="Q73" s="124"/>
      <c r="R73" s="124" t="s">
        <v>32</v>
      </c>
      <c r="S73" s="119" t="s">
        <v>125</v>
      </c>
      <c r="T73" s="124" t="s">
        <v>32</v>
      </c>
      <c r="U73" s="124" t="s">
        <v>127</v>
      </c>
      <c r="V73" s="124" t="s">
        <v>126</v>
      </c>
      <c r="W73" s="60" t="s">
        <v>249</v>
      </c>
      <c r="X73" s="121" t="s">
        <v>297</v>
      </c>
      <c r="Y73" s="121" t="s">
        <v>20</v>
      </c>
      <c r="Z73" s="119" t="s">
        <v>20</v>
      </c>
      <c r="AA73" s="85">
        <v>1.6999999999999999E-3</v>
      </c>
      <c r="AB73" s="123" t="s">
        <v>171</v>
      </c>
      <c r="AC73" s="123"/>
      <c r="AD73" s="123"/>
      <c r="AE73" s="123"/>
      <c r="AF73" s="123"/>
      <c r="AG73" s="123"/>
      <c r="AH73" s="123"/>
      <c r="AI73" s="92"/>
      <c r="AJ73" s="121">
        <v>2</v>
      </c>
    </row>
    <row r="74" spans="1:36" ht="39.950000000000003" hidden="1" customHeight="1">
      <c r="A74" s="57">
        <f>ROW(74:74)-8</f>
        <v>66</v>
      </c>
      <c r="B74" s="106"/>
      <c r="C74" s="106"/>
      <c r="D74" s="106">
        <v>2</v>
      </c>
      <c r="E74" s="106"/>
      <c r="F74" s="106"/>
      <c r="G74" s="106"/>
      <c r="H74" s="106"/>
      <c r="I74" s="106"/>
      <c r="J74" s="61"/>
      <c r="K74" s="61"/>
      <c r="L74" s="116" t="s">
        <v>582</v>
      </c>
      <c r="M74" s="33" t="s">
        <v>298</v>
      </c>
      <c r="N74" s="65" t="s">
        <v>466</v>
      </c>
      <c r="O74" s="61" t="s">
        <v>32</v>
      </c>
      <c r="P74" s="107" t="s">
        <v>124</v>
      </c>
      <c r="Q74" s="61"/>
      <c r="R74" s="110" t="s">
        <v>32</v>
      </c>
      <c r="S74" s="105" t="s">
        <v>125</v>
      </c>
      <c r="T74" s="110" t="s">
        <v>32</v>
      </c>
      <c r="U74" s="110" t="s">
        <v>126</v>
      </c>
      <c r="V74" s="110" t="s">
        <v>127</v>
      </c>
      <c r="W74" s="60" t="s">
        <v>131</v>
      </c>
      <c r="X74" s="106" t="s">
        <v>129</v>
      </c>
      <c r="Y74" s="106" t="s">
        <v>20</v>
      </c>
      <c r="Z74" s="109" t="s">
        <v>299</v>
      </c>
      <c r="AA74" s="93">
        <f>AA76+AA78</f>
        <v>1.1204000000000001</v>
      </c>
      <c r="AB74" s="108" t="s">
        <v>20</v>
      </c>
      <c r="AC74" s="106"/>
      <c r="AD74" s="106"/>
      <c r="AE74" s="106"/>
      <c r="AF74" s="106"/>
      <c r="AG74" s="106"/>
      <c r="AH74" s="106"/>
      <c r="AI74" s="106"/>
      <c r="AJ74" s="81">
        <v>0</v>
      </c>
    </row>
    <row r="75" spans="1:36" ht="39.950000000000003" customHeight="1">
      <c r="A75" s="57">
        <f>ROW(75:75)-8</f>
        <v>67</v>
      </c>
      <c r="B75" s="121"/>
      <c r="C75" s="121"/>
      <c r="D75" s="121">
        <v>2</v>
      </c>
      <c r="E75" s="121"/>
      <c r="F75" s="121"/>
      <c r="G75" s="121"/>
      <c r="H75" s="121"/>
      <c r="I75" s="121"/>
      <c r="J75" s="61"/>
      <c r="K75" s="61"/>
      <c r="L75" s="222" t="s">
        <v>583</v>
      </c>
      <c r="M75" s="33" t="s">
        <v>298</v>
      </c>
      <c r="N75" s="68" t="s">
        <v>467</v>
      </c>
      <c r="O75" s="61" t="s">
        <v>32</v>
      </c>
      <c r="P75" s="125" t="s">
        <v>124</v>
      </c>
      <c r="Q75" s="66"/>
      <c r="R75" s="124" t="s">
        <v>32</v>
      </c>
      <c r="S75" s="119" t="s">
        <v>125</v>
      </c>
      <c r="T75" s="124" t="s">
        <v>32</v>
      </c>
      <c r="U75" s="124" t="s">
        <v>126</v>
      </c>
      <c r="V75" s="124" t="s">
        <v>127</v>
      </c>
      <c r="W75" s="60" t="s">
        <v>131</v>
      </c>
      <c r="X75" s="121" t="s">
        <v>129</v>
      </c>
      <c r="Y75" s="121" t="s">
        <v>20</v>
      </c>
      <c r="Z75" s="122" t="s">
        <v>299</v>
      </c>
      <c r="AA75" s="93">
        <f>AA78+AA77</f>
        <v>1.1903999999999999</v>
      </c>
      <c r="AB75" s="123" t="s">
        <v>20</v>
      </c>
      <c r="AC75" s="61"/>
      <c r="AD75" s="61"/>
      <c r="AE75" s="61"/>
      <c r="AF75" s="61"/>
      <c r="AG75" s="93"/>
      <c r="AH75" s="93"/>
      <c r="AI75" s="92"/>
      <c r="AJ75" s="81">
        <v>1</v>
      </c>
    </row>
    <row r="76" spans="1:36" ht="39.950000000000003" hidden="1" customHeight="1">
      <c r="A76" s="57">
        <f>ROW(76:76)-8</f>
        <v>68</v>
      </c>
      <c r="B76" s="106"/>
      <c r="C76" s="106"/>
      <c r="D76" s="106"/>
      <c r="E76" s="106">
        <v>3</v>
      </c>
      <c r="F76" s="106"/>
      <c r="G76" s="106"/>
      <c r="H76" s="106"/>
      <c r="I76" s="106"/>
      <c r="J76" s="61"/>
      <c r="K76" s="61"/>
      <c r="L76" s="113" t="s">
        <v>510</v>
      </c>
      <c r="M76" s="33" t="s">
        <v>300</v>
      </c>
      <c r="N76" s="65" t="s">
        <v>466</v>
      </c>
      <c r="O76" s="61" t="s">
        <v>32</v>
      </c>
      <c r="P76" s="107" t="s">
        <v>124</v>
      </c>
      <c r="Q76" s="61"/>
      <c r="R76" s="110" t="s">
        <v>32</v>
      </c>
      <c r="S76" s="105" t="s">
        <v>125</v>
      </c>
      <c r="T76" s="105" t="s">
        <v>20</v>
      </c>
      <c r="U76" s="110" t="s">
        <v>126</v>
      </c>
      <c r="V76" s="110" t="s">
        <v>127</v>
      </c>
      <c r="W76" s="60" t="s">
        <v>131</v>
      </c>
      <c r="X76" s="106" t="s">
        <v>129</v>
      </c>
      <c r="Y76" s="106" t="s">
        <v>20</v>
      </c>
      <c r="Z76" s="109" t="s">
        <v>299</v>
      </c>
      <c r="AA76" s="93">
        <v>0.28000000000000003</v>
      </c>
      <c r="AB76" s="108" t="s">
        <v>20</v>
      </c>
      <c r="AC76" s="61"/>
      <c r="AD76" s="61"/>
      <c r="AE76" s="61"/>
      <c r="AF76" s="61"/>
      <c r="AG76" s="93"/>
      <c r="AH76" s="93"/>
      <c r="AI76" s="92"/>
      <c r="AJ76" s="81">
        <v>0</v>
      </c>
    </row>
    <row r="77" spans="1:36" ht="39.950000000000003" customHeight="1">
      <c r="A77" s="57">
        <f>ROW(77:77)-8</f>
        <v>69</v>
      </c>
      <c r="B77" s="121"/>
      <c r="C77" s="121"/>
      <c r="D77" s="121"/>
      <c r="E77" s="121">
        <v>3</v>
      </c>
      <c r="F77" s="121"/>
      <c r="G77" s="121"/>
      <c r="H77" s="121"/>
      <c r="I77" s="121"/>
      <c r="J77" s="61"/>
      <c r="K77" s="61"/>
      <c r="L77" s="120" t="s">
        <v>511</v>
      </c>
      <c r="M77" s="33" t="s">
        <v>300</v>
      </c>
      <c r="N77" s="68" t="s">
        <v>467</v>
      </c>
      <c r="O77" s="61" t="s">
        <v>32</v>
      </c>
      <c r="P77" s="125" t="s">
        <v>124</v>
      </c>
      <c r="Q77" s="61"/>
      <c r="R77" s="124" t="s">
        <v>32</v>
      </c>
      <c r="S77" s="119" t="s">
        <v>125</v>
      </c>
      <c r="T77" s="119" t="s">
        <v>20</v>
      </c>
      <c r="U77" s="124" t="s">
        <v>126</v>
      </c>
      <c r="V77" s="124" t="s">
        <v>127</v>
      </c>
      <c r="W77" s="60" t="s">
        <v>131</v>
      </c>
      <c r="X77" s="121" t="s">
        <v>129</v>
      </c>
      <c r="Y77" s="119" t="s">
        <v>20</v>
      </c>
      <c r="Z77" s="122" t="s">
        <v>299</v>
      </c>
      <c r="AA77" s="93">
        <v>0.35</v>
      </c>
      <c r="AB77" s="123" t="s">
        <v>20</v>
      </c>
      <c r="AC77" s="61"/>
      <c r="AD77" s="61"/>
      <c r="AE77" s="61"/>
      <c r="AF77" s="61"/>
      <c r="AG77" s="93"/>
      <c r="AH77" s="93"/>
      <c r="AI77" s="92"/>
      <c r="AJ77" s="81">
        <v>1</v>
      </c>
    </row>
    <row r="78" spans="1:36" ht="39.950000000000003" customHeight="1">
      <c r="A78" s="57">
        <f>ROW(78:78)-8</f>
        <v>70</v>
      </c>
      <c r="B78" s="121"/>
      <c r="C78" s="121"/>
      <c r="D78" s="121"/>
      <c r="E78" s="121">
        <v>3</v>
      </c>
      <c r="F78" s="121"/>
      <c r="G78" s="121"/>
      <c r="H78" s="121"/>
      <c r="I78" s="121"/>
      <c r="J78" s="61"/>
      <c r="K78" s="61"/>
      <c r="L78" s="120" t="s">
        <v>301</v>
      </c>
      <c r="M78" s="33" t="s">
        <v>302</v>
      </c>
      <c r="N78" s="65" t="s">
        <v>136</v>
      </c>
      <c r="O78" s="61" t="s">
        <v>32</v>
      </c>
      <c r="P78" s="125" t="s">
        <v>124</v>
      </c>
      <c r="Q78" s="122"/>
      <c r="R78" s="124" t="s">
        <v>32</v>
      </c>
      <c r="S78" s="119" t="s">
        <v>125</v>
      </c>
      <c r="T78" s="124" t="s">
        <v>32</v>
      </c>
      <c r="U78" s="124" t="s">
        <v>126</v>
      </c>
      <c r="V78" s="124" t="s">
        <v>127</v>
      </c>
      <c r="W78" s="60" t="s">
        <v>131</v>
      </c>
      <c r="X78" s="121" t="s">
        <v>129</v>
      </c>
      <c r="Y78" s="119" t="s">
        <v>20</v>
      </c>
      <c r="Z78" s="122" t="s">
        <v>512</v>
      </c>
      <c r="AA78" s="93" t="s">
        <v>303</v>
      </c>
      <c r="AB78" s="123" t="s">
        <v>20</v>
      </c>
      <c r="AC78" s="61"/>
      <c r="AD78" s="61"/>
      <c r="AE78" s="61"/>
      <c r="AF78" s="61"/>
      <c r="AG78" s="93"/>
      <c r="AH78" s="93"/>
      <c r="AI78" s="92"/>
      <c r="AJ78" s="121">
        <v>1</v>
      </c>
    </row>
    <row r="79" spans="1:36" ht="39.950000000000003" customHeight="1">
      <c r="A79" s="57">
        <f>ROW(79:79)-8</f>
        <v>71</v>
      </c>
      <c r="B79" s="121"/>
      <c r="C79" s="121"/>
      <c r="D79" s="121"/>
      <c r="E79" s="60"/>
      <c r="F79" s="121">
        <v>4</v>
      </c>
      <c r="G79" s="121"/>
      <c r="H79" s="121"/>
      <c r="I79" s="121"/>
      <c r="J79" s="61"/>
      <c r="K79" s="61"/>
      <c r="L79" s="120" t="s">
        <v>304</v>
      </c>
      <c r="M79" s="33" t="s">
        <v>305</v>
      </c>
      <c r="N79" s="65" t="s">
        <v>136</v>
      </c>
      <c r="O79" s="61" t="s">
        <v>32</v>
      </c>
      <c r="P79" s="125" t="s">
        <v>124</v>
      </c>
      <c r="Q79" s="122"/>
      <c r="R79" s="124" t="s">
        <v>32</v>
      </c>
      <c r="S79" s="119" t="s">
        <v>125</v>
      </c>
      <c r="T79" s="124" t="s">
        <v>32</v>
      </c>
      <c r="U79" s="124" t="s">
        <v>126</v>
      </c>
      <c r="V79" s="124" t="s">
        <v>127</v>
      </c>
      <c r="W79" s="61" t="s">
        <v>151</v>
      </c>
      <c r="X79" s="121" t="s">
        <v>306</v>
      </c>
      <c r="Y79" s="119" t="s">
        <v>307</v>
      </c>
      <c r="Z79" s="122" t="s">
        <v>512</v>
      </c>
      <c r="AA79" s="84">
        <v>0.80449999999999999</v>
      </c>
      <c r="AB79" s="123" t="s">
        <v>20</v>
      </c>
      <c r="AC79" s="61"/>
      <c r="AD79" s="61"/>
      <c r="AE79" s="61"/>
      <c r="AF79" s="61"/>
      <c r="AG79" s="93"/>
      <c r="AH79" s="93"/>
      <c r="AI79" s="92"/>
      <c r="AJ79" s="121">
        <v>1</v>
      </c>
    </row>
    <row r="80" spans="1:36" ht="39.950000000000003" customHeight="1">
      <c r="A80" s="57">
        <f>ROW(80:80)-8</f>
        <v>72</v>
      </c>
      <c r="B80" s="125"/>
      <c r="C80" s="121"/>
      <c r="D80" s="121"/>
      <c r="E80" s="121"/>
      <c r="F80" s="121">
        <v>4</v>
      </c>
      <c r="G80" s="121"/>
      <c r="H80" s="121"/>
      <c r="I80" s="121"/>
      <c r="J80" s="123"/>
      <c r="K80" s="68"/>
      <c r="L80" s="119" t="s">
        <v>308</v>
      </c>
      <c r="M80" s="33" t="s">
        <v>309</v>
      </c>
      <c r="N80" s="73" t="s">
        <v>310</v>
      </c>
      <c r="O80" s="61" t="s">
        <v>32</v>
      </c>
      <c r="P80" s="125" t="s">
        <v>124</v>
      </c>
      <c r="Q80" s="66"/>
      <c r="R80" s="124" t="s">
        <v>32</v>
      </c>
      <c r="S80" s="119" t="s">
        <v>125</v>
      </c>
      <c r="T80" s="124" t="s">
        <v>20</v>
      </c>
      <c r="U80" s="124" t="s">
        <v>127</v>
      </c>
      <c r="V80" s="124" t="s">
        <v>126</v>
      </c>
      <c r="W80" s="60" t="s">
        <v>163</v>
      </c>
      <c r="X80" s="121" t="s">
        <v>311</v>
      </c>
      <c r="Y80" s="125" t="s">
        <v>275</v>
      </c>
      <c r="Z80" s="61" t="s">
        <v>20</v>
      </c>
      <c r="AA80" s="99">
        <v>8.0000000000000002E-3</v>
      </c>
      <c r="AB80" s="124" t="s">
        <v>20</v>
      </c>
      <c r="AC80" s="93"/>
      <c r="AD80" s="93"/>
      <c r="AE80" s="93"/>
      <c r="AF80" s="93"/>
      <c r="AG80" s="93"/>
      <c r="AH80" s="93"/>
      <c r="AI80" s="94"/>
      <c r="AJ80" s="123">
        <v>4</v>
      </c>
    </row>
    <row r="81" spans="1:36" ht="39.950000000000003" customHeight="1">
      <c r="A81" s="57">
        <f>ROW(81:81)-8</f>
        <v>73</v>
      </c>
      <c r="B81" s="125"/>
      <c r="C81" s="121"/>
      <c r="D81" s="121"/>
      <c r="E81" s="121"/>
      <c r="F81" s="121">
        <v>4</v>
      </c>
      <c r="G81" s="121"/>
      <c r="H81" s="121"/>
      <c r="I81" s="121"/>
      <c r="J81" s="123"/>
      <c r="K81" s="68"/>
      <c r="L81" s="119" t="s">
        <v>312</v>
      </c>
      <c r="M81" s="33" t="s">
        <v>313</v>
      </c>
      <c r="N81" s="73" t="s">
        <v>136</v>
      </c>
      <c r="O81" s="61" t="s">
        <v>32</v>
      </c>
      <c r="P81" s="125" t="s">
        <v>124</v>
      </c>
      <c r="Q81" s="66"/>
      <c r="R81" s="124" t="s">
        <v>32</v>
      </c>
      <c r="S81" s="119" t="s">
        <v>125</v>
      </c>
      <c r="T81" s="124" t="s">
        <v>20</v>
      </c>
      <c r="U81" s="124" t="s">
        <v>126</v>
      </c>
      <c r="V81" s="124" t="s">
        <v>127</v>
      </c>
      <c r="W81" s="60" t="s">
        <v>175</v>
      </c>
      <c r="X81" s="121" t="s">
        <v>314</v>
      </c>
      <c r="Y81" s="125" t="s">
        <v>20</v>
      </c>
      <c r="Z81" s="125" t="s">
        <v>20</v>
      </c>
      <c r="AA81" s="85">
        <v>7.4999999999999997E-3</v>
      </c>
      <c r="AB81" s="123" t="s">
        <v>20</v>
      </c>
      <c r="AC81" s="125"/>
      <c r="AD81" s="125"/>
      <c r="AE81" s="125"/>
      <c r="AF81" s="125"/>
      <c r="AG81" s="93"/>
      <c r="AH81" s="93"/>
      <c r="AI81" s="92"/>
      <c r="AJ81" s="121">
        <v>2</v>
      </c>
    </row>
    <row r="82" spans="1:36" ht="39.950000000000003" customHeight="1">
      <c r="A82" s="57">
        <f>ROW(82:82)-8</f>
        <v>74</v>
      </c>
      <c r="B82" s="125"/>
      <c r="C82" s="121"/>
      <c r="D82" s="121"/>
      <c r="E82" s="121"/>
      <c r="F82" s="121">
        <v>4</v>
      </c>
      <c r="G82" s="121"/>
      <c r="H82" s="121"/>
      <c r="I82" s="121"/>
      <c r="J82" s="123"/>
      <c r="K82" s="68"/>
      <c r="L82" s="119" t="s">
        <v>315</v>
      </c>
      <c r="M82" s="33" t="s">
        <v>316</v>
      </c>
      <c r="N82" s="73" t="s">
        <v>136</v>
      </c>
      <c r="O82" s="61" t="s">
        <v>32</v>
      </c>
      <c r="P82" s="125" t="s">
        <v>124</v>
      </c>
      <c r="Q82" s="66"/>
      <c r="R82" s="124" t="s">
        <v>32</v>
      </c>
      <c r="S82" s="119" t="s">
        <v>125</v>
      </c>
      <c r="T82" s="124" t="s">
        <v>20</v>
      </c>
      <c r="U82" s="124" t="s">
        <v>126</v>
      </c>
      <c r="V82" s="124" t="s">
        <v>127</v>
      </c>
      <c r="W82" s="60" t="s">
        <v>175</v>
      </c>
      <c r="X82" s="121" t="s">
        <v>317</v>
      </c>
      <c r="Y82" s="125" t="s">
        <v>20</v>
      </c>
      <c r="Z82" s="125" t="s">
        <v>20</v>
      </c>
      <c r="AA82" s="85">
        <v>1.8E-3</v>
      </c>
      <c r="AB82" s="123" t="s">
        <v>20</v>
      </c>
      <c r="AC82" s="125"/>
      <c r="AD82" s="125"/>
      <c r="AE82" s="125"/>
      <c r="AF82" s="125"/>
      <c r="AG82" s="93"/>
      <c r="AH82" s="93"/>
      <c r="AI82" s="92"/>
      <c r="AJ82" s="121">
        <v>2</v>
      </c>
    </row>
    <row r="83" spans="1:36" ht="39.950000000000003" customHeight="1">
      <c r="A83" s="57">
        <f>ROW(83:83)-8</f>
        <v>75</v>
      </c>
      <c r="B83" s="121"/>
      <c r="C83" s="121"/>
      <c r="D83" s="121"/>
      <c r="E83" s="60">
        <v>3</v>
      </c>
      <c r="F83" s="121"/>
      <c r="G83" s="121"/>
      <c r="H83" s="121"/>
      <c r="I83" s="121"/>
      <c r="J83" s="123"/>
      <c r="K83" s="123"/>
      <c r="L83" s="119" t="s">
        <v>318</v>
      </c>
      <c r="M83" s="33" t="s">
        <v>319</v>
      </c>
      <c r="N83" s="72" t="s">
        <v>249</v>
      </c>
      <c r="O83" s="61" t="s">
        <v>32</v>
      </c>
      <c r="P83" s="125" t="s">
        <v>124</v>
      </c>
      <c r="Q83" s="119" t="s">
        <v>20</v>
      </c>
      <c r="R83" s="124" t="s">
        <v>32</v>
      </c>
      <c r="S83" s="119" t="s">
        <v>125</v>
      </c>
      <c r="T83" s="124" t="s">
        <v>20</v>
      </c>
      <c r="U83" s="124" t="s">
        <v>127</v>
      </c>
      <c r="V83" s="124" t="s">
        <v>126</v>
      </c>
      <c r="W83" s="125" t="s">
        <v>20</v>
      </c>
      <c r="X83" s="125" t="s">
        <v>20</v>
      </c>
      <c r="Y83" s="125" t="s">
        <v>20</v>
      </c>
      <c r="Z83" s="125" t="s">
        <v>20</v>
      </c>
      <c r="AA83" s="85">
        <v>5.0000000000000001E-4</v>
      </c>
      <c r="AB83" s="123" t="s">
        <v>20</v>
      </c>
      <c r="AC83" s="122"/>
      <c r="AD83" s="122"/>
      <c r="AE83" s="122"/>
      <c r="AF83" s="122"/>
      <c r="AG83" s="93"/>
      <c r="AH83" s="93"/>
      <c r="AI83" s="92"/>
      <c r="AJ83" s="121">
        <v>12</v>
      </c>
    </row>
    <row r="84" spans="1:36" ht="39.950000000000003" hidden="1" customHeight="1">
      <c r="A84" s="57">
        <f>ROW(84:84)-8</f>
        <v>76</v>
      </c>
      <c r="B84" s="106"/>
      <c r="C84" s="106">
        <v>1</v>
      </c>
      <c r="D84" s="106"/>
      <c r="E84" s="106"/>
      <c r="F84" s="106"/>
      <c r="G84" s="106"/>
      <c r="H84" s="106"/>
      <c r="I84" s="106"/>
      <c r="J84" s="61"/>
      <c r="K84" s="61"/>
      <c r="L84" s="113" t="s">
        <v>513</v>
      </c>
      <c r="M84" s="33" t="s">
        <v>320</v>
      </c>
      <c r="N84" s="64" t="s">
        <v>514</v>
      </c>
      <c r="O84" s="61" t="s">
        <v>32</v>
      </c>
      <c r="P84" s="107" t="s">
        <v>124</v>
      </c>
      <c r="Q84" s="61"/>
      <c r="R84" s="110" t="s">
        <v>32</v>
      </c>
      <c r="S84" s="105" t="s">
        <v>125</v>
      </c>
      <c r="T84" s="110" t="s">
        <v>32</v>
      </c>
      <c r="U84" s="110" t="s">
        <v>126</v>
      </c>
      <c r="V84" s="110" t="s">
        <v>127</v>
      </c>
      <c r="W84" s="60" t="s">
        <v>131</v>
      </c>
      <c r="X84" s="106" t="s">
        <v>129</v>
      </c>
      <c r="Y84" s="105" t="s">
        <v>20</v>
      </c>
      <c r="Z84" s="107" t="s">
        <v>431</v>
      </c>
      <c r="AA84" s="111" t="e">
        <f>#REF!</f>
        <v>#REF!</v>
      </c>
      <c r="AB84" s="108" t="s">
        <v>20</v>
      </c>
      <c r="AC84" s="61"/>
      <c r="AD84" s="61"/>
      <c r="AE84" s="61"/>
      <c r="AF84" s="61"/>
      <c r="AG84" s="93"/>
      <c r="AH84" s="93"/>
      <c r="AI84" s="92"/>
      <c r="AJ84" s="81">
        <v>0</v>
      </c>
    </row>
    <row r="85" spans="1:36" ht="39.950000000000003" customHeight="1">
      <c r="A85" s="57">
        <f>ROW(85:85)-8</f>
        <v>77</v>
      </c>
      <c r="B85" s="121"/>
      <c r="C85" s="121">
        <v>1</v>
      </c>
      <c r="D85" s="121"/>
      <c r="E85" s="121"/>
      <c r="F85" s="121"/>
      <c r="G85" s="121"/>
      <c r="H85" s="121"/>
      <c r="I85" s="121"/>
      <c r="J85" s="123"/>
      <c r="K85" s="123"/>
      <c r="L85" s="120" t="s">
        <v>515</v>
      </c>
      <c r="M85" s="33" t="s">
        <v>320</v>
      </c>
      <c r="N85" s="64" t="s">
        <v>480</v>
      </c>
      <c r="O85" s="61" t="s">
        <v>32</v>
      </c>
      <c r="P85" s="125" t="s">
        <v>124</v>
      </c>
      <c r="Q85" s="124"/>
      <c r="R85" s="124" t="s">
        <v>32</v>
      </c>
      <c r="S85" s="119" t="s">
        <v>125</v>
      </c>
      <c r="T85" s="124" t="s">
        <v>32</v>
      </c>
      <c r="U85" s="124" t="s">
        <v>126</v>
      </c>
      <c r="V85" s="124" t="s">
        <v>127</v>
      </c>
      <c r="W85" s="60" t="s">
        <v>131</v>
      </c>
      <c r="X85" s="121" t="s">
        <v>129</v>
      </c>
      <c r="Y85" s="119" t="s">
        <v>20</v>
      </c>
      <c r="Z85" s="125" t="s">
        <v>431</v>
      </c>
      <c r="AA85" s="128" t="e">
        <f>#REF!</f>
        <v>#REF!</v>
      </c>
      <c r="AB85" s="123" t="s">
        <v>20</v>
      </c>
      <c r="AC85" s="122"/>
      <c r="AD85" s="122"/>
      <c r="AE85" s="122"/>
      <c r="AF85" s="122"/>
      <c r="AG85" s="93"/>
      <c r="AH85" s="93"/>
      <c r="AI85" s="92"/>
      <c r="AJ85" s="81">
        <v>1</v>
      </c>
    </row>
    <row r="86" spans="1:36" ht="39.950000000000003" hidden="1" customHeight="1">
      <c r="A86" s="57">
        <f>ROW(86:86)-8</f>
        <v>78</v>
      </c>
      <c r="B86" s="106"/>
      <c r="C86" s="106"/>
      <c r="D86" s="106">
        <v>2</v>
      </c>
      <c r="E86" s="106"/>
      <c r="F86" s="106"/>
      <c r="G86" s="106"/>
      <c r="H86" s="106"/>
      <c r="I86" s="106"/>
      <c r="J86" s="108"/>
      <c r="K86" s="108"/>
      <c r="L86" s="116" t="s">
        <v>584</v>
      </c>
      <c r="M86" s="33" t="s">
        <v>321</v>
      </c>
      <c r="N86" s="64" t="s">
        <v>514</v>
      </c>
      <c r="O86" s="61" t="s">
        <v>32</v>
      </c>
      <c r="P86" s="107" t="s">
        <v>124</v>
      </c>
      <c r="Q86" s="110"/>
      <c r="R86" s="110" t="s">
        <v>32</v>
      </c>
      <c r="S86" s="105" t="s">
        <v>125</v>
      </c>
      <c r="T86" s="110" t="s">
        <v>32</v>
      </c>
      <c r="U86" s="110" t="s">
        <v>126</v>
      </c>
      <c r="V86" s="110" t="s">
        <v>127</v>
      </c>
      <c r="W86" s="60" t="s">
        <v>131</v>
      </c>
      <c r="X86" s="106" t="s">
        <v>129</v>
      </c>
      <c r="Y86" s="105" t="s">
        <v>20</v>
      </c>
      <c r="Z86" s="107" t="s">
        <v>431</v>
      </c>
      <c r="AA86" s="111" t="e">
        <f>AA88+AA90+AA94*#REF!</f>
        <v>#REF!</v>
      </c>
      <c r="AB86" s="108" t="s">
        <v>20</v>
      </c>
      <c r="AC86" s="109"/>
      <c r="AD86" s="109"/>
      <c r="AE86" s="109"/>
      <c r="AF86" s="109"/>
      <c r="AG86" s="93"/>
      <c r="AH86" s="93"/>
      <c r="AI86" s="92"/>
      <c r="AJ86" s="81">
        <v>0</v>
      </c>
    </row>
    <row r="87" spans="1:36" ht="39.950000000000003" customHeight="1">
      <c r="A87" s="57">
        <f>ROW(87:87)-8</f>
        <v>79</v>
      </c>
      <c r="B87" s="121"/>
      <c r="C87" s="121"/>
      <c r="D87" s="121">
        <v>2</v>
      </c>
      <c r="E87" s="121"/>
      <c r="F87" s="121"/>
      <c r="G87" s="121"/>
      <c r="H87" s="121"/>
      <c r="I87" s="121"/>
      <c r="J87" s="123"/>
      <c r="K87" s="123"/>
      <c r="L87" s="222" t="s">
        <v>585</v>
      </c>
      <c r="M87" s="33" t="s">
        <v>321</v>
      </c>
      <c r="N87" s="64" t="s">
        <v>480</v>
      </c>
      <c r="O87" s="61" t="s">
        <v>32</v>
      </c>
      <c r="P87" s="125" t="s">
        <v>124</v>
      </c>
      <c r="Q87" s="124"/>
      <c r="R87" s="124" t="s">
        <v>32</v>
      </c>
      <c r="S87" s="119" t="s">
        <v>125</v>
      </c>
      <c r="T87" s="124" t="s">
        <v>32</v>
      </c>
      <c r="U87" s="124" t="s">
        <v>126</v>
      </c>
      <c r="V87" s="124" t="s">
        <v>127</v>
      </c>
      <c r="W87" s="60" t="s">
        <v>131</v>
      </c>
      <c r="X87" s="121" t="s">
        <v>129</v>
      </c>
      <c r="Y87" s="119" t="s">
        <v>20</v>
      </c>
      <c r="Z87" s="125" t="s">
        <v>431</v>
      </c>
      <c r="AA87" s="128" t="e">
        <f>AA89+AA90+AA94*#REF!</f>
        <v>#REF!</v>
      </c>
      <c r="AB87" s="123" t="s">
        <v>20</v>
      </c>
      <c r="AC87" s="122"/>
      <c r="AD87" s="122"/>
      <c r="AE87" s="122"/>
      <c r="AF87" s="122"/>
      <c r="AG87" s="93"/>
      <c r="AH87" s="93"/>
      <c r="AI87" s="92"/>
      <c r="AJ87" s="81">
        <v>1</v>
      </c>
    </row>
    <row r="88" spans="1:36" ht="39.950000000000003" hidden="1" customHeight="1">
      <c r="A88" s="57">
        <f>ROW(88:88)-8</f>
        <v>80</v>
      </c>
      <c r="B88" s="106"/>
      <c r="C88" s="106"/>
      <c r="D88" s="106"/>
      <c r="E88" s="106">
        <v>3</v>
      </c>
      <c r="F88" s="106"/>
      <c r="G88" s="106"/>
      <c r="H88" s="106"/>
      <c r="I88" s="106"/>
      <c r="J88" s="108"/>
      <c r="K88" s="108"/>
      <c r="L88" s="113" t="s">
        <v>516</v>
      </c>
      <c r="M88" s="33" t="s">
        <v>322</v>
      </c>
      <c r="N88" s="64" t="s">
        <v>514</v>
      </c>
      <c r="O88" s="61" t="s">
        <v>32</v>
      </c>
      <c r="P88" s="107" t="s">
        <v>124</v>
      </c>
      <c r="Q88" s="110"/>
      <c r="R88" s="110" t="s">
        <v>32</v>
      </c>
      <c r="S88" s="105" t="s">
        <v>125</v>
      </c>
      <c r="T88" s="105" t="s">
        <v>20</v>
      </c>
      <c r="U88" s="110" t="s">
        <v>126</v>
      </c>
      <c r="V88" s="110" t="s">
        <v>127</v>
      </c>
      <c r="W88" s="60" t="s">
        <v>131</v>
      </c>
      <c r="X88" s="106" t="s">
        <v>129</v>
      </c>
      <c r="Y88" s="105" t="s">
        <v>20</v>
      </c>
      <c r="Z88" s="107" t="s">
        <v>432</v>
      </c>
      <c r="AA88" s="111">
        <v>0.2</v>
      </c>
      <c r="AB88" s="108" t="s">
        <v>20</v>
      </c>
      <c r="AC88" s="109"/>
      <c r="AD88" s="109"/>
      <c r="AE88" s="109"/>
      <c r="AF88" s="109"/>
      <c r="AG88" s="93"/>
      <c r="AH88" s="93"/>
      <c r="AI88" s="92"/>
      <c r="AJ88" s="81">
        <v>0</v>
      </c>
    </row>
    <row r="89" spans="1:36" ht="39.950000000000003" customHeight="1">
      <c r="A89" s="57">
        <f>ROW(89:89)-8</f>
        <v>81</v>
      </c>
      <c r="B89" s="121"/>
      <c r="C89" s="121"/>
      <c r="D89" s="121"/>
      <c r="E89" s="121">
        <v>3</v>
      </c>
      <c r="F89" s="121"/>
      <c r="G89" s="121"/>
      <c r="H89" s="121"/>
      <c r="I89" s="121"/>
      <c r="J89" s="123"/>
      <c r="K89" s="123"/>
      <c r="L89" s="120" t="s">
        <v>517</v>
      </c>
      <c r="M89" s="33" t="s">
        <v>322</v>
      </c>
      <c r="N89" s="64" t="s">
        <v>480</v>
      </c>
      <c r="O89" s="61" t="s">
        <v>32</v>
      </c>
      <c r="P89" s="125" t="s">
        <v>124</v>
      </c>
      <c r="Q89" s="124"/>
      <c r="R89" s="124" t="s">
        <v>32</v>
      </c>
      <c r="S89" s="119" t="s">
        <v>125</v>
      </c>
      <c r="T89" s="119" t="s">
        <v>20</v>
      </c>
      <c r="U89" s="124" t="s">
        <v>126</v>
      </c>
      <c r="V89" s="124" t="s">
        <v>127</v>
      </c>
      <c r="W89" s="60" t="s">
        <v>131</v>
      </c>
      <c r="X89" s="121" t="s">
        <v>129</v>
      </c>
      <c r="Y89" s="119" t="s">
        <v>20</v>
      </c>
      <c r="Z89" s="125" t="s">
        <v>432</v>
      </c>
      <c r="AA89" s="128">
        <v>0.3</v>
      </c>
      <c r="AB89" s="123" t="s">
        <v>20</v>
      </c>
      <c r="AC89" s="122"/>
      <c r="AD89" s="122"/>
      <c r="AE89" s="122"/>
      <c r="AF89" s="122"/>
      <c r="AG89" s="93"/>
      <c r="AH89" s="93"/>
      <c r="AI89" s="92"/>
      <c r="AJ89" s="81">
        <v>1</v>
      </c>
    </row>
    <row r="90" spans="1:36" ht="39.950000000000003" customHeight="1">
      <c r="A90" s="57">
        <f>ROW(90:90)-8</f>
        <v>82</v>
      </c>
      <c r="B90" s="121"/>
      <c r="C90" s="121"/>
      <c r="D90" s="121"/>
      <c r="E90" s="121">
        <v>3</v>
      </c>
      <c r="F90" s="121"/>
      <c r="G90" s="121"/>
      <c r="H90" s="121"/>
      <c r="I90" s="121"/>
      <c r="J90" s="123"/>
      <c r="K90" s="123"/>
      <c r="L90" s="120" t="s">
        <v>433</v>
      </c>
      <c r="M90" s="33" t="s">
        <v>323</v>
      </c>
      <c r="N90" s="68" t="s">
        <v>434</v>
      </c>
      <c r="O90" s="61" t="s">
        <v>32</v>
      </c>
      <c r="P90" s="125" t="s">
        <v>124</v>
      </c>
      <c r="Q90" s="124"/>
      <c r="R90" s="124" t="s">
        <v>32</v>
      </c>
      <c r="S90" s="119" t="s">
        <v>125</v>
      </c>
      <c r="T90" s="124" t="s">
        <v>32</v>
      </c>
      <c r="U90" s="124" t="s">
        <v>126</v>
      </c>
      <c r="V90" s="124" t="s">
        <v>127</v>
      </c>
      <c r="W90" s="60" t="s">
        <v>131</v>
      </c>
      <c r="X90" s="121" t="s">
        <v>129</v>
      </c>
      <c r="Y90" s="119" t="s">
        <v>20</v>
      </c>
      <c r="Z90" s="122" t="s">
        <v>435</v>
      </c>
      <c r="AA90" s="128">
        <v>0.76600000000000001</v>
      </c>
      <c r="AB90" s="123" t="s">
        <v>20</v>
      </c>
      <c r="AC90" s="122"/>
      <c r="AD90" s="122"/>
      <c r="AE90" s="122"/>
      <c r="AF90" s="122"/>
      <c r="AG90" s="93"/>
      <c r="AH90" s="93"/>
      <c r="AI90" s="92"/>
      <c r="AJ90" s="121">
        <v>1</v>
      </c>
    </row>
    <row r="91" spans="1:36" ht="39.950000000000003" customHeight="1">
      <c r="A91" s="57">
        <f>ROW(91:91)-8</f>
        <v>83</v>
      </c>
      <c r="B91" s="121"/>
      <c r="C91" s="121"/>
      <c r="D91" s="121"/>
      <c r="E91" s="121"/>
      <c r="F91" s="121">
        <v>4</v>
      </c>
      <c r="G91" s="121"/>
      <c r="H91" s="121"/>
      <c r="I91" s="121"/>
      <c r="J91" s="123"/>
      <c r="K91" s="123"/>
      <c r="L91" s="120" t="s">
        <v>436</v>
      </c>
      <c r="M91" s="33" t="s">
        <v>324</v>
      </c>
      <c r="N91" s="68" t="s">
        <v>434</v>
      </c>
      <c r="O91" s="61" t="s">
        <v>32</v>
      </c>
      <c r="P91" s="125" t="s">
        <v>124</v>
      </c>
      <c r="Q91" s="124"/>
      <c r="R91" s="124" t="s">
        <v>32</v>
      </c>
      <c r="S91" s="119" t="s">
        <v>125</v>
      </c>
      <c r="T91" s="124" t="s">
        <v>32</v>
      </c>
      <c r="U91" s="124" t="s">
        <v>126</v>
      </c>
      <c r="V91" s="124" t="s">
        <v>127</v>
      </c>
      <c r="W91" s="61" t="s">
        <v>151</v>
      </c>
      <c r="X91" s="121" t="s">
        <v>306</v>
      </c>
      <c r="Y91" s="119" t="s">
        <v>307</v>
      </c>
      <c r="Z91" s="122" t="s">
        <v>435</v>
      </c>
      <c r="AA91" s="84">
        <v>0.73780000000000001</v>
      </c>
      <c r="AB91" s="123" t="s">
        <v>20</v>
      </c>
      <c r="AC91" s="122"/>
      <c r="AD91" s="122"/>
      <c r="AE91" s="122"/>
      <c r="AF91" s="122"/>
      <c r="AG91" s="93"/>
      <c r="AH91" s="93"/>
      <c r="AI91" s="92"/>
      <c r="AJ91" s="121">
        <v>1</v>
      </c>
    </row>
    <row r="92" spans="1:36" ht="39.950000000000003" customHeight="1">
      <c r="A92" s="57">
        <f>ROW(92:92)-8</f>
        <v>84</v>
      </c>
      <c r="B92" s="121"/>
      <c r="C92" s="121"/>
      <c r="D92" s="121"/>
      <c r="E92" s="121"/>
      <c r="F92" s="121">
        <v>4</v>
      </c>
      <c r="G92" s="121"/>
      <c r="H92" s="121"/>
      <c r="I92" s="121"/>
      <c r="J92" s="123"/>
      <c r="K92" s="123"/>
      <c r="L92" s="119" t="s">
        <v>325</v>
      </c>
      <c r="M92" s="33" t="s">
        <v>326</v>
      </c>
      <c r="N92" s="73" t="s">
        <v>327</v>
      </c>
      <c r="O92" s="61" t="s">
        <v>32</v>
      </c>
      <c r="P92" s="125" t="s">
        <v>124</v>
      </c>
      <c r="Q92" s="124"/>
      <c r="R92" s="124" t="s">
        <v>32</v>
      </c>
      <c r="S92" s="119" t="s">
        <v>125</v>
      </c>
      <c r="T92" s="119" t="s">
        <v>20</v>
      </c>
      <c r="U92" s="124" t="s">
        <v>127</v>
      </c>
      <c r="V92" s="124" t="s">
        <v>126</v>
      </c>
      <c r="W92" s="60" t="s">
        <v>163</v>
      </c>
      <c r="X92" s="121" t="s">
        <v>328</v>
      </c>
      <c r="Y92" s="119" t="s">
        <v>275</v>
      </c>
      <c r="Z92" s="122" t="s">
        <v>329</v>
      </c>
      <c r="AA92" s="93">
        <v>8.9999999999999993E-3</v>
      </c>
      <c r="AB92" s="123" t="s">
        <v>20</v>
      </c>
      <c r="AC92" s="122"/>
      <c r="AD92" s="122"/>
      <c r="AE92" s="122"/>
      <c r="AF92" s="122"/>
      <c r="AG92" s="93"/>
      <c r="AH92" s="93"/>
      <c r="AI92" s="92"/>
      <c r="AJ92" s="121">
        <v>2</v>
      </c>
    </row>
    <row r="93" spans="1:36" ht="39.950000000000003" customHeight="1">
      <c r="A93" s="57">
        <f>ROW(93:93)-8</f>
        <v>85</v>
      </c>
      <c r="B93" s="121"/>
      <c r="C93" s="121"/>
      <c r="D93" s="121"/>
      <c r="E93" s="121"/>
      <c r="F93" s="121">
        <v>4</v>
      </c>
      <c r="G93" s="121"/>
      <c r="H93" s="121"/>
      <c r="I93" s="121"/>
      <c r="J93" s="123"/>
      <c r="K93" s="123"/>
      <c r="L93" s="119" t="s">
        <v>308</v>
      </c>
      <c r="M93" s="33" t="s">
        <v>309</v>
      </c>
      <c r="N93" s="73" t="s">
        <v>310</v>
      </c>
      <c r="O93" s="61" t="s">
        <v>32</v>
      </c>
      <c r="P93" s="125" t="s">
        <v>124</v>
      </c>
      <c r="Q93" s="124"/>
      <c r="R93" s="124" t="s">
        <v>32</v>
      </c>
      <c r="S93" s="119" t="s">
        <v>125</v>
      </c>
      <c r="T93" s="119" t="s">
        <v>20</v>
      </c>
      <c r="U93" s="124" t="s">
        <v>127</v>
      </c>
      <c r="V93" s="124" t="s">
        <v>126</v>
      </c>
      <c r="W93" s="60" t="s">
        <v>163</v>
      </c>
      <c r="X93" s="121" t="s">
        <v>330</v>
      </c>
      <c r="Y93" s="119" t="s">
        <v>275</v>
      </c>
      <c r="Z93" s="122" t="s">
        <v>329</v>
      </c>
      <c r="AA93" s="93">
        <v>8.0000000000000002E-3</v>
      </c>
      <c r="AB93" s="123" t="s">
        <v>20</v>
      </c>
      <c r="AC93" s="122"/>
      <c r="AD93" s="122"/>
      <c r="AE93" s="122"/>
      <c r="AF93" s="122"/>
      <c r="AG93" s="93"/>
      <c r="AH93" s="93"/>
      <c r="AI93" s="92"/>
      <c r="AJ93" s="121">
        <v>4</v>
      </c>
    </row>
    <row r="94" spans="1:36" ht="39.950000000000003" customHeight="1">
      <c r="A94" s="57">
        <f>ROW(94:94)-8</f>
        <v>86</v>
      </c>
      <c r="B94" s="121"/>
      <c r="C94" s="121"/>
      <c r="D94" s="121"/>
      <c r="E94" s="121">
        <v>3</v>
      </c>
      <c r="F94" s="121"/>
      <c r="G94" s="121"/>
      <c r="H94" s="121"/>
      <c r="I94" s="121"/>
      <c r="J94" s="123"/>
      <c r="K94" s="123"/>
      <c r="L94" s="119" t="s">
        <v>318</v>
      </c>
      <c r="M94" s="33" t="s">
        <v>319</v>
      </c>
      <c r="N94" s="72" t="s">
        <v>249</v>
      </c>
      <c r="O94" s="61" t="s">
        <v>32</v>
      </c>
      <c r="P94" s="125" t="s">
        <v>124</v>
      </c>
      <c r="Q94" s="119" t="s">
        <v>20</v>
      </c>
      <c r="R94" s="124" t="s">
        <v>32</v>
      </c>
      <c r="S94" s="119" t="s">
        <v>125</v>
      </c>
      <c r="T94" s="124" t="s">
        <v>20</v>
      </c>
      <c r="U94" s="124" t="s">
        <v>127</v>
      </c>
      <c r="V94" s="124" t="s">
        <v>126</v>
      </c>
      <c r="W94" s="125" t="s">
        <v>20</v>
      </c>
      <c r="X94" s="125" t="s">
        <v>20</v>
      </c>
      <c r="Y94" s="125" t="s">
        <v>20</v>
      </c>
      <c r="Z94" s="125" t="s">
        <v>20</v>
      </c>
      <c r="AA94" s="85">
        <v>5.0000000000000001E-4</v>
      </c>
      <c r="AB94" s="123" t="s">
        <v>20</v>
      </c>
      <c r="AC94" s="122"/>
      <c r="AD94" s="122"/>
      <c r="AE94" s="122"/>
      <c r="AF94" s="122"/>
      <c r="AG94" s="93"/>
      <c r="AH94" s="93"/>
      <c r="AI94" s="92"/>
      <c r="AJ94" s="121">
        <v>16</v>
      </c>
    </row>
    <row r="95" spans="1:36" s="51" customFormat="1" ht="39.950000000000003" customHeight="1">
      <c r="A95" s="57">
        <f>ROW(95:95)-8</f>
        <v>87</v>
      </c>
      <c r="B95" s="121"/>
      <c r="C95" s="121"/>
      <c r="D95" s="121">
        <v>2</v>
      </c>
      <c r="E95" s="121"/>
      <c r="F95" s="121"/>
      <c r="G95" s="121"/>
      <c r="H95" s="121"/>
      <c r="I95" s="121"/>
      <c r="J95" s="123"/>
      <c r="K95" s="123"/>
      <c r="L95" s="120" t="s">
        <v>592</v>
      </c>
      <c r="M95" s="33" t="s">
        <v>593</v>
      </c>
      <c r="N95" s="97" t="s">
        <v>136</v>
      </c>
      <c r="O95" s="61" t="s">
        <v>32</v>
      </c>
      <c r="P95" s="125" t="s">
        <v>124</v>
      </c>
      <c r="Q95" s="124"/>
      <c r="R95" s="124" t="s">
        <v>32</v>
      </c>
      <c r="S95" s="119" t="s">
        <v>125</v>
      </c>
      <c r="T95" s="124" t="s">
        <v>32</v>
      </c>
      <c r="U95" s="124" t="s">
        <v>126</v>
      </c>
      <c r="V95" s="124" t="s">
        <v>127</v>
      </c>
      <c r="W95" s="60" t="s">
        <v>131</v>
      </c>
      <c r="X95" s="121" t="s">
        <v>129</v>
      </c>
      <c r="Y95" s="119" t="s">
        <v>20</v>
      </c>
      <c r="Z95" s="125" t="s">
        <v>518</v>
      </c>
      <c r="AA95" s="84">
        <f>AA96+AA119+AA120+AA123+AA126+AA129+AA130+AA133</f>
        <v>3.4932000000000003</v>
      </c>
      <c r="AB95" s="123" t="s">
        <v>20</v>
      </c>
      <c r="AC95" s="122"/>
      <c r="AD95" s="122"/>
      <c r="AE95" s="122"/>
      <c r="AF95" s="122"/>
      <c r="AG95" s="93"/>
      <c r="AH95" s="93"/>
      <c r="AI95" s="92"/>
      <c r="AJ95" s="121">
        <v>1</v>
      </c>
    </row>
    <row r="96" spans="1:36" s="51" customFormat="1" ht="39.950000000000003" customHeight="1">
      <c r="A96" s="57">
        <f>ROW(96:96)-8</f>
        <v>88</v>
      </c>
      <c r="B96" s="121"/>
      <c r="C96" s="121"/>
      <c r="D96" s="121"/>
      <c r="E96" s="121">
        <v>3</v>
      </c>
      <c r="F96" s="121"/>
      <c r="G96" s="121"/>
      <c r="H96" s="121"/>
      <c r="I96" s="121"/>
      <c r="J96" s="123"/>
      <c r="K96" s="123"/>
      <c r="L96" s="120" t="s">
        <v>437</v>
      </c>
      <c r="M96" s="33" t="s">
        <v>331</v>
      </c>
      <c r="N96" s="97" t="s">
        <v>136</v>
      </c>
      <c r="O96" s="61" t="s">
        <v>32</v>
      </c>
      <c r="P96" s="125" t="s">
        <v>124</v>
      </c>
      <c r="Q96" s="124"/>
      <c r="R96" s="124" t="s">
        <v>32</v>
      </c>
      <c r="S96" s="119" t="s">
        <v>125</v>
      </c>
      <c r="T96" s="124" t="s">
        <v>32</v>
      </c>
      <c r="U96" s="124" t="s">
        <v>126</v>
      </c>
      <c r="V96" s="124" t="s">
        <v>127</v>
      </c>
      <c r="W96" s="60" t="s">
        <v>131</v>
      </c>
      <c r="X96" s="121" t="s">
        <v>129</v>
      </c>
      <c r="Y96" s="119" t="s">
        <v>20</v>
      </c>
      <c r="Z96" s="125" t="s">
        <v>519</v>
      </c>
      <c r="AA96" s="84">
        <f>AA97+AA98+AA106+AA112</f>
        <v>2.5213999999999999</v>
      </c>
      <c r="AB96" s="123" t="s">
        <v>20</v>
      </c>
      <c r="AC96" s="122"/>
      <c r="AD96" s="122"/>
      <c r="AE96" s="122"/>
      <c r="AF96" s="122"/>
      <c r="AG96" s="93"/>
      <c r="AH96" s="93"/>
      <c r="AI96" s="92"/>
      <c r="AJ96" s="121">
        <v>1</v>
      </c>
    </row>
    <row r="97" spans="1:36" s="51" customFormat="1" ht="39.950000000000003" customHeight="1">
      <c r="A97" s="57">
        <f>ROW(97:97)-8</f>
        <v>89</v>
      </c>
      <c r="B97" s="121"/>
      <c r="C97" s="121"/>
      <c r="D97" s="121"/>
      <c r="E97" s="121"/>
      <c r="F97" s="121">
        <v>4</v>
      </c>
      <c r="G97" s="121"/>
      <c r="H97" s="121"/>
      <c r="I97" s="121"/>
      <c r="J97" s="123"/>
      <c r="K97" s="123"/>
      <c r="L97" s="120" t="s">
        <v>438</v>
      </c>
      <c r="M97" s="33" t="s">
        <v>332</v>
      </c>
      <c r="N97" s="97" t="s">
        <v>136</v>
      </c>
      <c r="O97" s="61" t="s">
        <v>32</v>
      </c>
      <c r="P97" s="125" t="s">
        <v>124</v>
      </c>
      <c r="Q97" s="124"/>
      <c r="R97" s="124" t="s">
        <v>32</v>
      </c>
      <c r="S97" s="119" t="s">
        <v>125</v>
      </c>
      <c r="T97" s="124" t="s">
        <v>32</v>
      </c>
      <c r="U97" s="124" t="s">
        <v>126</v>
      </c>
      <c r="V97" s="124" t="s">
        <v>127</v>
      </c>
      <c r="W97" s="60" t="s">
        <v>142</v>
      </c>
      <c r="X97" s="121" t="s">
        <v>333</v>
      </c>
      <c r="Y97" s="119" t="s">
        <v>229</v>
      </c>
      <c r="Z97" s="125" t="s">
        <v>439</v>
      </c>
      <c r="AA97" s="84">
        <v>0.85199999999999998</v>
      </c>
      <c r="AB97" s="123" t="s">
        <v>20</v>
      </c>
      <c r="AC97" s="122"/>
      <c r="AD97" s="122"/>
      <c r="AE97" s="122"/>
      <c r="AF97" s="122"/>
      <c r="AG97" s="93"/>
      <c r="AH97" s="93"/>
      <c r="AI97" s="92"/>
      <c r="AJ97" s="121">
        <v>1</v>
      </c>
    </row>
    <row r="98" spans="1:36" s="51" customFormat="1" ht="39.950000000000003" customHeight="1">
      <c r="A98" s="57">
        <f>ROW(98:98)-8</f>
        <v>90</v>
      </c>
      <c r="B98" s="121"/>
      <c r="C98" s="121"/>
      <c r="D98" s="121"/>
      <c r="E98" s="121"/>
      <c r="F98" s="121">
        <v>4</v>
      </c>
      <c r="G98" s="121"/>
      <c r="H98" s="121"/>
      <c r="I98" s="121"/>
      <c r="J98" s="123"/>
      <c r="K98" s="123"/>
      <c r="L98" s="120" t="s">
        <v>334</v>
      </c>
      <c r="M98" s="33" t="s">
        <v>335</v>
      </c>
      <c r="N98" s="97" t="s">
        <v>136</v>
      </c>
      <c r="O98" s="61" t="s">
        <v>32</v>
      </c>
      <c r="P98" s="125" t="s">
        <v>124</v>
      </c>
      <c r="Q98" s="66"/>
      <c r="R98" s="124" t="s">
        <v>32</v>
      </c>
      <c r="S98" s="119" t="s">
        <v>125</v>
      </c>
      <c r="T98" s="124" t="s">
        <v>32</v>
      </c>
      <c r="U98" s="124" t="s">
        <v>126</v>
      </c>
      <c r="V98" s="124" t="s">
        <v>127</v>
      </c>
      <c r="W98" s="121" t="s">
        <v>131</v>
      </c>
      <c r="X98" s="121" t="s">
        <v>129</v>
      </c>
      <c r="Y98" s="123" t="s">
        <v>20</v>
      </c>
      <c r="Z98" s="123" t="s">
        <v>336</v>
      </c>
      <c r="AA98" s="84">
        <f>SUM(AA100:AA105)</f>
        <v>1.2253999999999998</v>
      </c>
      <c r="AB98" s="123" t="s">
        <v>20</v>
      </c>
      <c r="AC98" s="123"/>
      <c r="AD98" s="123"/>
      <c r="AE98" s="123"/>
      <c r="AF98" s="123"/>
      <c r="AG98" s="123"/>
      <c r="AH98" s="123"/>
      <c r="AI98" s="92"/>
      <c r="AJ98" s="121">
        <v>1</v>
      </c>
    </row>
    <row r="99" spans="1:36" s="51" customFormat="1" ht="39.950000000000003" customHeight="1">
      <c r="A99" s="57">
        <f>ROW(99:99)-8</f>
        <v>91</v>
      </c>
      <c r="B99" s="121"/>
      <c r="C99" s="121"/>
      <c r="D99" s="121"/>
      <c r="E99" s="121"/>
      <c r="F99" s="121"/>
      <c r="G99" s="121">
        <v>5</v>
      </c>
      <c r="H99" s="121"/>
      <c r="I99" s="121"/>
      <c r="J99" s="123"/>
      <c r="K99" s="123"/>
      <c r="L99" s="120" t="s">
        <v>85</v>
      </c>
      <c r="M99" s="33" t="s">
        <v>86</v>
      </c>
      <c r="N99" s="97" t="s">
        <v>136</v>
      </c>
      <c r="O99" s="61" t="s">
        <v>32</v>
      </c>
      <c r="P99" s="125" t="s">
        <v>124</v>
      </c>
      <c r="Q99" s="124"/>
      <c r="R99" s="124" t="s">
        <v>32</v>
      </c>
      <c r="S99" s="119" t="s">
        <v>125</v>
      </c>
      <c r="T99" s="124" t="s">
        <v>32</v>
      </c>
      <c r="U99" s="124" t="s">
        <v>126</v>
      </c>
      <c r="V99" s="124" t="s">
        <v>127</v>
      </c>
      <c r="W99" s="60" t="s">
        <v>184</v>
      </c>
      <c r="X99" s="121" t="s">
        <v>207</v>
      </c>
      <c r="Y99" s="119" t="s">
        <v>186</v>
      </c>
      <c r="Z99" s="123" t="s">
        <v>337</v>
      </c>
      <c r="AA99" s="84">
        <v>0.36899999999999999</v>
      </c>
      <c r="AB99" s="123" t="s">
        <v>20</v>
      </c>
      <c r="AC99" s="123"/>
      <c r="AD99" s="123"/>
      <c r="AE99" s="123"/>
      <c r="AF99" s="123"/>
      <c r="AG99" s="123"/>
      <c r="AH99" s="123"/>
      <c r="AI99" s="92"/>
      <c r="AJ99" s="118">
        <v>1</v>
      </c>
    </row>
    <row r="100" spans="1:36" s="51" customFormat="1" ht="39.950000000000003" customHeight="1">
      <c r="A100" s="57">
        <f>ROW(100:100)-8</f>
        <v>92</v>
      </c>
      <c r="B100" s="121"/>
      <c r="C100" s="121"/>
      <c r="D100" s="121"/>
      <c r="E100" s="121"/>
      <c r="F100" s="121"/>
      <c r="G100" s="121"/>
      <c r="H100" s="121">
        <v>6</v>
      </c>
      <c r="I100" s="121"/>
      <c r="J100" s="123"/>
      <c r="K100" s="123"/>
      <c r="L100" s="120" t="s">
        <v>54</v>
      </c>
      <c r="M100" s="33" t="s">
        <v>55</v>
      </c>
      <c r="N100" s="97" t="s">
        <v>136</v>
      </c>
      <c r="O100" s="61" t="s">
        <v>32</v>
      </c>
      <c r="P100" s="125" t="s">
        <v>124</v>
      </c>
      <c r="Q100" s="124"/>
      <c r="R100" s="124" t="s">
        <v>32</v>
      </c>
      <c r="S100" s="119" t="s">
        <v>125</v>
      </c>
      <c r="T100" s="124" t="s">
        <v>32</v>
      </c>
      <c r="U100" s="124" t="s">
        <v>126</v>
      </c>
      <c r="V100" s="124" t="s">
        <v>127</v>
      </c>
      <c r="W100" s="60" t="s">
        <v>184</v>
      </c>
      <c r="X100" s="121" t="s">
        <v>207</v>
      </c>
      <c r="Y100" s="119" t="s">
        <v>186</v>
      </c>
      <c r="Z100" s="123" t="s">
        <v>337</v>
      </c>
      <c r="AA100" s="84">
        <v>0.36899999999999999</v>
      </c>
      <c r="AB100" s="123" t="s">
        <v>20</v>
      </c>
      <c r="AC100" s="123"/>
      <c r="AD100" s="123"/>
      <c r="AE100" s="123"/>
      <c r="AF100" s="123"/>
      <c r="AG100" s="123"/>
      <c r="AH100" s="123"/>
      <c r="AI100" s="92"/>
      <c r="AJ100" s="121">
        <v>1</v>
      </c>
    </row>
    <row r="101" spans="1:36" s="51" customFormat="1" ht="39.950000000000003" customHeight="1">
      <c r="A101" s="57">
        <f>ROW(101:101)-8</f>
        <v>93</v>
      </c>
      <c r="B101" s="121"/>
      <c r="C101" s="121"/>
      <c r="D101" s="121"/>
      <c r="E101" s="121"/>
      <c r="F101" s="121"/>
      <c r="G101" s="121">
        <v>5</v>
      </c>
      <c r="H101" s="121"/>
      <c r="I101" s="121"/>
      <c r="J101" s="123"/>
      <c r="K101" s="123"/>
      <c r="L101" s="120" t="s">
        <v>520</v>
      </c>
      <c r="M101" s="33" t="s">
        <v>521</v>
      </c>
      <c r="N101" s="97" t="s">
        <v>136</v>
      </c>
      <c r="O101" s="61" t="s">
        <v>32</v>
      </c>
      <c r="P101" s="125" t="s">
        <v>124</v>
      </c>
      <c r="Q101" s="124"/>
      <c r="R101" s="124" t="s">
        <v>32</v>
      </c>
      <c r="S101" s="119" t="s">
        <v>125</v>
      </c>
      <c r="T101" s="124" t="s">
        <v>32</v>
      </c>
      <c r="U101" s="124" t="s">
        <v>126</v>
      </c>
      <c r="V101" s="124" t="s">
        <v>127</v>
      </c>
      <c r="W101" s="60" t="s">
        <v>184</v>
      </c>
      <c r="X101" s="121" t="s">
        <v>204</v>
      </c>
      <c r="Y101" s="119" t="s">
        <v>186</v>
      </c>
      <c r="Z101" s="61" t="s">
        <v>340</v>
      </c>
      <c r="AA101" s="84">
        <v>0.3049</v>
      </c>
      <c r="AB101" s="123" t="s">
        <v>20</v>
      </c>
      <c r="AC101" s="123"/>
      <c r="AD101" s="123"/>
      <c r="AE101" s="123"/>
      <c r="AF101" s="123"/>
      <c r="AG101" s="123"/>
      <c r="AH101" s="123"/>
      <c r="AI101" s="92"/>
      <c r="AJ101" s="121">
        <v>1</v>
      </c>
    </row>
    <row r="102" spans="1:36" s="51" customFormat="1" ht="39.950000000000003" customHeight="1">
      <c r="A102" s="57">
        <f>ROW(102:102)-8</f>
        <v>94</v>
      </c>
      <c r="B102" s="121"/>
      <c r="C102" s="121"/>
      <c r="D102" s="121"/>
      <c r="E102" s="121"/>
      <c r="F102" s="121"/>
      <c r="G102" s="121"/>
      <c r="H102" s="121">
        <v>6</v>
      </c>
      <c r="I102" s="121"/>
      <c r="J102" s="123"/>
      <c r="K102" s="123"/>
      <c r="L102" s="120" t="s">
        <v>338</v>
      </c>
      <c r="M102" s="33" t="s">
        <v>339</v>
      </c>
      <c r="N102" s="97" t="s">
        <v>136</v>
      </c>
      <c r="O102" s="61" t="s">
        <v>32</v>
      </c>
      <c r="P102" s="125" t="s">
        <v>124</v>
      </c>
      <c r="Q102" s="124"/>
      <c r="R102" s="124" t="s">
        <v>32</v>
      </c>
      <c r="S102" s="119" t="s">
        <v>125</v>
      </c>
      <c r="T102" s="124" t="s">
        <v>32</v>
      </c>
      <c r="U102" s="124" t="s">
        <v>126</v>
      </c>
      <c r="V102" s="124" t="s">
        <v>127</v>
      </c>
      <c r="W102" s="60" t="s">
        <v>184</v>
      </c>
      <c r="X102" s="121" t="s">
        <v>204</v>
      </c>
      <c r="Y102" s="119" t="s">
        <v>186</v>
      </c>
      <c r="Z102" s="61" t="s">
        <v>340</v>
      </c>
      <c r="AA102" s="84">
        <v>0.3049</v>
      </c>
      <c r="AB102" s="123" t="s">
        <v>20</v>
      </c>
      <c r="AC102" s="122"/>
      <c r="AD102" s="122"/>
      <c r="AE102" s="122"/>
      <c r="AF102" s="122"/>
      <c r="AG102" s="93"/>
      <c r="AH102" s="93"/>
      <c r="AI102" s="92"/>
      <c r="AJ102" s="121">
        <v>1</v>
      </c>
    </row>
    <row r="103" spans="1:36" s="51" customFormat="1" ht="39.950000000000003" customHeight="1">
      <c r="A103" s="57">
        <f>ROW(103:103)-8</f>
        <v>95</v>
      </c>
      <c r="B103" s="121"/>
      <c r="C103" s="121"/>
      <c r="D103" s="121"/>
      <c r="E103" s="121"/>
      <c r="F103" s="121"/>
      <c r="G103" s="121">
        <v>5</v>
      </c>
      <c r="H103" s="91"/>
      <c r="I103" s="121"/>
      <c r="J103" s="123"/>
      <c r="K103" s="123"/>
      <c r="L103" s="120" t="s">
        <v>87</v>
      </c>
      <c r="M103" s="33" t="s">
        <v>88</v>
      </c>
      <c r="N103" s="97" t="s">
        <v>136</v>
      </c>
      <c r="O103" s="61" t="s">
        <v>32</v>
      </c>
      <c r="P103" s="125" t="s">
        <v>124</v>
      </c>
      <c r="Q103" s="66"/>
      <c r="R103" s="124" t="s">
        <v>32</v>
      </c>
      <c r="S103" s="119" t="s">
        <v>125</v>
      </c>
      <c r="T103" s="124" t="s">
        <v>32</v>
      </c>
      <c r="U103" s="124" t="s">
        <v>126</v>
      </c>
      <c r="V103" s="124" t="s">
        <v>127</v>
      </c>
      <c r="W103" s="60" t="s">
        <v>184</v>
      </c>
      <c r="X103" s="121" t="s">
        <v>341</v>
      </c>
      <c r="Y103" s="119" t="s">
        <v>186</v>
      </c>
      <c r="Z103" s="123" t="s">
        <v>342</v>
      </c>
      <c r="AA103" s="84">
        <v>1.6299999999999999E-2</v>
      </c>
      <c r="AB103" s="123" t="s">
        <v>20</v>
      </c>
      <c r="AC103" s="123"/>
      <c r="AD103" s="123"/>
      <c r="AE103" s="123"/>
      <c r="AF103" s="123"/>
      <c r="AG103" s="123"/>
      <c r="AH103" s="123"/>
      <c r="AI103" s="92"/>
      <c r="AJ103" s="118">
        <v>1</v>
      </c>
    </row>
    <row r="104" spans="1:36" s="51" customFormat="1" ht="39.950000000000003" customHeight="1">
      <c r="A104" s="57">
        <f>ROW(104:104)-8</f>
        <v>96</v>
      </c>
      <c r="B104" s="121"/>
      <c r="C104" s="121"/>
      <c r="D104" s="121"/>
      <c r="E104" s="121"/>
      <c r="F104" s="121"/>
      <c r="G104" s="121"/>
      <c r="H104" s="121">
        <v>6</v>
      </c>
      <c r="I104" s="121"/>
      <c r="J104" s="123"/>
      <c r="K104" s="123"/>
      <c r="L104" s="120" t="s">
        <v>343</v>
      </c>
      <c r="M104" s="33" t="s">
        <v>344</v>
      </c>
      <c r="N104" s="97" t="s">
        <v>136</v>
      </c>
      <c r="O104" s="61" t="s">
        <v>32</v>
      </c>
      <c r="P104" s="125" t="s">
        <v>124</v>
      </c>
      <c r="Q104" s="66"/>
      <c r="R104" s="124" t="s">
        <v>32</v>
      </c>
      <c r="S104" s="119" t="s">
        <v>125</v>
      </c>
      <c r="T104" s="124" t="s">
        <v>32</v>
      </c>
      <c r="U104" s="124" t="s">
        <v>126</v>
      </c>
      <c r="V104" s="124" t="s">
        <v>127</v>
      </c>
      <c r="W104" s="60" t="s">
        <v>184</v>
      </c>
      <c r="X104" s="121" t="s">
        <v>341</v>
      </c>
      <c r="Y104" s="119" t="s">
        <v>186</v>
      </c>
      <c r="Z104" s="123" t="s">
        <v>342</v>
      </c>
      <c r="AA104" s="84">
        <v>1.6299999999999999E-2</v>
      </c>
      <c r="AB104" s="123" t="s">
        <v>20</v>
      </c>
      <c r="AC104" s="123"/>
      <c r="AD104" s="123"/>
      <c r="AE104" s="123"/>
      <c r="AF104" s="123"/>
      <c r="AG104" s="123"/>
      <c r="AH104" s="123"/>
      <c r="AI104" s="92"/>
      <c r="AJ104" s="121">
        <v>1</v>
      </c>
    </row>
    <row r="105" spans="1:36" s="51" customFormat="1" ht="39.950000000000003" customHeight="1">
      <c r="A105" s="57">
        <f>ROW(105:105)-8</f>
        <v>97</v>
      </c>
      <c r="B105" s="121"/>
      <c r="C105" s="121"/>
      <c r="D105" s="121"/>
      <c r="E105" s="121"/>
      <c r="F105" s="121"/>
      <c r="G105" s="121">
        <v>5</v>
      </c>
      <c r="H105" s="121"/>
      <c r="I105" s="121"/>
      <c r="J105" s="123"/>
      <c r="K105" s="123"/>
      <c r="L105" s="120" t="s">
        <v>345</v>
      </c>
      <c r="M105" s="33" t="s">
        <v>346</v>
      </c>
      <c r="N105" s="97" t="s">
        <v>136</v>
      </c>
      <c r="O105" s="61" t="s">
        <v>32</v>
      </c>
      <c r="P105" s="125" t="s">
        <v>124</v>
      </c>
      <c r="Q105" s="124"/>
      <c r="R105" s="124" t="s">
        <v>32</v>
      </c>
      <c r="S105" s="119" t="s">
        <v>125</v>
      </c>
      <c r="T105" s="124" t="s">
        <v>32</v>
      </c>
      <c r="U105" s="124" t="s">
        <v>126</v>
      </c>
      <c r="V105" s="124" t="s">
        <v>127</v>
      </c>
      <c r="W105" s="121" t="s">
        <v>131</v>
      </c>
      <c r="X105" s="121" t="s">
        <v>129</v>
      </c>
      <c r="Y105" s="123" t="s">
        <v>20</v>
      </c>
      <c r="Z105" s="119" t="s">
        <v>20</v>
      </c>
      <c r="AA105" s="128">
        <v>0.214</v>
      </c>
      <c r="AB105" s="123" t="s">
        <v>20</v>
      </c>
      <c r="AC105" s="122"/>
      <c r="AD105" s="122"/>
      <c r="AE105" s="122"/>
      <c r="AF105" s="122"/>
      <c r="AG105" s="93"/>
      <c r="AH105" s="93"/>
      <c r="AI105" s="92"/>
      <c r="AJ105" s="121">
        <v>1</v>
      </c>
    </row>
    <row r="106" spans="1:36" s="51" customFormat="1" ht="39.950000000000003" customHeight="1">
      <c r="A106" s="57">
        <f>ROW(106:106)-8</f>
        <v>98</v>
      </c>
      <c r="B106" s="121"/>
      <c r="C106" s="121"/>
      <c r="D106" s="121"/>
      <c r="E106" s="121"/>
      <c r="F106" s="121">
        <v>4</v>
      </c>
      <c r="G106" s="121"/>
      <c r="H106" s="121"/>
      <c r="I106" s="121"/>
      <c r="J106" s="123"/>
      <c r="K106" s="123"/>
      <c r="L106" s="120" t="s">
        <v>440</v>
      </c>
      <c r="M106" s="33" t="s">
        <v>347</v>
      </c>
      <c r="N106" s="97" t="s">
        <v>136</v>
      </c>
      <c r="O106" s="61" t="s">
        <v>32</v>
      </c>
      <c r="P106" s="125" t="s">
        <v>124</v>
      </c>
      <c r="Q106" s="124"/>
      <c r="R106" s="124" t="s">
        <v>32</v>
      </c>
      <c r="S106" s="119" t="s">
        <v>125</v>
      </c>
      <c r="T106" s="124" t="s">
        <v>32</v>
      </c>
      <c r="U106" s="124" t="s">
        <v>126</v>
      </c>
      <c r="V106" s="124" t="s">
        <v>127</v>
      </c>
      <c r="W106" s="60" t="s">
        <v>142</v>
      </c>
      <c r="X106" s="121" t="s">
        <v>333</v>
      </c>
      <c r="Y106" s="119" t="s">
        <v>229</v>
      </c>
      <c r="Z106" s="123" t="s">
        <v>522</v>
      </c>
      <c r="AA106" s="84">
        <v>0.30499999999999999</v>
      </c>
      <c r="AB106" s="123" t="s">
        <v>20</v>
      </c>
      <c r="AC106" s="122"/>
      <c r="AD106" s="122"/>
      <c r="AE106" s="122"/>
      <c r="AF106" s="122"/>
      <c r="AG106" s="93"/>
      <c r="AH106" s="93"/>
      <c r="AI106" s="92"/>
      <c r="AJ106" s="121">
        <v>1</v>
      </c>
    </row>
    <row r="107" spans="1:36" s="51" customFormat="1" ht="39.950000000000003" customHeight="1">
      <c r="A107" s="57">
        <f>ROW(107:107)-8</f>
        <v>99</v>
      </c>
      <c r="B107" s="121"/>
      <c r="C107" s="121"/>
      <c r="D107" s="121"/>
      <c r="E107" s="121"/>
      <c r="F107" s="121">
        <v>4</v>
      </c>
      <c r="G107" s="121"/>
      <c r="H107" s="121"/>
      <c r="I107" s="121"/>
      <c r="J107" s="123"/>
      <c r="K107" s="123"/>
      <c r="L107" s="120" t="s">
        <v>348</v>
      </c>
      <c r="M107" s="33" t="s">
        <v>349</v>
      </c>
      <c r="N107" s="97" t="s">
        <v>136</v>
      </c>
      <c r="O107" s="61" t="s">
        <v>32</v>
      </c>
      <c r="P107" s="125" t="s">
        <v>124</v>
      </c>
      <c r="Q107" s="124"/>
      <c r="R107" s="124" t="s">
        <v>32</v>
      </c>
      <c r="S107" s="119" t="s">
        <v>125</v>
      </c>
      <c r="T107" s="124" t="s">
        <v>32</v>
      </c>
      <c r="U107" s="124" t="s">
        <v>126</v>
      </c>
      <c r="V107" s="124" t="s">
        <v>127</v>
      </c>
      <c r="W107" s="60" t="s">
        <v>163</v>
      </c>
      <c r="X107" s="121" t="s">
        <v>350</v>
      </c>
      <c r="Y107" s="87" t="s">
        <v>144</v>
      </c>
      <c r="Z107" s="125" t="s">
        <v>523</v>
      </c>
      <c r="AA107" s="84">
        <v>4.8000000000000001E-2</v>
      </c>
      <c r="AB107" s="123" t="s">
        <v>20</v>
      </c>
      <c r="AC107" s="122"/>
      <c r="AD107" s="122"/>
      <c r="AE107" s="122"/>
      <c r="AF107" s="122"/>
      <c r="AG107" s="93"/>
      <c r="AH107" s="93"/>
      <c r="AI107" s="92"/>
      <c r="AJ107" s="121">
        <v>1</v>
      </c>
    </row>
    <row r="108" spans="1:36" s="51" customFormat="1" ht="39.950000000000003" customHeight="1">
      <c r="A108" s="57">
        <f>ROW(108:108)-8</f>
        <v>100</v>
      </c>
      <c r="B108" s="121"/>
      <c r="C108" s="121"/>
      <c r="D108" s="121"/>
      <c r="E108" s="121"/>
      <c r="F108" s="121">
        <v>4</v>
      </c>
      <c r="G108" s="121"/>
      <c r="H108" s="121"/>
      <c r="I108" s="121"/>
      <c r="J108" s="123"/>
      <c r="K108" s="123"/>
      <c r="L108" s="120" t="s">
        <v>441</v>
      </c>
      <c r="M108" s="33" t="s">
        <v>442</v>
      </c>
      <c r="N108" s="97" t="s">
        <v>136</v>
      </c>
      <c r="O108" s="61" t="s">
        <v>32</v>
      </c>
      <c r="P108" s="125" t="s">
        <v>124</v>
      </c>
      <c r="Q108" s="124"/>
      <c r="R108" s="124" t="s">
        <v>32</v>
      </c>
      <c r="S108" s="119" t="s">
        <v>125</v>
      </c>
      <c r="T108" s="124" t="s">
        <v>32</v>
      </c>
      <c r="U108" s="124" t="s">
        <v>126</v>
      </c>
      <c r="V108" s="124" t="s">
        <v>127</v>
      </c>
      <c r="W108" s="60" t="s">
        <v>131</v>
      </c>
      <c r="X108" s="121" t="s">
        <v>350</v>
      </c>
      <c r="Y108" s="87" t="s">
        <v>144</v>
      </c>
      <c r="Z108" s="125"/>
      <c r="AA108" s="84"/>
      <c r="AB108" s="123"/>
      <c r="AC108" s="122"/>
      <c r="AD108" s="122"/>
      <c r="AE108" s="122"/>
      <c r="AF108" s="122"/>
      <c r="AG108" s="93"/>
      <c r="AH108" s="93"/>
      <c r="AI108" s="92"/>
      <c r="AJ108" s="121">
        <v>1</v>
      </c>
    </row>
    <row r="109" spans="1:36" s="51" customFormat="1" ht="39.950000000000003" customHeight="1">
      <c r="A109" s="57">
        <f>ROW(109:109)-8</f>
        <v>101</v>
      </c>
      <c r="B109" s="121"/>
      <c r="C109" s="121"/>
      <c r="D109" s="121"/>
      <c r="E109" s="121"/>
      <c r="F109" s="121"/>
      <c r="G109" s="121">
        <v>5</v>
      </c>
      <c r="H109" s="121"/>
      <c r="I109" s="121"/>
      <c r="J109" s="123"/>
      <c r="K109" s="123"/>
      <c r="L109" s="120" t="s">
        <v>443</v>
      </c>
      <c r="M109" s="33" t="s">
        <v>444</v>
      </c>
      <c r="N109" s="97" t="s">
        <v>136</v>
      </c>
      <c r="O109" s="61" t="s">
        <v>32</v>
      </c>
      <c r="P109" s="125" t="s">
        <v>124</v>
      </c>
      <c r="Q109" s="121"/>
      <c r="R109" s="124" t="s">
        <v>32</v>
      </c>
      <c r="S109" s="119" t="s">
        <v>125</v>
      </c>
      <c r="T109" s="124" t="s">
        <v>32</v>
      </c>
      <c r="U109" s="124" t="s">
        <v>126</v>
      </c>
      <c r="V109" s="124" t="s">
        <v>127</v>
      </c>
      <c r="W109" s="60" t="s">
        <v>163</v>
      </c>
      <c r="X109" s="121" t="s">
        <v>350</v>
      </c>
      <c r="Y109" s="87" t="s">
        <v>144</v>
      </c>
      <c r="Z109" s="121"/>
      <c r="AA109" s="84"/>
      <c r="AB109" s="123"/>
      <c r="AC109" s="121"/>
      <c r="AD109" s="121"/>
      <c r="AE109" s="121"/>
      <c r="AF109" s="121"/>
      <c r="AG109" s="121"/>
      <c r="AH109" s="121"/>
      <c r="AI109" s="121"/>
      <c r="AJ109" s="121">
        <v>2</v>
      </c>
    </row>
    <row r="110" spans="1:36" s="51" customFormat="1" ht="39.950000000000003" customHeight="1">
      <c r="A110" s="57">
        <f>ROW(110:110)-8</f>
        <v>102</v>
      </c>
      <c r="B110" s="121"/>
      <c r="C110" s="121"/>
      <c r="D110" s="121"/>
      <c r="E110" s="121"/>
      <c r="F110" s="121"/>
      <c r="G110" s="121">
        <v>5</v>
      </c>
      <c r="H110" s="121"/>
      <c r="I110" s="121"/>
      <c r="J110" s="123"/>
      <c r="K110" s="123"/>
      <c r="L110" s="120" t="s">
        <v>445</v>
      </c>
      <c r="M110" s="33" t="s">
        <v>373</v>
      </c>
      <c r="N110" s="97" t="s">
        <v>136</v>
      </c>
      <c r="O110" s="61" t="s">
        <v>32</v>
      </c>
      <c r="P110" s="125" t="s">
        <v>124</v>
      </c>
      <c r="Q110" s="121"/>
      <c r="R110" s="124" t="s">
        <v>32</v>
      </c>
      <c r="S110" s="119" t="s">
        <v>125</v>
      </c>
      <c r="T110" s="124" t="s">
        <v>32</v>
      </c>
      <c r="U110" s="124" t="s">
        <v>126</v>
      </c>
      <c r="V110" s="124" t="s">
        <v>127</v>
      </c>
      <c r="W110" s="60" t="s">
        <v>163</v>
      </c>
      <c r="X110" s="121" t="s">
        <v>350</v>
      </c>
      <c r="Y110" s="87" t="s">
        <v>144</v>
      </c>
      <c r="Z110" s="121" t="s">
        <v>374</v>
      </c>
      <c r="AA110" s="84">
        <v>6.5100000000000005E-2</v>
      </c>
      <c r="AB110" s="123" t="s">
        <v>20</v>
      </c>
      <c r="AC110" s="121"/>
      <c r="AD110" s="121"/>
      <c r="AE110" s="121"/>
      <c r="AF110" s="121"/>
      <c r="AG110" s="121"/>
      <c r="AH110" s="121"/>
      <c r="AI110" s="121"/>
      <c r="AJ110" s="121">
        <v>2</v>
      </c>
    </row>
    <row r="111" spans="1:36" s="51" customFormat="1" ht="39.950000000000003" customHeight="1">
      <c r="A111" s="57">
        <f>ROW(111:111)-8</f>
        <v>103</v>
      </c>
      <c r="B111" s="121"/>
      <c r="C111" s="121"/>
      <c r="D111" s="121"/>
      <c r="E111" s="121"/>
      <c r="F111" s="121">
        <v>4</v>
      </c>
      <c r="G111" s="121"/>
      <c r="H111" s="121"/>
      <c r="I111" s="121"/>
      <c r="J111" s="123"/>
      <c r="K111" s="123"/>
      <c r="L111" s="120" t="s">
        <v>524</v>
      </c>
      <c r="M111" s="33" t="s">
        <v>525</v>
      </c>
      <c r="N111" s="97" t="s">
        <v>136</v>
      </c>
      <c r="O111" s="61" t="s">
        <v>32</v>
      </c>
      <c r="P111" s="125" t="s">
        <v>124</v>
      </c>
      <c r="Q111" s="124"/>
      <c r="R111" s="124" t="s">
        <v>32</v>
      </c>
      <c r="S111" s="119" t="s">
        <v>125</v>
      </c>
      <c r="T111" s="124" t="s">
        <v>32</v>
      </c>
      <c r="U111" s="124" t="s">
        <v>126</v>
      </c>
      <c r="V111" s="124" t="s">
        <v>127</v>
      </c>
      <c r="W111" s="121" t="s">
        <v>131</v>
      </c>
      <c r="X111" s="121" t="s">
        <v>129</v>
      </c>
      <c r="Y111" s="123" t="s">
        <v>20</v>
      </c>
      <c r="Z111" s="123" t="s">
        <v>526</v>
      </c>
      <c r="AA111" s="84">
        <f>AA112+AA113</f>
        <v>0.25700000000000001</v>
      </c>
      <c r="AB111" s="123" t="s">
        <v>20</v>
      </c>
      <c r="AC111" s="122"/>
      <c r="AD111" s="121"/>
      <c r="AE111" s="121"/>
      <c r="AF111" s="121"/>
      <c r="AG111" s="121"/>
      <c r="AH111" s="121"/>
      <c r="AI111" s="121"/>
      <c r="AJ111" s="121">
        <v>1</v>
      </c>
    </row>
    <row r="112" spans="1:36" s="51" customFormat="1" ht="39.950000000000003" customHeight="1">
      <c r="A112" s="57">
        <f>ROW(112:112)-8</f>
        <v>104</v>
      </c>
      <c r="B112" s="121"/>
      <c r="C112" s="121"/>
      <c r="D112" s="121"/>
      <c r="E112" s="121"/>
      <c r="F112" s="121"/>
      <c r="G112" s="121">
        <v>5</v>
      </c>
      <c r="H112" s="121"/>
      <c r="I112" s="121"/>
      <c r="J112" s="123"/>
      <c r="K112" s="123"/>
      <c r="L112" s="120" t="s">
        <v>351</v>
      </c>
      <c r="M112" s="33" t="s">
        <v>352</v>
      </c>
      <c r="N112" s="97" t="s">
        <v>136</v>
      </c>
      <c r="O112" s="61" t="s">
        <v>32</v>
      </c>
      <c r="P112" s="125" t="s">
        <v>124</v>
      </c>
      <c r="Q112" s="124"/>
      <c r="R112" s="124" t="s">
        <v>32</v>
      </c>
      <c r="S112" s="119" t="s">
        <v>125</v>
      </c>
      <c r="T112" s="124" t="s">
        <v>32</v>
      </c>
      <c r="U112" s="124" t="s">
        <v>126</v>
      </c>
      <c r="V112" s="124" t="s">
        <v>127</v>
      </c>
      <c r="W112" s="121" t="s">
        <v>131</v>
      </c>
      <c r="X112" s="121" t="s">
        <v>129</v>
      </c>
      <c r="Y112" s="123" t="s">
        <v>20</v>
      </c>
      <c r="Z112" s="123" t="s">
        <v>526</v>
      </c>
      <c r="AA112" s="84">
        <f>AA113+AA114</f>
        <v>0.13899999999999998</v>
      </c>
      <c r="AB112" s="123" t="s">
        <v>20</v>
      </c>
      <c r="AC112" s="122"/>
      <c r="AD112" s="122"/>
      <c r="AE112" s="122"/>
      <c r="AF112" s="122"/>
      <c r="AG112" s="93"/>
      <c r="AH112" s="93"/>
      <c r="AI112" s="92"/>
      <c r="AJ112" s="121">
        <v>1</v>
      </c>
    </row>
    <row r="113" spans="1:36" s="51" customFormat="1" ht="39.950000000000003" customHeight="1">
      <c r="A113" s="57">
        <f>ROW(113:113)-8</f>
        <v>105</v>
      </c>
      <c r="B113" s="121"/>
      <c r="C113" s="121"/>
      <c r="D113" s="121"/>
      <c r="E113" s="121"/>
      <c r="F113" s="121"/>
      <c r="G113" s="121"/>
      <c r="H113" s="121">
        <v>6</v>
      </c>
      <c r="I113" s="121"/>
      <c r="J113" s="123"/>
      <c r="K113" s="123"/>
      <c r="L113" s="120" t="s">
        <v>353</v>
      </c>
      <c r="M113" s="33" t="s">
        <v>354</v>
      </c>
      <c r="N113" s="97" t="s">
        <v>136</v>
      </c>
      <c r="O113" s="61" t="s">
        <v>32</v>
      </c>
      <c r="P113" s="125" t="s">
        <v>124</v>
      </c>
      <c r="Q113" s="124"/>
      <c r="R113" s="124" t="s">
        <v>32</v>
      </c>
      <c r="S113" s="119" t="s">
        <v>125</v>
      </c>
      <c r="T113" s="124" t="s">
        <v>32</v>
      </c>
      <c r="U113" s="124" t="s">
        <v>126</v>
      </c>
      <c r="V113" s="124" t="s">
        <v>127</v>
      </c>
      <c r="W113" s="60" t="s">
        <v>184</v>
      </c>
      <c r="X113" s="121" t="s">
        <v>355</v>
      </c>
      <c r="Y113" s="87" t="s">
        <v>186</v>
      </c>
      <c r="Z113" s="123" t="s">
        <v>356</v>
      </c>
      <c r="AA113" s="84">
        <v>0.11799999999999999</v>
      </c>
      <c r="AB113" s="123" t="s">
        <v>20</v>
      </c>
      <c r="AC113" s="122"/>
      <c r="AD113" s="122"/>
      <c r="AE113" s="122"/>
      <c r="AF113" s="122"/>
      <c r="AG113" s="93"/>
      <c r="AH113" s="93"/>
      <c r="AI113" s="92"/>
      <c r="AJ113" s="121">
        <v>1</v>
      </c>
    </row>
    <row r="114" spans="1:36" s="51" customFormat="1" ht="39.950000000000003" customHeight="1">
      <c r="A114" s="57">
        <f>ROW(114:114)-8</f>
        <v>106</v>
      </c>
      <c r="B114" s="121"/>
      <c r="C114" s="121"/>
      <c r="D114" s="121"/>
      <c r="E114" s="121"/>
      <c r="F114" s="121"/>
      <c r="G114" s="121"/>
      <c r="H114" s="121">
        <v>6</v>
      </c>
      <c r="I114" s="121"/>
      <c r="J114" s="123"/>
      <c r="K114" s="123"/>
      <c r="L114" s="120" t="s">
        <v>357</v>
      </c>
      <c r="M114" s="33" t="s">
        <v>527</v>
      </c>
      <c r="N114" s="97" t="s">
        <v>136</v>
      </c>
      <c r="O114" s="61" t="s">
        <v>32</v>
      </c>
      <c r="P114" s="125" t="s">
        <v>124</v>
      </c>
      <c r="Q114" s="124"/>
      <c r="R114" s="124" t="s">
        <v>32</v>
      </c>
      <c r="S114" s="119" t="s">
        <v>125</v>
      </c>
      <c r="T114" s="124" t="s">
        <v>32</v>
      </c>
      <c r="U114" s="124" t="s">
        <v>126</v>
      </c>
      <c r="V114" s="124" t="s">
        <v>127</v>
      </c>
      <c r="W114" s="121" t="s">
        <v>131</v>
      </c>
      <c r="X114" s="121" t="s">
        <v>129</v>
      </c>
      <c r="Y114" s="123" t="s">
        <v>20</v>
      </c>
      <c r="Z114" s="123" t="s">
        <v>528</v>
      </c>
      <c r="AA114" s="84">
        <v>2.1000000000000001E-2</v>
      </c>
      <c r="AB114" s="123" t="s">
        <v>20</v>
      </c>
      <c r="AC114" s="122"/>
      <c r="AD114" s="122"/>
      <c r="AE114" s="122"/>
      <c r="AF114" s="122"/>
      <c r="AG114" s="93"/>
      <c r="AH114" s="93"/>
      <c r="AI114" s="92"/>
      <c r="AJ114" s="121">
        <v>1</v>
      </c>
    </row>
    <row r="115" spans="1:36" s="51" customFormat="1" ht="39.950000000000003" customHeight="1">
      <c r="A115" s="57">
        <f>ROW(115:115)-8</f>
        <v>107</v>
      </c>
      <c r="B115" s="121"/>
      <c r="C115" s="121"/>
      <c r="D115" s="121"/>
      <c r="E115" s="121"/>
      <c r="F115" s="121"/>
      <c r="G115" s="121"/>
      <c r="H115" s="121"/>
      <c r="I115" s="121">
        <v>7</v>
      </c>
      <c r="J115" s="123"/>
      <c r="K115" s="123"/>
      <c r="L115" s="120" t="s">
        <v>358</v>
      </c>
      <c r="M115" s="97" t="s">
        <v>359</v>
      </c>
      <c r="N115" s="97" t="s">
        <v>136</v>
      </c>
      <c r="O115" s="61" t="s">
        <v>32</v>
      </c>
      <c r="P115" s="125" t="s">
        <v>124</v>
      </c>
      <c r="Q115" s="124"/>
      <c r="R115" s="124" t="s">
        <v>32</v>
      </c>
      <c r="S115" s="119" t="s">
        <v>125</v>
      </c>
      <c r="T115" s="124" t="s">
        <v>32</v>
      </c>
      <c r="U115" s="124" t="s">
        <v>126</v>
      </c>
      <c r="V115" s="124" t="s">
        <v>127</v>
      </c>
      <c r="W115" s="60" t="s">
        <v>184</v>
      </c>
      <c r="X115" s="121" t="s">
        <v>341</v>
      </c>
      <c r="Y115" s="87" t="s">
        <v>186</v>
      </c>
      <c r="Z115" s="123" t="s">
        <v>360</v>
      </c>
      <c r="AA115" s="84">
        <v>1.78E-2</v>
      </c>
      <c r="AB115" s="123" t="s">
        <v>20</v>
      </c>
      <c r="AC115" s="122"/>
      <c r="AD115" s="122"/>
      <c r="AE115" s="122"/>
      <c r="AF115" s="122"/>
      <c r="AG115" s="93"/>
      <c r="AH115" s="93"/>
      <c r="AI115" s="92"/>
      <c r="AJ115" s="121">
        <v>1</v>
      </c>
    </row>
    <row r="116" spans="1:36" s="51" customFormat="1" ht="39.950000000000003" customHeight="1">
      <c r="A116" s="57">
        <f>ROW(116:116)-8</f>
        <v>108</v>
      </c>
      <c r="B116" s="121"/>
      <c r="C116" s="121"/>
      <c r="D116" s="121"/>
      <c r="E116" s="121"/>
      <c r="F116" s="121"/>
      <c r="G116" s="121"/>
      <c r="H116" s="121"/>
      <c r="I116" s="121">
        <v>7</v>
      </c>
      <c r="J116" s="123"/>
      <c r="K116" s="123"/>
      <c r="L116" s="119" t="s">
        <v>246</v>
      </c>
      <c r="M116" s="33" t="s">
        <v>247</v>
      </c>
      <c r="N116" s="72" t="s">
        <v>248</v>
      </c>
      <c r="O116" s="61" t="s">
        <v>32</v>
      </c>
      <c r="P116" s="125" t="s">
        <v>124</v>
      </c>
      <c r="Q116" s="124"/>
      <c r="R116" s="124" t="s">
        <v>32</v>
      </c>
      <c r="S116" s="119" t="s">
        <v>125</v>
      </c>
      <c r="T116" s="124" t="s">
        <v>32</v>
      </c>
      <c r="U116" s="124" t="s">
        <v>127</v>
      </c>
      <c r="V116" s="124" t="s">
        <v>126</v>
      </c>
      <c r="W116" s="60" t="s">
        <v>249</v>
      </c>
      <c r="X116" s="121" t="s">
        <v>361</v>
      </c>
      <c r="Y116" s="123" t="s">
        <v>20</v>
      </c>
      <c r="Z116" s="123" t="s">
        <v>251</v>
      </c>
      <c r="AA116" s="84">
        <v>3.2000000000000002E-3</v>
      </c>
      <c r="AB116" s="123" t="s">
        <v>20</v>
      </c>
      <c r="AC116" s="122"/>
      <c r="AD116" s="122"/>
      <c r="AE116" s="122"/>
      <c r="AF116" s="122"/>
      <c r="AG116" s="93"/>
      <c r="AH116" s="93"/>
      <c r="AI116" s="92"/>
      <c r="AJ116" s="121">
        <v>1</v>
      </c>
    </row>
    <row r="117" spans="1:36" s="51" customFormat="1" ht="39.950000000000003" customHeight="1">
      <c r="A117" s="57">
        <f>ROW(117:117)-8</f>
        <v>109</v>
      </c>
      <c r="B117" s="121"/>
      <c r="C117" s="121"/>
      <c r="D117" s="121"/>
      <c r="E117" s="121"/>
      <c r="F117" s="121"/>
      <c r="G117" s="121"/>
      <c r="H117" s="121">
        <v>6</v>
      </c>
      <c r="I117" s="121"/>
      <c r="J117" s="123"/>
      <c r="K117" s="123"/>
      <c r="L117" s="120" t="s">
        <v>75</v>
      </c>
      <c r="M117" s="33" t="s">
        <v>76</v>
      </c>
      <c r="N117" s="97" t="s">
        <v>136</v>
      </c>
      <c r="O117" s="61" t="s">
        <v>32</v>
      </c>
      <c r="P117" s="125" t="s">
        <v>124</v>
      </c>
      <c r="Q117" s="124"/>
      <c r="R117" s="124" t="s">
        <v>32</v>
      </c>
      <c r="S117" s="119" t="s">
        <v>125</v>
      </c>
      <c r="T117" s="124" t="s">
        <v>32</v>
      </c>
      <c r="U117" s="124" t="s">
        <v>126</v>
      </c>
      <c r="V117" s="124" t="s">
        <v>127</v>
      </c>
      <c r="W117" s="60" t="s">
        <v>273</v>
      </c>
      <c r="X117" s="121" t="s">
        <v>362</v>
      </c>
      <c r="Y117" s="87" t="s">
        <v>144</v>
      </c>
      <c r="Z117" s="123" t="s">
        <v>363</v>
      </c>
      <c r="AA117" s="84">
        <v>4.2000000000000003E-2</v>
      </c>
      <c r="AB117" s="123" t="s">
        <v>171</v>
      </c>
      <c r="AC117" s="122"/>
      <c r="AD117" s="122"/>
      <c r="AE117" s="122"/>
      <c r="AF117" s="122"/>
      <c r="AG117" s="93"/>
      <c r="AH117" s="93"/>
      <c r="AI117" s="92"/>
      <c r="AJ117" s="121">
        <v>1</v>
      </c>
    </row>
    <row r="118" spans="1:36" s="51" customFormat="1" ht="39.950000000000003" customHeight="1">
      <c r="A118" s="57">
        <f>ROW(118:118)-8</f>
        <v>110</v>
      </c>
      <c r="B118" s="121"/>
      <c r="C118" s="121"/>
      <c r="D118" s="121"/>
      <c r="E118" s="121"/>
      <c r="F118" s="121"/>
      <c r="G118" s="121"/>
      <c r="H118" s="121">
        <v>6</v>
      </c>
      <c r="I118" s="121"/>
      <c r="J118" s="123"/>
      <c r="K118" s="123"/>
      <c r="L118" s="120" t="s">
        <v>69</v>
      </c>
      <c r="M118" s="33" t="s">
        <v>70</v>
      </c>
      <c r="N118" s="97" t="s">
        <v>136</v>
      </c>
      <c r="O118" s="61" t="s">
        <v>32</v>
      </c>
      <c r="P118" s="125" t="s">
        <v>124</v>
      </c>
      <c r="Q118" s="124"/>
      <c r="R118" s="124" t="s">
        <v>32</v>
      </c>
      <c r="S118" s="119" t="s">
        <v>125</v>
      </c>
      <c r="T118" s="124" t="s">
        <v>32</v>
      </c>
      <c r="U118" s="124" t="s">
        <v>126</v>
      </c>
      <c r="V118" s="124" t="s">
        <v>127</v>
      </c>
      <c r="W118" s="60" t="s">
        <v>273</v>
      </c>
      <c r="X118" s="121" t="s">
        <v>362</v>
      </c>
      <c r="Y118" s="87" t="s">
        <v>144</v>
      </c>
      <c r="Z118" s="123" t="s">
        <v>364</v>
      </c>
      <c r="AA118" s="84">
        <v>6.6000000000000003E-2</v>
      </c>
      <c r="AB118" s="123" t="s">
        <v>171</v>
      </c>
      <c r="AC118" s="122"/>
      <c r="AD118" s="122"/>
      <c r="AE118" s="122"/>
      <c r="AF118" s="122"/>
      <c r="AG118" s="93"/>
      <c r="AH118" s="93"/>
      <c r="AI118" s="92"/>
      <c r="AJ118" s="121">
        <v>1</v>
      </c>
    </row>
    <row r="119" spans="1:36" s="51" customFormat="1" ht="39.950000000000003" customHeight="1">
      <c r="A119" s="57">
        <f>ROW(119:119)-8</f>
        <v>111</v>
      </c>
      <c r="B119" s="121"/>
      <c r="C119" s="121"/>
      <c r="D119" s="121"/>
      <c r="E119" s="121">
        <v>3</v>
      </c>
      <c r="F119" s="121"/>
      <c r="G119" s="121"/>
      <c r="H119" s="121"/>
      <c r="I119" s="121"/>
      <c r="J119" s="123"/>
      <c r="K119" s="123"/>
      <c r="L119" s="120" t="s">
        <v>58</v>
      </c>
      <c r="M119" s="33" t="s">
        <v>59</v>
      </c>
      <c r="N119" s="97" t="s">
        <v>136</v>
      </c>
      <c r="O119" s="61" t="s">
        <v>32</v>
      </c>
      <c r="P119" s="125" t="s">
        <v>124</v>
      </c>
      <c r="Q119" s="121"/>
      <c r="R119" s="124" t="s">
        <v>32</v>
      </c>
      <c r="S119" s="119" t="s">
        <v>125</v>
      </c>
      <c r="T119" s="124" t="s">
        <v>32</v>
      </c>
      <c r="U119" s="124" t="s">
        <v>126</v>
      </c>
      <c r="V119" s="124" t="s">
        <v>127</v>
      </c>
      <c r="W119" s="60" t="s">
        <v>184</v>
      </c>
      <c r="X119" s="121" t="s">
        <v>529</v>
      </c>
      <c r="Y119" s="87" t="s">
        <v>186</v>
      </c>
      <c r="Z119" s="123" t="s">
        <v>375</v>
      </c>
      <c r="AA119" s="84">
        <v>0.24299999999999999</v>
      </c>
      <c r="AB119" s="123" t="s">
        <v>20</v>
      </c>
      <c r="AC119" s="121"/>
      <c r="AD119" s="121"/>
      <c r="AE119" s="121"/>
      <c r="AF119" s="121"/>
      <c r="AG119" s="121"/>
      <c r="AH119" s="121"/>
      <c r="AI119" s="121"/>
      <c r="AJ119" s="121">
        <v>1</v>
      </c>
    </row>
    <row r="120" spans="1:36" s="51" customFormat="1" ht="39.950000000000003" customHeight="1">
      <c r="A120" s="57">
        <f>ROW(120:120)-8</f>
        <v>112</v>
      </c>
      <c r="B120" s="121"/>
      <c r="C120" s="121"/>
      <c r="D120" s="121"/>
      <c r="E120" s="121">
        <v>3</v>
      </c>
      <c r="F120" s="121"/>
      <c r="G120" s="121"/>
      <c r="H120" s="121"/>
      <c r="I120" s="121"/>
      <c r="J120" s="123"/>
      <c r="K120" s="123"/>
      <c r="L120" s="120" t="s">
        <v>376</v>
      </c>
      <c r="M120" s="33" t="s">
        <v>377</v>
      </c>
      <c r="N120" s="97" t="s">
        <v>136</v>
      </c>
      <c r="O120" s="61" t="s">
        <v>32</v>
      </c>
      <c r="P120" s="125" t="s">
        <v>124</v>
      </c>
      <c r="Q120" s="124"/>
      <c r="R120" s="124" t="s">
        <v>32</v>
      </c>
      <c r="S120" s="119" t="s">
        <v>125</v>
      </c>
      <c r="T120" s="124" t="s">
        <v>32</v>
      </c>
      <c r="U120" s="124" t="s">
        <v>126</v>
      </c>
      <c r="V120" s="124" t="s">
        <v>127</v>
      </c>
      <c r="W120" s="121" t="s">
        <v>131</v>
      </c>
      <c r="X120" s="121" t="s">
        <v>129</v>
      </c>
      <c r="Y120" s="123" t="s">
        <v>20</v>
      </c>
      <c r="Z120" s="123" t="s">
        <v>530</v>
      </c>
      <c r="AA120" s="84">
        <f>SUM(AA121:AA122)</f>
        <v>0.1051</v>
      </c>
      <c r="AB120" s="123" t="s">
        <v>20</v>
      </c>
      <c r="AC120" s="122"/>
      <c r="AD120" s="122"/>
      <c r="AE120" s="122"/>
      <c r="AF120" s="122"/>
      <c r="AG120" s="93"/>
      <c r="AH120" s="93"/>
      <c r="AI120" s="92"/>
      <c r="AJ120" s="121">
        <v>1</v>
      </c>
    </row>
    <row r="121" spans="1:36" s="51" customFormat="1" ht="39.950000000000003" customHeight="1">
      <c r="A121" s="57">
        <f>ROW(121:121)-8</f>
        <v>113</v>
      </c>
      <c r="B121" s="121"/>
      <c r="C121" s="121"/>
      <c r="D121" s="121"/>
      <c r="E121" s="121"/>
      <c r="F121" s="121">
        <v>4</v>
      </c>
      <c r="G121" s="121"/>
      <c r="H121" s="121"/>
      <c r="I121" s="121"/>
      <c r="J121" s="123"/>
      <c r="K121" s="123"/>
      <c r="L121" s="120" t="s">
        <v>378</v>
      </c>
      <c r="M121" s="97" t="s">
        <v>379</v>
      </c>
      <c r="N121" s="97" t="s">
        <v>136</v>
      </c>
      <c r="O121" s="61" t="s">
        <v>32</v>
      </c>
      <c r="P121" s="125" t="s">
        <v>124</v>
      </c>
      <c r="Q121" s="124"/>
      <c r="R121" s="124" t="s">
        <v>32</v>
      </c>
      <c r="S121" s="119" t="s">
        <v>125</v>
      </c>
      <c r="T121" s="124" t="s">
        <v>32</v>
      </c>
      <c r="U121" s="124" t="s">
        <v>126</v>
      </c>
      <c r="V121" s="124" t="s">
        <v>127</v>
      </c>
      <c r="W121" s="60" t="s">
        <v>184</v>
      </c>
      <c r="X121" s="121" t="s">
        <v>262</v>
      </c>
      <c r="Y121" s="87" t="s">
        <v>186</v>
      </c>
      <c r="Z121" s="123" t="s">
        <v>530</v>
      </c>
      <c r="AA121" s="84">
        <v>0.1019</v>
      </c>
      <c r="AB121" s="123" t="s">
        <v>20</v>
      </c>
      <c r="AC121" s="122"/>
      <c r="AD121" s="122"/>
      <c r="AE121" s="122"/>
      <c r="AF121" s="122"/>
      <c r="AG121" s="93"/>
      <c r="AH121" s="93"/>
      <c r="AI121" s="92"/>
      <c r="AJ121" s="121">
        <v>1</v>
      </c>
    </row>
    <row r="122" spans="1:36" s="51" customFormat="1" ht="39.950000000000003" customHeight="1">
      <c r="A122" s="57">
        <f>ROW(122:122)-8</f>
        <v>114</v>
      </c>
      <c r="B122" s="121"/>
      <c r="C122" s="121"/>
      <c r="D122" s="121"/>
      <c r="E122" s="121"/>
      <c r="F122" s="121">
        <v>4</v>
      </c>
      <c r="G122" s="121"/>
      <c r="H122" s="121"/>
      <c r="I122" s="121"/>
      <c r="J122" s="123"/>
      <c r="K122" s="123"/>
      <c r="L122" s="119" t="s">
        <v>246</v>
      </c>
      <c r="M122" s="33" t="s">
        <v>247</v>
      </c>
      <c r="N122" s="72" t="s">
        <v>248</v>
      </c>
      <c r="O122" s="61" t="s">
        <v>32</v>
      </c>
      <c r="P122" s="125" t="s">
        <v>124</v>
      </c>
      <c r="Q122" s="124"/>
      <c r="R122" s="124" t="s">
        <v>32</v>
      </c>
      <c r="S122" s="119" t="s">
        <v>125</v>
      </c>
      <c r="T122" s="124" t="s">
        <v>32</v>
      </c>
      <c r="U122" s="124" t="s">
        <v>127</v>
      </c>
      <c r="V122" s="124" t="s">
        <v>126</v>
      </c>
      <c r="W122" s="60" t="s">
        <v>249</v>
      </c>
      <c r="X122" s="121" t="s">
        <v>361</v>
      </c>
      <c r="Y122" s="123" t="s">
        <v>20</v>
      </c>
      <c r="Z122" s="123" t="s">
        <v>251</v>
      </c>
      <c r="AA122" s="84">
        <v>3.2000000000000002E-3</v>
      </c>
      <c r="AB122" s="123" t="s">
        <v>20</v>
      </c>
      <c r="AC122" s="122"/>
      <c r="AD122" s="122"/>
      <c r="AE122" s="122"/>
      <c r="AF122" s="122"/>
      <c r="AG122" s="93"/>
      <c r="AH122" s="93"/>
      <c r="AI122" s="92"/>
      <c r="AJ122" s="121">
        <v>1</v>
      </c>
    </row>
    <row r="123" spans="1:36" s="51" customFormat="1" ht="39.950000000000003" customHeight="1">
      <c r="A123" s="57">
        <f>ROW(123:123)-8</f>
        <v>115</v>
      </c>
      <c r="B123" s="121"/>
      <c r="C123" s="121"/>
      <c r="D123" s="121"/>
      <c r="E123" s="121">
        <v>3</v>
      </c>
      <c r="F123" s="121"/>
      <c r="G123" s="121"/>
      <c r="H123" s="121"/>
      <c r="I123" s="121"/>
      <c r="J123" s="123"/>
      <c r="K123" s="123"/>
      <c r="L123" s="120" t="s">
        <v>252</v>
      </c>
      <c r="M123" s="33" t="s">
        <v>253</v>
      </c>
      <c r="N123" s="75" t="s">
        <v>136</v>
      </c>
      <c r="O123" s="61" t="s">
        <v>32</v>
      </c>
      <c r="P123" s="125"/>
      <c r="Q123" s="66"/>
      <c r="R123" s="124" t="s">
        <v>32</v>
      </c>
      <c r="S123" s="119" t="s">
        <v>125</v>
      </c>
      <c r="T123" s="124" t="s">
        <v>32</v>
      </c>
      <c r="U123" s="124" t="s">
        <v>126</v>
      </c>
      <c r="V123" s="124" t="s">
        <v>127</v>
      </c>
      <c r="W123" s="60" t="s">
        <v>131</v>
      </c>
      <c r="X123" s="119" t="s">
        <v>20</v>
      </c>
      <c r="Y123" s="87" t="s">
        <v>20</v>
      </c>
      <c r="Z123" s="123" t="s">
        <v>254</v>
      </c>
      <c r="AA123" s="85">
        <f>SUM(AA124:AA125)</f>
        <v>9.5399999999999999E-2</v>
      </c>
      <c r="AB123" s="123" t="s">
        <v>20</v>
      </c>
      <c r="AC123" s="122"/>
      <c r="AD123" s="122"/>
      <c r="AE123" s="122"/>
      <c r="AF123" s="122"/>
      <c r="AG123" s="93"/>
      <c r="AH123" s="93"/>
      <c r="AI123" s="92"/>
      <c r="AJ123" s="121">
        <v>1</v>
      </c>
    </row>
    <row r="124" spans="1:36" s="51" customFormat="1" ht="39.950000000000003" customHeight="1">
      <c r="A124" s="57">
        <f>ROW(124:124)-8</f>
        <v>116</v>
      </c>
      <c r="B124" s="121"/>
      <c r="C124" s="121"/>
      <c r="D124" s="121"/>
      <c r="E124" s="121"/>
      <c r="F124" s="121">
        <v>4</v>
      </c>
      <c r="G124" s="121"/>
      <c r="H124" s="121"/>
      <c r="I124" s="121"/>
      <c r="J124" s="123"/>
      <c r="K124" s="123"/>
      <c r="L124" s="120" t="s">
        <v>255</v>
      </c>
      <c r="M124" s="33" t="s">
        <v>256</v>
      </c>
      <c r="N124" s="75" t="s">
        <v>136</v>
      </c>
      <c r="O124" s="61" t="s">
        <v>32</v>
      </c>
      <c r="P124" s="125" t="s">
        <v>124</v>
      </c>
      <c r="Q124" s="66"/>
      <c r="R124" s="124" t="s">
        <v>32</v>
      </c>
      <c r="S124" s="119" t="s">
        <v>125</v>
      </c>
      <c r="T124" s="124" t="s">
        <v>32</v>
      </c>
      <c r="U124" s="124" t="s">
        <v>126</v>
      </c>
      <c r="V124" s="124" t="s">
        <v>127</v>
      </c>
      <c r="W124" s="60" t="s">
        <v>184</v>
      </c>
      <c r="X124" s="121" t="s">
        <v>245</v>
      </c>
      <c r="Y124" s="119" t="s">
        <v>186</v>
      </c>
      <c r="Z124" s="123" t="s">
        <v>254</v>
      </c>
      <c r="AA124" s="85">
        <v>9.2200000000000004E-2</v>
      </c>
      <c r="AB124" s="123" t="s">
        <v>20</v>
      </c>
      <c r="AC124" s="122"/>
      <c r="AD124" s="122"/>
      <c r="AE124" s="122"/>
      <c r="AF124" s="122"/>
      <c r="AG124" s="93"/>
      <c r="AH124" s="93"/>
      <c r="AI124" s="92"/>
      <c r="AJ124" s="121">
        <v>1</v>
      </c>
    </row>
    <row r="125" spans="1:36" s="51" customFormat="1" ht="39.950000000000003" customHeight="1">
      <c r="A125" s="57">
        <f>ROW(125:125)-8</f>
        <v>117</v>
      </c>
      <c r="B125" s="121"/>
      <c r="C125" s="121"/>
      <c r="D125" s="121"/>
      <c r="E125" s="121"/>
      <c r="F125" s="121">
        <v>4</v>
      </c>
      <c r="G125" s="121"/>
      <c r="H125" s="121"/>
      <c r="I125" s="121"/>
      <c r="J125" s="123"/>
      <c r="K125" s="123"/>
      <c r="L125" s="119" t="s">
        <v>246</v>
      </c>
      <c r="M125" s="33" t="s">
        <v>247</v>
      </c>
      <c r="N125" s="72" t="s">
        <v>248</v>
      </c>
      <c r="O125" s="61" t="s">
        <v>32</v>
      </c>
      <c r="P125" s="125" t="s">
        <v>124</v>
      </c>
      <c r="Q125" s="124"/>
      <c r="R125" s="124" t="s">
        <v>32</v>
      </c>
      <c r="S125" s="119" t="s">
        <v>125</v>
      </c>
      <c r="T125" s="124" t="s">
        <v>32</v>
      </c>
      <c r="U125" s="124" t="s">
        <v>127</v>
      </c>
      <c r="V125" s="124" t="s">
        <v>126</v>
      </c>
      <c r="W125" s="60" t="s">
        <v>249</v>
      </c>
      <c r="X125" s="121" t="s">
        <v>361</v>
      </c>
      <c r="Y125" s="123" t="s">
        <v>20</v>
      </c>
      <c r="Z125" s="123" t="s">
        <v>251</v>
      </c>
      <c r="AA125" s="84">
        <v>3.2000000000000002E-3</v>
      </c>
      <c r="AB125" s="123" t="s">
        <v>20</v>
      </c>
      <c r="AC125" s="122"/>
      <c r="AD125" s="122"/>
      <c r="AE125" s="122"/>
      <c r="AF125" s="122"/>
      <c r="AG125" s="93"/>
      <c r="AH125" s="93"/>
      <c r="AI125" s="92"/>
      <c r="AJ125" s="121">
        <v>1</v>
      </c>
    </row>
    <row r="126" spans="1:36" s="51" customFormat="1" ht="39.950000000000003" customHeight="1">
      <c r="A126" s="57">
        <f>ROW(126:126)-8</f>
        <v>118</v>
      </c>
      <c r="B126" s="121"/>
      <c r="C126" s="121"/>
      <c r="D126" s="121"/>
      <c r="E126" s="121">
        <v>3</v>
      </c>
      <c r="F126" s="121"/>
      <c r="G126" s="121"/>
      <c r="H126" s="121"/>
      <c r="I126" s="121"/>
      <c r="J126" s="123"/>
      <c r="K126" s="123"/>
      <c r="L126" s="120" t="s">
        <v>380</v>
      </c>
      <c r="M126" s="33" t="s">
        <v>381</v>
      </c>
      <c r="N126" s="97" t="s">
        <v>136</v>
      </c>
      <c r="O126" s="61" t="s">
        <v>32</v>
      </c>
      <c r="P126" s="125" t="s">
        <v>124</v>
      </c>
      <c r="Q126" s="124"/>
      <c r="R126" s="124" t="s">
        <v>32</v>
      </c>
      <c r="S126" s="119" t="s">
        <v>125</v>
      </c>
      <c r="T126" s="124" t="s">
        <v>32</v>
      </c>
      <c r="U126" s="124" t="s">
        <v>126</v>
      </c>
      <c r="V126" s="124" t="s">
        <v>127</v>
      </c>
      <c r="W126" s="121" t="s">
        <v>131</v>
      </c>
      <c r="X126" s="121" t="s">
        <v>129</v>
      </c>
      <c r="Y126" s="123" t="s">
        <v>20</v>
      </c>
      <c r="Z126" s="123" t="s">
        <v>382</v>
      </c>
      <c r="AA126" s="84">
        <f>SUM(AA127:AA128)</f>
        <v>8.2599999999999993E-2</v>
      </c>
      <c r="AB126" s="123" t="s">
        <v>20</v>
      </c>
      <c r="AC126" s="122"/>
      <c r="AD126" s="122"/>
      <c r="AE126" s="122"/>
      <c r="AF126" s="122"/>
      <c r="AG126" s="93"/>
      <c r="AH126" s="93"/>
      <c r="AI126" s="92"/>
      <c r="AJ126" s="121">
        <v>1</v>
      </c>
    </row>
    <row r="127" spans="1:36" s="51" customFormat="1" ht="39.950000000000003" customHeight="1">
      <c r="A127" s="57">
        <f>ROW(127:127)-8</f>
        <v>119</v>
      </c>
      <c r="B127" s="121"/>
      <c r="C127" s="121"/>
      <c r="D127" s="121"/>
      <c r="E127" s="121"/>
      <c r="F127" s="121">
        <v>4</v>
      </c>
      <c r="G127" s="121"/>
      <c r="H127" s="121"/>
      <c r="I127" s="121"/>
      <c r="J127" s="123"/>
      <c r="K127" s="123"/>
      <c r="L127" s="120" t="s">
        <v>383</v>
      </c>
      <c r="M127" s="97" t="s">
        <v>384</v>
      </c>
      <c r="N127" s="97" t="s">
        <v>136</v>
      </c>
      <c r="O127" s="61" t="s">
        <v>32</v>
      </c>
      <c r="P127" s="125" t="s">
        <v>124</v>
      </c>
      <c r="Q127" s="124"/>
      <c r="R127" s="124" t="s">
        <v>32</v>
      </c>
      <c r="S127" s="119" t="s">
        <v>125</v>
      </c>
      <c r="T127" s="124" t="s">
        <v>32</v>
      </c>
      <c r="U127" s="124" t="s">
        <v>126</v>
      </c>
      <c r="V127" s="124" t="s">
        <v>127</v>
      </c>
      <c r="W127" s="60" t="s">
        <v>184</v>
      </c>
      <c r="X127" s="121" t="s">
        <v>245</v>
      </c>
      <c r="Y127" s="87" t="s">
        <v>186</v>
      </c>
      <c r="Z127" s="123" t="s">
        <v>382</v>
      </c>
      <c r="AA127" s="84">
        <v>7.9399999999999998E-2</v>
      </c>
      <c r="AB127" s="123" t="s">
        <v>20</v>
      </c>
      <c r="AC127" s="122"/>
      <c r="AD127" s="122"/>
      <c r="AE127" s="122"/>
      <c r="AF127" s="122"/>
      <c r="AG127" s="93"/>
      <c r="AH127" s="93"/>
      <c r="AI127" s="92"/>
      <c r="AJ127" s="121">
        <v>1</v>
      </c>
    </row>
    <row r="128" spans="1:36" s="51" customFormat="1" ht="39.950000000000003" customHeight="1">
      <c r="A128" s="57">
        <f>ROW(128:128)-8</f>
        <v>120</v>
      </c>
      <c r="B128" s="121"/>
      <c r="C128" s="121"/>
      <c r="D128" s="121"/>
      <c r="E128" s="121"/>
      <c r="F128" s="121">
        <v>4</v>
      </c>
      <c r="G128" s="121"/>
      <c r="H128" s="121"/>
      <c r="I128" s="121"/>
      <c r="J128" s="123"/>
      <c r="K128" s="123"/>
      <c r="L128" s="119" t="s">
        <v>246</v>
      </c>
      <c r="M128" s="33" t="s">
        <v>247</v>
      </c>
      <c r="N128" s="72" t="s">
        <v>248</v>
      </c>
      <c r="O128" s="61" t="s">
        <v>32</v>
      </c>
      <c r="P128" s="125" t="s">
        <v>124</v>
      </c>
      <c r="Q128" s="124"/>
      <c r="R128" s="124" t="s">
        <v>32</v>
      </c>
      <c r="S128" s="119" t="s">
        <v>125</v>
      </c>
      <c r="T128" s="124" t="s">
        <v>32</v>
      </c>
      <c r="U128" s="124" t="s">
        <v>127</v>
      </c>
      <c r="V128" s="124" t="s">
        <v>126</v>
      </c>
      <c r="W128" s="60" t="s">
        <v>249</v>
      </c>
      <c r="X128" s="121" t="s">
        <v>361</v>
      </c>
      <c r="Y128" s="123" t="s">
        <v>20</v>
      </c>
      <c r="Z128" s="123" t="s">
        <v>251</v>
      </c>
      <c r="AA128" s="84">
        <v>3.2000000000000002E-3</v>
      </c>
      <c r="AB128" s="123" t="s">
        <v>20</v>
      </c>
      <c r="AC128" s="122"/>
      <c r="AD128" s="122"/>
      <c r="AE128" s="122"/>
      <c r="AF128" s="122"/>
      <c r="AG128" s="93"/>
      <c r="AH128" s="93"/>
      <c r="AI128" s="92"/>
      <c r="AJ128" s="121">
        <v>1</v>
      </c>
    </row>
    <row r="129" spans="1:36" s="51" customFormat="1" ht="39.950000000000003" customHeight="1">
      <c r="A129" s="57">
        <f>ROW(129:129)-8</f>
        <v>121</v>
      </c>
      <c r="B129" s="121"/>
      <c r="C129" s="121"/>
      <c r="D129" s="121"/>
      <c r="E129" s="121">
        <v>3</v>
      </c>
      <c r="F129" s="121"/>
      <c r="G129" s="121"/>
      <c r="H129" s="121"/>
      <c r="I129" s="121"/>
      <c r="J129" s="123"/>
      <c r="K129" s="123"/>
      <c r="L129" s="120" t="s">
        <v>385</v>
      </c>
      <c r="M129" s="33" t="s">
        <v>386</v>
      </c>
      <c r="N129" s="97" t="s">
        <v>136</v>
      </c>
      <c r="O129" s="61" t="s">
        <v>32</v>
      </c>
      <c r="P129" s="125" t="s">
        <v>124</v>
      </c>
      <c r="Q129" s="124"/>
      <c r="R129" s="124" t="s">
        <v>32</v>
      </c>
      <c r="S129" s="119" t="s">
        <v>125</v>
      </c>
      <c r="T129" s="124" t="s">
        <v>32</v>
      </c>
      <c r="U129" s="124" t="s">
        <v>126</v>
      </c>
      <c r="V129" s="124" t="s">
        <v>127</v>
      </c>
      <c r="W129" s="60" t="s">
        <v>147</v>
      </c>
      <c r="X129" s="121" t="s">
        <v>215</v>
      </c>
      <c r="Y129" s="61" t="s">
        <v>144</v>
      </c>
      <c r="Z129" s="125"/>
      <c r="AA129" s="84">
        <v>9.0999999999999998E-2</v>
      </c>
      <c r="AB129" s="123" t="s">
        <v>20</v>
      </c>
      <c r="AC129" s="122"/>
      <c r="AD129" s="122"/>
      <c r="AE129" s="122"/>
      <c r="AF129" s="122"/>
      <c r="AG129" s="93"/>
      <c r="AH129" s="93"/>
      <c r="AI129" s="92"/>
      <c r="AJ129" s="121">
        <v>2</v>
      </c>
    </row>
    <row r="130" spans="1:36" s="51" customFormat="1" ht="39.950000000000003" customHeight="1">
      <c r="A130" s="57">
        <f>ROW(130:130)-8</f>
        <v>122</v>
      </c>
      <c r="B130" s="121"/>
      <c r="C130" s="121"/>
      <c r="D130" s="121"/>
      <c r="E130" s="121">
        <v>3</v>
      </c>
      <c r="F130" s="121"/>
      <c r="G130" s="121"/>
      <c r="H130" s="121"/>
      <c r="I130" s="121"/>
      <c r="J130" s="123"/>
      <c r="K130" s="123"/>
      <c r="L130" s="120" t="s">
        <v>365</v>
      </c>
      <c r="M130" s="33" t="s">
        <v>366</v>
      </c>
      <c r="N130" s="97" t="s">
        <v>136</v>
      </c>
      <c r="O130" s="61" t="s">
        <v>32</v>
      </c>
      <c r="P130" s="125" t="s">
        <v>124</v>
      </c>
      <c r="Q130" s="124"/>
      <c r="R130" s="124" t="s">
        <v>32</v>
      </c>
      <c r="S130" s="119" t="s">
        <v>125</v>
      </c>
      <c r="T130" s="124" t="s">
        <v>32</v>
      </c>
      <c r="U130" s="124" t="s">
        <v>126</v>
      </c>
      <c r="V130" s="124" t="s">
        <v>127</v>
      </c>
      <c r="W130" s="121" t="s">
        <v>131</v>
      </c>
      <c r="X130" s="121" t="s">
        <v>129</v>
      </c>
      <c r="Y130" s="123" t="s">
        <v>20</v>
      </c>
      <c r="Z130" s="123" t="s">
        <v>531</v>
      </c>
      <c r="AA130" s="84">
        <v>0.32369999999999999</v>
      </c>
      <c r="AB130" s="123" t="s">
        <v>20</v>
      </c>
      <c r="AC130" s="122"/>
      <c r="AD130" s="122"/>
      <c r="AE130" s="122"/>
      <c r="AF130" s="122"/>
      <c r="AG130" s="93"/>
      <c r="AH130" s="93"/>
      <c r="AI130" s="92"/>
      <c r="AJ130" s="121">
        <v>1</v>
      </c>
    </row>
    <row r="131" spans="1:36" s="51" customFormat="1" ht="39.950000000000003" customHeight="1">
      <c r="A131" s="57">
        <f>ROW(131:131)-8</f>
        <v>123</v>
      </c>
      <c r="B131" s="121"/>
      <c r="C131" s="121"/>
      <c r="D131" s="121"/>
      <c r="E131" s="121"/>
      <c r="F131" s="121">
        <v>4</v>
      </c>
      <c r="G131" s="121"/>
      <c r="H131" s="121"/>
      <c r="I131" s="121"/>
      <c r="J131" s="123"/>
      <c r="K131" s="123"/>
      <c r="L131" s="120" t="s">
        <v>367</v>
      </c>
      <c r="M131" s="33" t="s">
        <v>368</v>
      </c>
      <c r="N131" s="97" t="s">
        <v>136</v>
      </c>
      <c r="O131" s="61" t="s">
        <v>32</v>
      </c>
      <c r="P131" s="125" t="s">
        <v>124</v>
      </c>
      <c r="Q131" s="124"/>
      <c r="R131" s="124" t="s">
        <v>32</v>
      </c>
      <c r="S131" s="119" t="s">
        <v>125</v>
      </c>
      <c r="T131" s="124" t="s">
        <v>32</v>
      </c>
      <c r="U131" s="124" t="s">
        <v>126</v>
      </c>
      <c r="V131" s="124" t="s">
        <v>127</v>
      </c>
      <c r="W131" s="60" t="s">
        <v>147</v>
      </c>
      <c r="X131" s="121" t="s">
        <v>350</v>
      </c>
      <c r="Y131" s="87" t="s">
        <v>144</v>
      </c>
      <c r="Z131" s="125" t="s">
        <v>369</v>
      </c>
      <c r="AA131" s="84">
        <v>0.10050000000000001</v>
      </c>
      <c r="AB131" s="123" t="s">
        <v>20</v>
      </c>
      <c r="AC131" s="122"/>
      <c r="AD131" s="122"/>
      <c r="AE131" s="122"/>
      <c r="AF131" s="122"/>
      <c r="AG131" s="93"/>
      <c r="AH131" s="93"/>
      <c r="AI131" s="92"/>
      <c r="AJ131" s="121">
        <v>2</v>
      </c>
    </row>
    <row r="132" spans="1:36" s="51" customFormat="1" ht="39.950000000000003" customHeight="1">
      <c r="A132" s="57">
        <f>ROW(132:132)-8</f>
        <v>124</v>
      </c>
      <c r="B132" s="121"/>
      <c r="C132" s="121"/>
      <c r="D132" s="121"/>
      <c r="E132" s="121"/>
      <c r="F132" s="121">
        <v>4</v>
      </c>
      <c r="G132" s="121"/>
      <c r="H132" s="121"/>
      <c r="I132" s="121"/>
      <c r="J132" s="123"/>
      <c r="K132" s="123"/>
      <c r="L132" s="120" t="s">
        <v>370</v>
      </c>
      <c r="M132" s="33" t="s">
        <v>371</v>
      </c>
      <c r="N132" s="97" t="s">
        <v>136</v>
      </c>
      <c r="O132" s="61" t="s">
        <v>32</v>
      </c>
      <c r="P132" s="125" t="s">
        <v>124</v>
      </c>
      <c r="Q132" s="124"/>
      <c r="R132" s="124" t="s">
        <v>32</v>
      </c>
      <c r="S132" s="119" t="s">
        <v>125</v>
      </c>
      <c r="T132" s="124" t="s">
        <v>32</v>
      </c>
      <c r="U132" s="124" t="s">
        <v>126</v>
      </c>
      <c r="V132" s="124" t="s">
        <v>127</v>
      </c>
      <c r="W132" s="60" t="s">
        <v>147</v>
      </c>
      <c r="X132" s="121" t="s">
        <v>350</v>
      </c>
      <c r="Y132" s="87" t="s">
        <v>144</v>
      </c>
      <c r="Z132" s="123" t="s">
        <v>372</v>
      </c>
      <c r="AA132" s="84">
        <v>4.0899999999999999E-2</v>
      </c>
      <c r="AB132" s="123" t="s">
        <v>20</v>
      </c>
      <c r="AC132" s="122"/>
      <c r="AD132" s="122"/>
      <c r="AE132" s="122"/>
      <c r="AF132" s="122"/>
      <c r="AG132" s="93"/>
      <c r="AH132" s="93"/>
      <c r="AI132" s="92"/>
      <c r="AJ132" s="121">
        <v>3</v>
      </c>
    </row>
    <row r="133" spans="1:36" s="51" customFormat="1" ht="39.950000000000003" customHeight="1">
      <c r="A133" s="57">
        <f>ROW(133:133)-8</f>
        <v>125</v>
      </c>
      <c r="B133" s="121"/>
      <c r="C133" s="121"/>
      <c r="D133" s="121"/>
      <c r="E133" s="121">
        <v>3</v>
      </c>
      <c r="F133" s="121"/>
      <c r="G133" s="121"/>
      <c r="H133" s="121"/>
      <c r="I133" s="121"/>
      <c r="J133" s="123"/>
      <c r="K133" s="123"/>
      <c r="L133" s="120" t="s">
        <v>387</v>
      </c>
      <c r="M133" s="33" t="s">
        <v>388</v>
      </c>
      <c r="N133" s="97" t="s">
        <v>136</v>
      </c>
      <c r="O133" s="61" t="s">
        <v>32</v>
      </c>
      <c r="P133" s="125" t="s">
        <v>124</v>
      </c>
      <c r="Q133" s="121"/>
      <c r="R133" s="124" t="s">
        <v>32</v>
      </c>
      <c r="S133" s="119" t="s">
        <v>125</v>
      </c>
      <c r="T133" s="124" t="s">
        <v>32</v>
      </c>
      <c r="U133" s="124" t="s">
        <v>126</v>
      </c>
      <c r="V133" s="124" t="s">
        <v>127</v>
      </c>
      <c r="W133" s="60" t="s">
        <v>163</v>
      </c>
      <c r="X133" s="121" t="s">
        <v>350</v>
      </c>
      <c r="Y133" s="87" t="s">
        <v>144</v>
      </c>
      <c r="Z133" s="121" t="s">
        <v>389</v>
      </c>
      <c r="AA133" s="84">
        <v>3.1E-2</v>
      </c>
      <c r="AB133" s="123" t="s">
        <v>20</v>
      </c>
      <c r="AC133" s="121"/>
      <c r="AD133" s="121"/>
      <c r="AE133" s="121"/>
      <c r="AF133" s="121"/>
      <c r="AG133" s="121"/>
      <c r="AH133" s="121"/>
      <c r="AI133" s="121"/>
      <c r="AJ133" s="121">
        <v>1</v>
      </c>
    </row>
    <row r="134" spans="1:36" s="51" customFormat="1" ht="39.950000000000003" customHeight="1">
      <c r="A134" s="57">
        <f>ROW(134:134)-8</f>
        <v>126</v>
      </c>
      <c r="B134" s="121"/>
      <c r="C134" s="121"/>
      <c r="D134" s="121">
        <v>2</v>
      </c>
      <c r="E134" s="121"/>
      <c r="F134" s="121"/>
      <c r="G134" s="121"/>
      <c r="H134" s="121"/>
      <c r="I134" s="121"/>
      <c r="J134" s="123"/>
      <c r="K134" s="123"/>
      <c r="L134" s="120" t="s">
        <v>390</v>
      </c>
      <c r="M134" s="33" t="s">
        <v>391</v>
      </c>
      <c r="N134" s="75" t="s">
        <v>470</v>
      </c>
      <c r="O134" s="61" t="s">
        <v>32</v>
      </c>
      <c r="P134" s="125" t="s">
        <v>124</v>
      </c>
      <c r="Q134" s="119"/>
      <c r="R134" s="124" t="s">
        <v>32</v>
      </c>
      <c r="S134" s="119" t="s">
        <v>125</v>
      </c>
      <c r="T134" s="124" t="s">
        <v>32</v>
      </c>
      <c r="U134" s="124" t="s">
        <v>126</v>
      </c>
      <c r="V134" s="124" t="s">
        <v>127</v>
      </c>
      <c r="W134" s="121" t="s">
        <v>131</v>
      </c>
      <c r="X134" s="121" t="s">
        <v>129</v>
      </c>
      <c r="Y134" s="123" t="s">
        <v>20</v>
      </c>
      <c r="Z134" s="119" t="s">
        <v>392</v>
      </c>
      <c r="AA134" s="84">
        <v>0.16700000000000001</v>
      </c>
      <c r="AB134" s="123" t="s">
        <v>20</v>
      </c>
      <c r="AC134" s="122"/>
      <c r="AD134" s="122"/>
      <c r="AE134" s="122"/>
      <c r="AF134" s="122"/>
      <c r="AG134" s="93"/>
      <c r="AH134" s="93"/>
      <c r="AI134" s="94" t="s">
        <v>279</v>
      </c>
      <c r="AJ134" s="121">
        <v>1</v>
      </c>
    </row>
    <row r="135" spans="1:36" s="51" customFormat="1" ht="39.950000000000003" customHeight="1">
      <c r="A135" s="57">
        <f>ROW(135:135)-8</f>
        <v>127</v>
      </c>
      <c r="B135" s="121"/>
      <c r="C135" s="121"/>
      <c r="D135" s="121"/>
      <c r="E135" s="121">
        <v>3</v>
      </c>
      <c r="F135" s="121"/>
      <c r="G135" s="121"/>
      <c r="H135" s="121"/>
      <c r="I135" s="121"/>
      <c r="J135" s="123"/>
      <c r="K135" s="123"/>
      <c r="L135" s="120" t="s">
        <v>62</v>
      </c>
      <c r="M135" s="33" t="s">
        <v>393</v>
      </c>
      <c r="N135" s="75" t="s">
        <v>470</v>
      </c>
      <c r="O135" s="61" t="s">
        <v>32</v>
      </c>
      <c r="P135" s="125" t="s">
        <v>124</v>
      </c>
      <c r="Q135" s="119"/>
      <c r="R135" s="124" t="s">
        <v>32</v>
      </c>
      <c r="S135" s="119" t="s">
        <v>125</v>
      </c>
      <c r="T135" s="124" t="s">
        <v>32</v>
      </c>
      <c r="U135" s="124" t="s">
        <v>126</v>
      </c>
      <c r="V135" s="124" t="s">
        <v>127</v>
      </c>
      <c r="W135" s="60" t="s">
        <v>157</v>
      </c>
      <c r="X135" s="119" t="s">
        <v>394</v>
      </c>
      <c r="Y135" s="123" t="s">
        <v>20</v>
      </c>
      <c r="Z135" s="119" t="s">
        <v>532</v>
      </c>
      <c r="AA135" s="84">
        <v>5.7200000000000001E-2</v>
      </c>
      <c r="AB135" s="123" t="s">
        <v>20</v>
      </c>
      <c r="AC135" s="122"/>
      <c r="AD135" s="122"/>
      <c r="AE135" s="122"/>
      <c r="AF135" s="122"/>
      <c r="AG135" s="93"/>
      <c r="AH135" s="93"/>
      <c r="AI135" s="94" t="s">
        <v>279</v>
      </c>
      <c r="AJ135" s="121">
        <v>1</v>
      </c>
    </row>
    <row r="136" spans="1:36" s="51" customFormat="1" ht="39.950000000000003" customHeight="1">
      <c r="A136" s="57">
        <f>ROW(136:136)-8</f>
        <v>128</v>
      </c>
      <c r="B136" s="121"/>
      <c r="C136" s="121"/>
      <c r="D136" s="121"/>
      <c r="E136" s="121">
        <v>3</v>
      </c>
      <c r="F136" s="121"/>
      <c r="G136" s="121"/>
      <c r="H136" s="121"/>
      <c r="I136" s="121"/>
      <c r="J136" s="123"/>
      <c r="K136" s="123"/>
      <c r="L136" s="120" t="s">
        <v>395</v>
      </c>
      <c r="M136" s="33" t="s">
        <v>396</v>
      </c>
      <c r="N136" s="75" t="s">
        <v>470</v>
      </c>
      <c r="O136" s="61" t="s">
        <v>32</v>
      </c>
      <c r="P136" s="125" t="s">
        <v>124</v>
      </c>
      <c r="Q136" s="119"/>
      <c r="R136" s="124" t="s">
        <v>32</v>
      </c>
      <c r="S136" s="119" t="s">
        <v>125</v>
      </c>
      <c r="T136" s="124" t="s">
        <v>32</v>
      </c>
      <c r="U136" s="124" t="s">
        <v>126</v>
      </c>
      <c r="V136" s="124" t="s">
        <v>127</v>
      </c>
      <c r="W136" s="60" t="s">
        <v>157</v>
      </c>
      <c r="X136" s="119" t="s">
        <v>394</v>
      </c>
      <c r="Y136" s="123" t="s">
        <v>20</v>
      </c>
      <c r="Z136" s="119" t="s">
        <v>533</v>
      </c>
      <c r="AA136" s="84">
        <v>1.95E-2</v>
      </c>
      <c r="AB136" s="123" t="s">
        <v>20</v>
      </c>
      <c r="AC136" s="122"/>
      <c r="AD136" s="122"/>
      <c r="AE136" s="122"/>
      <c r="AF136" s="122"/>
      <c r="AG136" s="93"/>
      <c r="AH136" s="93"/>
      <c r="AI136" s="94" t="s">
        <v>279</v>
      </c>
      <c r="AJ136" s="121">
        <v>1</v>
      </c>
    </row>
    <row r="137" spans="1:36" s="51" customFormat="1" ht="39.950000000000003" customHeight="1">
      <c r="A137" s="57">
        <f>ROW(137:137)-8</f>
        <v>129</v>
      </c>
      <c r="B137" s="121"/>
      <c r="C137" s="121"/>
      <c r="D137" s="121"/>
      <c r="E137" s="121">
        <v>3</v>
      </c>
      <c r="F137" s="121"/>
      <c r="G137" s="121"/>
      <c r="H137" s="121"/>
      <c r="I137" s="121"/>
      <c r="J137" s="123"/>
      <c r="K137" s="123"/>
      <c r="L137" s="120" t="s">
        <v>397</v>
      </c>
      <c r="M137" s="33" t="s">
        <v>398</v>
      </c>
      <c r="N137" s="97" t="s">
        <v>136</v>
      </c>
      <c r="O137" s="61" t="s">
        <v>32</v>
      </c>
      <c r="P137" s="125" t="s">
        <v>124</v>
      </c>
      <c r="Q137" s="119"/>
      <c r="R137" s="124" t="s">
        <v>32</v>
      </c>
      <c r="S137" s="119" t="s">
        <v>125</v>
      </c>
      <c r="T137" s="124" t="s">
        <v>32</v>
      </c>
      <c r="U137" s="124" t="s">
        <v>126</v>
      </c>
      <c r="V137" s="124" t="s">
        <v>127</v>
      </c>
      <c r="W137" s="60" t="s">
        <v>273</v>
      </c>
      <c r="X137" s="121" t="s">
        <v>399</v>
      </c>
      <c r="Y137" s="87" t="s">
        <v>144</v>
      </c>
      <c r="Z137" s="119" t="s">
        <v>534</v>
      </c>
      <c r="AA137" s="84">
        <v>6.6E-3</v>
      </c>
      <c r="AB137" s="123" t="s">
        <v>171</v>
      </c>
      <c r="AC137" s="122"/>
      <c r="AD137" s="122"/>
      <c r="AE137" s="122"/>
      <c r="AF137" s="122"/>
      <c r="AG137" s="93"/>
      <c r="AH137" s="93"/>
      <c r="AI137" s="92"/>
      <c r="AJ137" s="121">
        <v>1</v>
      </c>
    </row>
    <row r="138" spans="1:36" s="51" customFormat="1" ht="39.950000000000003" customHeight="1">
      <c r="A138" s="57">
        <f>ROW(138:138)-8</f>
        <v>130</v>
      </c>
      <c r="B138" s="121"/>
      <c r="C138" s="121"/>
      <c r="D138" s="121"/>
      <c r="E138" s="121">
        <v>3</v>
      </c>
      <c r="F138" s="121"/>
      <c r="G138" s="121"/>
      <c r="H138" s="121"/>
      <c r="I138" s="121"/>
      <c r="J138" s="123"/>
      <c r="K138" s="123"/>
      <c r="L138" s="120" t="s">
        <v>81</v>
      </c>
      <c r="M138" s="33" t="s">
        <v>82</v>
      </c>
      <c r="N138" s="97" t="s">
        <v>136</v>
      </c>
      <c r="O138" s="61" t="s">
        <v>32</v>
      </c>
      <c r="P138" s="125" t="s">
        <v>124</v>
      </c>
      <c r="Q138" s="119"/>
      <c r="R138" s="124" t="s">
        <v>32</v>
      </c>
      <c r="S138" s="119" t="s">
        <v>125</v>
      </c>
      <c r="T138" s="124" t="s">
        <v>32</v>
      </c>
      <c r="U138" s="124" t="s">
        <v>126</v>
      </c>
      <c r="V138" s="124" t="s">
        <v>127</v>
      </c>
      <c r="W138" s="60" t="s">
        <v>147</v>
      </c>
      <c r="X138" s="119" t="s">
        <v>400</v>
      </c>
      <c r="Y138" s="123" t="s">
        <v>20</v>
      </c>
      <c r="Z138" s="119" t="s">
        <v>535</v>
      </c>
      <c r="AA138" s="84">
        <v>2.2000000000000001E-3</v>
      </c>
      <c r="AB138" s="123" t="s">
        <v>171</v>
      </c>
      <c r="AC138" s="122"/>
      <c r="AD138" s="122"/>
      <c r="AE138" s="122"/>
      <c r="AF138" s="122"/>
      <c r="AG138" s="93"/>
      <c r="AH138" s="93"/>
      <c r="AI138" s="92"/>
      <c r="AJ138" s="121">
        <v>1</v>
      </c>
    </row>
    <row r="139" spans="1:36" s="51" customFormat="1" ht="39.950000000000003" customHeight="1">
      <c r="A139" s="57">
        <f>ROW(139:139)-8</f>
        <v>131</v>
      </c>
      <c r="B139" s="121"/>
      <c r="C139" s="121"/>
      <c r="D139" s="121"/>
      <c r="E139" s="121">
        <v>3</v>
      </c>
      <c r="F139" s="121"/>
      <c r="G139" s="121"/>
      <c r="H139" s="121"/>
      <c r="I139" s="121"/>
      <c r="J139" s="123"/>
      <c r="K139" s="123"/>
      <c r="L139" s="120" t="s">
        <v>401</v>
      </c>
      <c r="M139" s="33" t="s">
        <v>402</v>
      </c>
      <c r="N139" s="97" t="s">
        <v>403</v>
      </c>
      <c r="O139" s="61" t="s">
        <v>32</v>
      </c>
      <c r="P139" s="125" t="s">
        <v>124</v>
      </c>
      <c r="Q139" s="119"/>
      <c r="R139" s="124" t="s">
        <v>32</v>
      </c>
      <c r="S139" s="119" t="s">
        <v>125</v>
      </c>
      <c r="T139" s="124" t="s">
        <v>32</v>
      </c>
      <c r="U139" s="124" t="s">
        <v>127</v>
      </c>
      <c r="V139" s="124" t="s">
        <v>126</v>
      </c>
      <c r="W139" s="125" t="s">
        <v>249</v>
      </c>
      <c r="X139" s="119" t="s">
        <v>404</v>
      </c>
      <c r="Y139" s="123" t="s">
        <v>20</v>
      </c>
      <c r="Z139" s="123" t="s">
        <v>405</v>
      </c>
      <c r="AA139" s="84">
        <v>1.1000000000000001E-3</v>
      </c>
      <c r="AB139" s="123" t="s">
        <v>20</v>
      </c>
      <c r="AC139" s="122"/>
      <c r="AD139" s="122"/>
      <c r="AE139" s="122"/>
      <c r="AF139" s="122"/>
      <c r="AG139" s="93"/>
      <c r="AH139" s="93"/>
      <c r="AI139" s="92"/>
      <c r="AJ139" s="121">
        <v>1</v>
      </c>
    </row>
    <row r="140" spans="1:36" s="51" customFormat="1" ht="39.950000000000003" customHeight="1">
      <c r="A140" s="57">
        <f>ROW(140:140)-8</f>
        <v>132</v>
      </c>
      <c r="B140" s="121"/>
      <c r="C140" s="121"/>
      <c r="D140" s="121"/>
      <c r="E140" s="121">
        <v>3</v>
      </c>
      <c r="F140" s="121"/>
      <c r="G140" s="121"/>
      <c r="H140" s="121"/>
      <c r="I140" s="121"/>
      <c r="J140" s="123"/>
      <c r="K140" s="123"/>
      <c r="L140" s="120" t="s">
        <v>71</v>
      </c>
      <c r="M140" s="33" t="s">
        <v>72</v>
      </c>
      <c r="N140" s="97" t="s">
        <v>406</v>
      </c>
      <c r="O140" s="61" t="s">
        <v>32</v>
      </c>
      <c r="P140" s="125" t="s">
        <v>124</v>
      </c>
      <c r="Q140" s="119"/>
      <c r="R140" s="124" t="s">
        <v>32</v>
      </c>
      <c r="S140" s="119" t="s">
        <v>125</v>
      </c>
      <c r="T140" s="124" t="s">
        <v>32</v>
      </c>
      <c r="U140" s="124" t="s">
        <v>126</v>
      </c>
      <c r="V140" s="124" t="s">
        <v>127</v>
      </c>
      <c r="W140" s="121" t="s">
        <v>131</v>
      </c>
      <c r="X140" s="121" t="s">
        <v>129</v>
      </c>
      <c r="Y140" s="123" t="s">
        <v>20</v>
      </c>
      <c r="Z140" s="123" t="s">
        <v>20</v>
      </c>
      <c r="AA140" s="84">
        <v>0.08</v>
      </c>
      <c r="AB140" s="123" t="s">
        <v>20</v>
      </c>
      <c r="AC140" s="122"/>
      <c r="AD140" s="122"/>
      <c r="AE140" s="122"/>
      <c r="AF140" s="122"/>
      <c r="AG140" s="93"/>
      <c r="AH140" s="93"/>
      <c r="AI140" s="92"/>
      <c r="AJ140" s="121">
        <v>1</v>
      </c>
    </row>
    <row r="141" spans="1:36" s="51" customFormat="1" ht="39.950000000000003" customHeight="1">
      <c r="A141" s="57">
        <f>ROW(141:141)-8</f>
        <v>133</v>
      </c>
      <c r="B141" s="121"/>
      <c r="C141" s="121"/>
      <c r="D141" s="121">
        <v>2</v>
      </c>
      <c r="E141" s="121"/>
      <c r="F141" s="121"/>
      <c r="G141" s="121"/>
      <c r="H141" s="121"/>
      <c r="I141" s="121"/>
      <c r="J141" s="123"/>
      <c r="K141" s="123"/>
      <c r="L141" s="119" t="s">
        <v>294</v>
      </c>
      <c r="M141" s="33" t="s">
        <v>295</v>
      </c>
      <c r="N141" s="97" t="s">
        <v>446</v>
      </c>
      <c r="O141" s="61" t="s">
        <v>32</v>
      </c>
      <c r="P141" s="125" t="s">
        <v>124</v>
      </c>
      <c r="Q141" s="124"/>
      <c r="R141" s="124" t="s">
        <v>32</v>
      </c>
      <c r="S141" s="119" t="s">
        <v>125</v>
      </c>
      <c r="T141" s="124" t="s">
        <v>32</v>
      </c>
      <c r="U141" s="124" t="s">
        <v>127</v>
      </c>
      <c r="V141" s="124" t="s">
        <v>126</v>
      </c>
      <c r="W141" s="60" t="s">
        <v>249</v>
      </c>
      <c r="X141" s="121" t="s">
        <v>297</v>
      </c>
      <c r="Y141" s="121" t="s">
        <v>20</v>
      </c>
      <c r="Z141" s="119" t="s">
        <v>20</v>
      </c>
      <c r="AA141" s="85">
        <v>2.3E-3</v>
      </c>
      <c r="AB141" s="123" t="s">
        <v>171</v>
      </c>
      <c r="AC141" s="122"/>
      <c r="AD141" s="122"/>
      <c r="AE141" s="122"/>
      <c r="AF141" s="122"/>
      <c r="AG141" s="93"/>
      <c r="AH141" s="93"/>
      <c r="AI141" s="92"/>
      <c r="AJ141" s="121">
        <v>6</v>
      </c>
    </row>
    <row r="142" spans="1:36" s="51" customFormat="1" ht="39.950000000000003" customHeight="1">
      <c r="A142" s="57">
        <f>ROW(142:142)-8</f>
        <v>134</v>
      </c>
      <c r="B142" s="121"/>
      <c r="C142" s="121"/>
      <c r="D142" s="121">
        <v>2</v>
      </c>
      <c r="E142" s="121"/>
      <c r="F142" s="121"/>
      <c r="G142" s="121"/>
      <c r="H142" s="121"/>
      <c r="I142" s="121"/>
      <c r="J142" s="123"/>
      <c r="K142" s="123"/>
      <c r="L142" s="120" t="s">
        <v>595</v>
      </c>
      <c r="M142" s="33" t="s">
        <v>594</v>
      </c>
      <c r="N142" s="75" t="s">
        <v>470</v>
      </c>
      <c r="O142" s="61" t="s">
        <v>32</v>
      </c>
      <c r="P142" s="125" t="s">
        <v>124</v>
      </c>
      <c r="Q142" s="124"/>
      <c r="R142" s="124" t="s">
        <v>32</v>
      </c>
      <c r="S142" s="119" t="s">
        <v>125</v>
      </c>
      <c r="T142" s="124" t="s">
        <v>32</v>
      </c>
      <c r="U142" s="124" t="s">
        <v>126</v>
      </c>
      <c r="V142" s="124" t="s">
        <v>127</v>
      </c>
      <c r="W142" s="60" t="s">
        <v>175</v>
      </c>
      <c r="X142" s="121" t="s">
        <v>278</v>
      </c>
      <c r="Y142" s="87" t="s">
        <v>20</v>
      </c>
      <c r="Z142" s="119" t="s">
        <v>536</v>
      </c>
      <c r="AA142" s="85">
        <v>8.6300000000000002E-2</v>
      </c>
      <c r="AB142" s="123" t="s">
        <v>20</v>
      </c>
      <c r="AC142" s="122"/>
      <c r="AD142" s="122"/>
      <c r="AE142" s="122"/>
      <c r="AF142" s="122"/>
      <c r="AG142" s="93"/>
      <c r="AH142" s="93"/>
      <c r="AI142" s="94" t="s">
        <v>279</v>
      </c>
      <c r="AJ142" s="121">
        <v>1</v>
      </c>
    </row>
    <row r="143" spans="1:36" s="51" customFormat="1" ht="39.950000000000003" customHeight="1">
      <c r="A143" s="57">
        <f>ROW(143:143)-8</f>
        <v>135</v>
      </c>
      <c r="B143" s="121"/>
      <c r="C143" s="121"/>
      <c r="D143" s="121">
        <v>2</v>
      </c>
      <c r="E143" s="121"/>
      <c r="F143" s="121"/>
      <c r="G143" s="121"/>
      <c r="H143" s="121"/>
      <c r="I143" s="121"/>
      <c r="J143" s="123"/>
      <c r="K143" s="123"/>
      <c r="L143" s="120" t="s">
        <v>407</v>
      </c>
      <c r="M143" s="33" t="s">
        <v>408</v>
      </c>
      <c r="N143" s="75" t="s">
        <v>470</v>
      </c>
      <c r="O143" s="61" t="s">
        <v>32</v>
      </c>
      <c r="P143" s="125" t="s">
        <v>124</v>
      </c>
      <c r="Q143" s="124"/>
      <c r="R143" s="124" t="s">
        <v>32</v>
      </c>
      <c r="S143" s="119" t="s">
        <v>125</v>
      </c>
      <c r="T143" s="124" t="s">
        <v>32</v>
      </c>
      <c r="U143" s="124" t="s">
        <v>126</v>
      </c>
      <c r="V143" s="124" t="s">
        <v>127</v>
      </c>
      <c r="W143" s="60" t="s">
        <v>175</v>
      </c>
      <c r="X143" s="121" t="s">
        <v>409</v>
      </c>
      <c r="Y143" s="87" t="s">
        <v>20</v>
      </c>
      <c r="Z143" s="119" t="s">
        <v>410</v>
      </c>
      <c r="AA143" s="85">
        <v>2E-3</v>
      </c>
      <c r="AB143" s="123" t="s">
        <v>20</v>
      </c>
      <c r="AC143" s="122"/>
      <c r="AD143" s="122"/>
      <c r="AE143" s="122"/>
      <c r="AF143" s="122"/>
      <c r="AG143" s="93"/>
      <c r="AH143" s="93"/>
      <c r="AI143" s="94" t="s">
        <v>279</v>
      </c>
      <c r="AJ143" s="121">
        <v>1</v>
      </c>
    </row>
    <row r="144" spans="1:36" s="51" customFormat="1" ht="39.950000000000003" customHeight="1">
      <c r="A144" s="57">
        <f>ROW(144:144)-8</f>
        <v>136</v>
      </c>
      <c r="B144" s="121"/>
      <c r="C144" s="121"/>
      <c r="D144" s="121">
        <v>2</v>
      </c>
      <c r="E144" s="121"/>
      <c r="F144" s="121"/>
      <c r="G144" s="121"/>
      <c r="H144" s="121"/>
      <c r="I144" s="121"/>
      <c r="J144" s="123"/>
      <c r="K144" s="123"/>
      <c r="L144" s="120" t="s">
        <v>590</v>
      </c>
      <c r="M144" s="33" t="s">
        <v>597</v>
      </c>
      <c r="N144" s="97" t="s">
        <v>136</v>
      </c>
      <c r="O144" s="61" t="s">
        <v>32</v>
      </c>
      <c r="P144" s="125" t="s">
        <v>124</v>
      </c>
      <c r="Q144" s="124"/>
      <c r="R144" s="124" t="s">
        <v>32</v>
      </c>
      <c r="S144" s="119" t="s">
        <v>125</v>
      </c>
      <c r="T144" s="124" t="s">
        <v>32</v>
      </c>
      <c r="U144" s="124" t="s">
        <v>126</v>
      </c>
      <c r="V144" s="124" t="s">
        <v>127</v>
      </c>
      <c r="W144" s="60" t="s">
        <v>131</v>
      </c>
      <c r="X144" s="121" t="s">
        <v>129</v>
      </c>
      <c r="Y144" s="121" t="s">
        <v>20</v>
      </c>
      <c r="Z144" s="119" t="s">
        <v>447</v>
      </c>
      <c r="AA144" s="85">
        <v>0.70499999999999996</v>
      </c>
      <c r="AB144" s="123" t="s">
        <v>20</v>
      </c>
      <c r="AC144" s="122"/>
      <c r="AD144" s="122"/>
      <c r="AE144" s="122"/>
      <c r="AF144" s="122"/>
      <c r="AG144" s="93"/>
      <c r="AH144" s="93"/>
      <c r="AI144" s="92"/>
      <c r="AJ144" s="121">
        <v>1</v>
      </c>
    </row>
    <row r="145" spans="1:36" s="51" customFormat="1" ht="39.950000000000003" customHeight="1">
      <c r="A145" s="57">
        <f>ROW(145:145)-8</f>
        <v>137</v>
      </c>
      <c r="B145" s="121"/>
      <c r="C145" s="121"/>
      <c r="D145" s="121">
        <v>2</v>
      </c>
      <c r="E145" s="121"/>
      <c r="F145" s="121"/>
      <c r="G145" s="121"/>
      <c r="H145" s="121"/>
      <c r="I145" s="121"/>
      <c r="J145" s="123"/>
      <c r="K145" s="123"/>
      <c r="L145" s="119" t="s">
        <v>281</v>
      </c>
      <c r="M145" s="33" t="s">
        <v>282</v>
      </c>
      <c r="N145" s="73" t="s">
        <v>448</v>
      </c>
      <c r="O145" s="61" t="s">
        <v>32</v>
      </c>
      <c r="P145" s="125" t="s">
        <v>124</v>
      </c>
      <c r="Q145" s="119"/>
      <c r="R145" s="124" t="s">
        <v>32</v>
      </c>
      <c r="S145" s="119" t="s">
        <v>125</v>
      </c>
      <c r="T145" s="124" t="s">
        <v>32</v>
      </c>
      <c r="U145" s="124" t="s">
        <v>126</v>
      </c>
      <c r="V145" s="124" t="s">
        <v>127</v>
      </c>
      <c r="W145" s="60" t="s">
        <v>249</v>
      </c>
      <c r="X145" s="121" t="s">
        <v>508</v>
      </c>
      <c r="Y145" s="121" t="s">
        <v>20</v>
      </c>
      <c r="Z145" s="125" t="s">
        <v>284</v>
      </c>
      <c r="AA145" s="99">
        <v>5.0000000000000001E-3</v>
      </c>
      <c r="AB145" s="123" t="s">
        <v>171</v>
      </c>
      <c r="AC145" s="119"/>
      <c r="AD145" s="119"/>
      <c r="AE145" s="119"/>
      <c r="AF145" s="119"/>
      <c r="AG145" s="119"/>
      <c r="AH145" s="119"/>
      <c r="AI145" s="94" t="s">
        <v>285</v>
      </c>
      <c r="AJ145" s="121">
        <v>4</v>
      </c>
    </row>
    <row r="146" spans="1:36" s="51" customFormat="1" ht="39.950000000000003" hidden="1" customHeight="1">
      <c r="A146" s="57">
        <f>ROW(146:146)-8</f>
        <v>138</v>
      </c>
      <c r="B146" s="106"/>
      <c r="C146" s="106">
        <v>1</v>
      </c>
      <c r="D146" s="106"/>
      <c r="E146" s="106"/>
      <c r="F146" s="106"/>
      <c r="G146" s="106"/>
      <c r="H146" s="106"/>
      <c r="I146" s="106"/>
      <c r="J146" s="108"/>
      <c r="K146" s="108"/>
      <c r="L146" s="113" t="s">
        <v>539</v>
      </c>
      <c r="M146" s="33" t="s">
        <v>51</v>
      </c>
      <c r="N146" s="64" t="s">
        <v>473</v>
      </c>
      <c r="O146" s="61" t="s">
        <v>32</v>
      </c>
      <c r="P146" s="107" t="s">
        <v>124</v>
      </c>
      <c r="Q146" s="105"/>
      <c r="R146" s="110" t="s">
        <v>32</v>
      </c>
      <c r="S146" s="105" t="s">
        <v>125</v>
      </c>
      <c r="T146" s="110" t="s">
        <v>32</v>
      </c>
      <c r="U146" s="110" t="s">
        <v>126</v>
      </c>
      <c r="V146" s="110" t="s">
        <v>127</v>
      </c>
      <c r="W146" s="60" t="s">
        <v>131</v>
      </c>
      <c r="X146" s="106" t="s">
        <v>129</v>
      </c>
      <c r="Y146" s="105" t="s">
        <v>20</v>
      </c>
      <c r="Z146" s="105" t="s">
        <v>449</v>
      </c>
      <c r="AA146" s="111" t="e">
        <f>AA148+AA150+AA172*#REF!</f>
        <v>#REF!</v>
      </c>
      <c r="AB146" s="108" t="s">
        <v>20</v>
      </c>
      <c r="AC146" s="109"/>
      <c r="AD146" s="109"/>
      <c r="AE146" s="109"/>
      <c r="AF146" s="109"/>
      <c r="AG146" s="93"/>
      <c r="AH146" s="93"/>
      <c r="AI146" s="92"/>
      <c r="AJ146" s="81">
        <v>0</v>
      </c>
    </row>
    <row r="147" spans="1:36" s="51" customFormat="1" ht="39.950000000000003" customHeight="1">
      <c r="A147" s="57">
        <f>ROW(147:147)-8</f>
        <v>139</v>
      </c>
      <c r="B147" s="121"/>
      <c r="C147" s="121">
        <v>1</v>
      </c>
      <c r="D147" s="121"/>
      <c r="E147" s="121"/>
      <c r="F147" s="121"/>
      <c r="G147" s="121"/>
      <c r="H147" s="121"/>
      <c r="I147" s="121"/>
      <c r="J147" s="123"/>
      <c r="K147" s="123"/>
      <c r="L147" s="120" t="s">
        <v>540</v>
      </c>
      <c r="M147" s="33" t="s">
        <v>51</v>
      </c>
      <c r="N147" s="64" t="s">
        <v>474</v>
      </c>
      <c r="O147" s="61" t="s">
        <v>32</v>
      </c>
      <c r="P147" s="125" t="s">
        <v>124</v>
      </c>
      <c r="Q147" s="124"/>
      <c r="R147" s="124" t="s">
        <v>32</v>
      </c>
      <c r="S147" s="119" t="s">
        <v>125</v>
      </c>
      <c r="T147" s="124" t="s">
        <v>32</v>
      </c>
      <c r="U147" s="124" t="s">
        <v>126</v>
      </c>
      <c r="V147" s="124" t="s">
        <v>127</v>
      </c>
      <c r="W147" s="60" t="s">
        <v>131</v>
      </c>
      <c r="X147" s="121" t="s">
        <v>129</v>
      </c>
      <c r="Y147" s="119" t="s">
        <v>20</v>
      </c>
      <c r="Z147" s="119" t="s">
        <v>449</v>
      </c>
      <c r="AA147" s="128" t="e">
        <f>AA149+AA150+AA172*#REF!</f>
        <v>#REF!</v>
      </c>
      <c r="AB147" s="123" t="s">
        <v>20</v>
      </c>
      <c r="AC147" s="122"/>
      <c r="AD147" s="122"/>
      <c r="AE147" s="122"/>
      <c r="AF147" s="122"/>
      <c r="AG147" s="93"/>
      <c r="AH147" s="93"/>
      <c r="AI147" s="92"/>
      <c r="AJ147" s="81">
        <v>1</v>
      </c>
    </row>
    <row r="148" spans="1:36" s="51" customFormat="1" ht="39.950000000000003" hidden="1" customHeight="1">
      <c r="A148" s="57">
        <f>ROW(148:148)-8</f>
        <v>140</v>
      </c>
      <c r="B148" s="106"/>
      <c r="C148" s="106"/>
      <c r="D148" s="106">
        <v>2</v>
      </c>
      <c r="E148" s="106"/>
      <c r="F148" s="106"/>
      <c r="G148" s="106"/>
      <c r="H148" s="106"/>
      <c r="I148" s="106"/>
      <c r="J148" s="108"/>
      <c r="K148" s="108"/>
      <c r="L148" s="113" t="s">
        <v>542</v>
      </c>
      <c r="M148" s="33" t="s">
        <v>411</v>
      </c>
      <c r="N148" s="64" t="s">
        <v>473</v>
      </c>
      <c r="O148" s="61" t="s">
        <v>32</v>
      </c>
      <c r="P148" s="107" t="s">
        <v>124</v>
      </c>
      <c r="Q148" s="110"/>
      <c r="R148" s="110" t="s">
        <v>32</v>
      </c>
      <c r="S148" s="105" t="s">
        <v>125</v>
      </c>
      <c r="T148" s="105" t="s">
        <v>20</v>
      </c>
      <c r="U148" s="110" t="s">
        <v>126</v>
      </c>
      <c r="V148" s="110" t="s">
        <v>127</v>
      </c>
      <c r="W148" s="60" t="s">
        <v>131</v>
      </c>
      <c r="X148" s="106" t="s">
        <v>129</v>
      </c>
      <c r="Y148" s="105" t="s">
        <v>20</v>
      </c>
      <c r="Z148" s="107" t="s">
        <v>450</v>
      </c>
      <c r="AA148" s="111">
        <v>0.5</v>
      </c>
      <c r="AB148" s="108" t="s">
        <v>20</v>
      </c>
      <c r="AC148" s="109"/>
      <c r="AD148" s="109"/>
      <c r="AE148" s="109"/>
      <c r="AF148" s="109"/>
      <c r="AG148" s="93"/>
      <c r="AH148" s="93"/>
      <c r="AI148" s="92"/>
      <c r="AJ148" s="81">
        <v>0</v>
      </c>
    </row>
    <row r="149" spans="1:36" s="51" customFormat="1" ht="39.950000000000003" customHeight="1">
      <c r="A149" s="57">
        <f>ROW(149:149)-8</f>
        <v>141</v>
      </c>
      <c r="B149" s="121"/>
      <c r="C149" s="121"/>
      <c r="D149" s="121">
        <v>2</v>
      </c>
      <c r="E149" s="121"/>
      <c r="F149" s="121"/>
      <c r="G149" s="121"/>
      <c r="H149" s="121"/>
      <c r="I149" s="121"/>
      <c r="J149" s="123"/>
      <c r="K149" s="123"/>
      <c r="L149" s="120" t="s">
        <v>541</v>
      </c>
      <c r="M149" s="33" t="s">
        <v>411</v>
      </c>
      <c r="N149" s="64" t="s">
        <v>474</v>
      </c>
      <c r="O149" s="61" t="s">
        <v>32</v>
      </c>
      <c r="P149" s="125" t="s">
        <v>124</v>
      </c>
      <c r="Q149" s="124"/>
      <c r="R149" s="124" t="s">
        <v>32</v>
      </c>
      <c r="S149" s="119" t="s">
        <v>125</v>
      </c>
      <c r="T149" s="119" t="s">
        <v>20</v>
      </c>
      <c r="U149" s="124" t="s">
        <v>126</v>
      </c>
      <c r="V149" s="124" t="s">
        <v>127</v>
      </c>
      <c r="W149" s="60" t="s">
        <v>131</v>
      </c>
      <c r="X149" s="121" t="s">
        <v>129</v>
      </c>
      <c r="Y149" s="119" t="s">
        <v>20</v>
      </c>
      <c r="Z149" s="125" t="s">
        <v>450</v>
      </c>
      <c r="AA149" s="128">
        <v>0.8</v>
      </c>
      <c r="AB149" s="123" t="s">
        <v>20</v>
      </c>
      <c r="AC149" s="122"/>
      <c r="AD149" s="122"/>
      <c r="AE149" s="122"/>
      <c r="AF149" s="122"/>
      <c r="AG149" s="93"/>
      <c r="AH149" s="93"/>
      <c r="AI149" s="92"/>
      <c r="AJ149" s="81">
        <v>1</v>
      </c>
    </row>
    <row r="150" spans="1:36" s="51" customFormat="1" ht="39.950000000000003" customHeight="1">
      <c r="A150" s="57">
        <f>ROW(150:150)-8</f>
        <v>142</v>
      </c>
      <c r="B150" s="121"/>
      <c r="C150" s="121"/>
      <c r="D150" s="121">
        <v>2</v>
      </c>
      <c r="E150" s="121"/>
      <c r="F150" s="121"/>
      <c r="G150" s="121"/>
      <c r="H150" s="121"/>
      <c r="I150" s="121"/>
      <c r="J150" s="123"/>
      <c r="K150" s="123"/>
      <c r="L150" s="120" t="s">
        <v>543</v>
      </c>
      <c r="M150" s="33" t="s">
        <v>42</v>
      </c>
      <c r="N150" s="68" t="s">
        <v>434</v>
      </c>
      <c r="O150" s="61" t="s">
        <v>32</v>
      </c>
      <c r="P150" s="125" t="s">
        <v>124</v>
      </c>
      <c r="Q150" s="124"/>
      <c r="R150" s="124" t="s">
        <v>32</v>
      </c>
      <c r="S150" s="119" t="s">
        <v>125</v>
      </c>
      <c r="T150" s="124" t="s">
        <v>32</v>
      </c>
      <c r="U150" s="124" t="s">
        <v>126</v>
      </c>
      <c r="V150" s="124" t="s">
        <v>127</v>
      </c>
      <c r="W150" s="60" t="s">
        <v>131</v>
      </c>
      <c r="X150" s="121" t="s">
        <v>129</v>
      </c>
      <c r="Y150" s="119" t="s">
        <v>20</v>
      </c>
      <c r="Z150" s="125" t="s">
        <v>451</v>
      </c>
      <c r="AA150" s="128" t="e">
        <f>AA151+AA152*#REF!+AA153*#REF!+AA154+#REF!+AA155</f>
        <v>#REF!</v>
      </c>
      <c r="AB150" s="123" t="s">
        <v>20</v>
      </c>
      <c r="AC150" s="122"/>
      <c r="AD150" s="122"/>
      <c r="AE150" s="122"/>
      <c r="AF150" s="122"/>
      <c r="AG150" s="93"/>
      <c r="AH150" s="93"/>
      <c r="AI150" s="92"/>
      <c r="AJ150" s="121">
        <v>1</v>
      </c>
    </row>
    <row r="151" spans="1:36" s="51" customFormat="1" ht="39.950000000000003" customHeight="1">
      <c r="A151" s="57">
        <f>ROW(151:151)-8</f>
        <v>143</v>
      </c>
      <c r="B151" s="121"/>
      <c r="C151" s="121"/>
      <c r="D151" s="121"/>
      <c r="E151" s="121">
        <v>3</v>
      </c>
      <c r="F151" s="121"/>
      <c r="G151" s="121"/>
      <c r="H151" s="121"/>
      <c r="I151" s="121"/>
      <c r="J151" s="123"/>
      <c r="K151" s="123"/>
      <c r="L151" s="120" t="s">
        <v>544</v>
      </c>
      <c r="M151" s="33" t="s">
        <v>36</v>
      </c>
      <c r="N151" s="68" t="s">
        <v>434</v>
      </c>
      <c r="O151" s="61" t="s">
        <v>32</v>
      </c>
      <c r="P151" s="125" t="s">
        <v>124</v>
      </c>
      <c r="Q151" s="124"/>
      <c r="R151" s="124" t="s">
        <v>32</v>
      </c>
      <c r="S151" s="119" t="s">
        <v>125</v>
      </c>
      <c r="T151" s="124" t="s">
        <v>32</v>
      </c>
      <c r="U151" s="124" t="s">
        <v>126</v>
      </c>
      <c r="V151" s="124" t="s">
        <v>127</v>
      </c>
      <c r="W151" s="61" t="s">
        <v>151</v>
      </c>
      <c r="X151" s="121" t="s">
        <v>306</v>
      </c>
      <c r="Y151" s="119" t="s">
        <v>307</v>
      </c>
      <c r="Z151" s="119" t="s">
        <v>451</v>
      </c>
      <c r="AA151" s="100">
        <v>2.3650000000000002</v>
      </c>
      <c r="AB151" s="119" t="s">
        <v>20</v>
      </c>
      <c r="AC151" s="122"/>
      <c r="AD151" s="122"/>
      <c r="AE151" s="122"/>
      <c r="AF151" s="122"/>
      <c r="AG151" s="93"/>
      <c r="AH151" s="93"/>
      <c r="AI151" s="92"/>
      <c r="AJ151" s="121">
        <v>1</v>
      </c>
    </row>
    <row r="152" spans="1:36" s="51" customFormat="1" ht="39.950000000000003" customHeight="1">
      <c r="A152" s="57">
        <f>ROW(152:152)-8</f>
        <v>144</v>
      </c>
      <c r="B152" s="121"/>
      <c r="C152" s="121"/>
      <c r="D152" s="121"/>
      <c r="E152" s="121">
        <v>3</v>
      </c>
      <c r="F152" s="121"/>
      <c r="G152" s="121"/>
      <c r="H152" s="121"/>
      <c r="I152" s="121"/>
      <c r="J152" s="123"/>
      <c r="K152" s="123"/>
      <c r="L152" s="120" t="s">
        <v>418</v>
      </c>
      <c r="M152" s="120" t="s">
        <v>419</v>
      </c>
      <c r="N152" s="68" t="s">
        <v>420</v>
      </c>
      <c r="O152" s="61" t="s">
        <v>32</v>
      </c>
      <c r="P152" s="125" t="s">
        <v>124</v>
      </c>
      <c r="Q152" s="124"/>
      <c r="R152" s="124" t="s">
        <v>32</v>
      </c>
      <c r="S152" s="119" t="s">
        <v>125</v>
      </c>
      <c r="T152" s="119" t="s">
        <v>20</v>
      </c>
      <c r="U152" s="124" t="s">
        <v>127</v>
      </c>
      <c r="V152" s="124" t="s">
        <v>126</v>
      </c>
      <c r="W152" s="60" t="s">
        <v>163</v>
      </c>
      <c r="X152" s="121" t="s">
        <v>452</v>
      </c>
      <c r="Y152" s="119" t="s">
        <v>275</v>
      </c>
      <c r="Z152" s="122" t="s">
        <v>416</v>
      </c>
      <c r="AA152" s="93">
        <v>1.0800000000000001E-2</v>
      </c>
      <c r="AB152" s="119" t="s">
        <v>20</v>
      </c>
      <c r="AC152" s="122"/>
      <c r="AD152" s="122"/>
      <c r="AE152" s="122"/>
      <c r="AF152" s="122"/>
      <c r="AG152" s="93"/>
      <c r="AH152" s="93"/>
      <c r="AI152" s="92"/>
      <c r="AJ152" s="121">
        <v>2</v>
      </c>
    </row>
    <row r="153" spans="1:36" s="51" customFormat="1" ht="39.950000000000003" customHeight="1">
      <c r="A153" s="57">
        <f>ROW(153:153)-8</f>
        <v>145</v>
      </c>
      <c r="B153" s="121"/>
      <c r="C153" s="121"/>
      <c r="D153" s="121"/>
      <c r="E153" s="121">
        <v>3</v>
      </c>
      <c r="F153" s="121"/>
      <c r="G153" s="121"/>
      <c r="H153" s="121"/>
      <c r="I153" s="121"/>
      <c r="J153" s="123"/>
      <c r="K153" s="123"/>
      <c r="L153" s="120" t="s">
        <v>412</v>
      </c>
      <c r="M153" s="120" t="s">
        <v>413</v>
      </c>
      <c r="N153" s="68" t="s">
        <v>414</v>
      </c>
      <c r="O153" s="61" t="s">
        <v>32</v>
      </c>
      <c r="P153" s="125" t="s">
        <v>124</v>
      </c>
      <c r="Q153" s="119"/>
      <c r="R153" s="124" t="s">
        <v>32</v>
      </c>
      <c r="S153" s="119" t="s">
        <v>125</v>
      </c>
      <c r="T153" s="119" t="s">
        <v>20</v>
      </c>
      <c r="U153" s="124" t="s">
        <v>127</v>
      </c>
      <c r="V153" s="124" t="s">
        <v>126</v>
      </c>
      <c r="W153" s="60" t="s">
        <v>163</v>
      </c>
      <c r="X153" s="121" t="s">
        <v>415</v>
      </c>
      <c r="Y153" s="119" t="s">
        <v>275</v>
      </c>
      <c r="Z153" s="122" t="s">
        <v>417</v>
      </c>
      <c r="AA153" s="93">
        <v>1.4999999999999999E-2</v>
      </c>
      <c r="AB153" s="123" t="s">
        <v>20</v>
      </c>
      <c r="AC153" s="122"/>
      <c r="AD153" s="122"/>
      <c r="AE153" s="122"/>
      <c r="AF153" s="122"/>
      <c r="AG153" s="93"/>
      <c r="AH153" s="93"/>
      <c r="AI153" s="92"/>
      <c r="AJ153" s="121">
        <v>4</v>
      </c>
    </row>
    <row r="154" spans="1:36" s="51" customFormat="1" ht="39.950000000000003" customHeight="1">
      <c r="A154" s="57">
        <f>ROW(154:154)-8</f>
        <v>146</v>
      </c>
      <c r="B154" s="121"/>
      <c r="C154" s="121"/>
      <c r="D154" s="121"/>
      <c r="E154" s="121">
        <v>3</v>
      </c>
      <c r="F154" s="121"/>
      <c r="G154" s="121"/>
      <c r="H154" s="121"/>
      <c r="I154" s="121"/>
      <c r="J154" s="123"/>
      <c r="K154" s="123"/>
      <c r="L154" s="120" t="s">
        <v>453</v>
      </c>
      <c r="M154" s="120" t="s">
        <v>454</v>
      </c>
      <c r="N154" s="68" t="s">
        <v>455</v>
      </c>
      <c r="O154" s="61" t="s">
        <v>32</v>
      </c>
      <c r="P154" s="125" t="s">
        <v>124</v>
      </c>
      <c r="Q154" s="124"/>
      <c r="R154" s="124" t="s">
        <v>32</v>
      </c>
      <c r="S154" s="119" t="s">
        <v>125</v>
      </c>
      <c r="T154" s="119" t="s">
        <v>20</v>
      </c>
      <c r="U154" s="124" t="s">
        <v>127</v>
      </c>
      <c r="V154" s="124" t="s">
        <v>126</v>
      </c>
      <c r="W154" s="60" t="s">
        <v>163</v>
      </c>
      <c r="X154" s="121" t="s">
        <v>456</v>
      </c>
      <c r="Y154" s="119" t="s">
        <v>275</v>
      </c>
      <c r="Z154" s="122" t="s">
        <v>421</v>
      </c>
      <c r="AA154" s="93">
        <v>1.2999999999999999E-2</v>
      </c>
      <c r="AB154" s="123" t="s">
        <v>20</v>
      </c>
      <c r="AC154" s="122"/>
      <c r="AD154" s="122"/>
      <c r="AE154" s="122"/>
      <c r="AF154" s="122"/>
      <c r="AG154" s="93"/>
      <c r="AH154" s="93"/>
      <c r="AI154" s="126"/>
      <c r="AJ154" s="121">
        <v>1</v>
      </c>
    </row>
    <row r="155" spans="1:36" s="239" customFormat="1" ht="39.950000000000003" customHeight="1">
      <c r="A155" s="223">
        <f>ROW(155:155)-8</f>
        <v>147</v>
      </c>
      <c r="B155" s="224"/>
      <c r="C155" s="224"/>
      <c r="D155" s="224"/>
      <c r="E155" s="225">
        <v>3</v>
      </c>
      <c r="F155" s="224"/>
      <c r="G155" s="224"/>
      <c r="H155" s="224"/>
      <c r="I155" s="224"/>
      <c r="J155" s="226"/>
      <c r="K155" s="226"/>
      <c r="L155" s="227" t="s">
        <v>586</v>
      </c>
      <c r="M155" s="228" t="s">
        <v>422</v>
      </c>
      <c r="N155" s="229" t="s">
        <v>136</v>
      </c>
      <c r="O155" s="230" t="s">
        <v>32</v>
      </c>
      <c r="P155" s="231" t="s">
        <v>124</v>
      </c>
      <c r="Q155" s="232"/>
      <c r="R155" s="232" t="s">
        <v>32</v>
      </c>
      <c r="S155" s="233" t="s">
        <v>125</v>
      </c>
      <c r="T155" s="232" t="s">
        <v>32</v>
      </c>
      <c r="U155" s="232" t="s">
        <v>126</v>
      </c>
      <c r="V155" s="232" t="s">
        <v>127</v>
      </c>
      <c r="W155" s="234" t="s">
        <v>131</v>
      </c>
      <c r="X155" s="224" t="s">
        <v>129</v>
      </c>
      <c r="Y155" s="233" t="s">
        <v>20</v>
      </c>
      <c r="Z155" s="233" t="s">
        <v>537</v>
      </c>
      <c r="AA155" s="235">
        <f>1.532-0.066*2</f>
        <v>1.4</v>
      </c>
      <c r="AB155" s="226" t="s">
        <v>180</v>
      </c>
      <c r="AC155" s="236"/>
      <c r="AD155" s="236"/>
      <c r="AE155" s="236"/>
      <c r="AF155" s="236"/>
      <c r="AG155" s="237"/>
      <c r="AH155" s="237"/>
      <c r="AI155" s="238"/>
      <c r="AJ155" s="224">
        <v>1</v>
      </c>
    </row>
    <row r="156" spans="1:36" ht="39.950000000000003" customHeight="1">
      <c r="A156" s="57">
        <f>ROW(156:156)-8</f>
        <v>148</v>
      </c>
      <c r="B156" s="121"/>
      <c r="C156" s="121"/>
      <c r="D156" s="121"/>
      <c r="E156" s="121">
        <v>3</v>
      </c>
      <c r="F156" s="121"/>
      <c r="G156" s="121"/>
      <c r="H156" s="121"/>
      <c r="I156" s="121"/>
      <c r="J156" s="123"/>
      <c r="K156" s="123"/>
      <c r="L156" s="120" t="s">
        <v>545</v>
      </c>
      <c r="M156" s="33" t="s">
        <v>37</v>
      </c>
      <c r="N156" s="68" t="s">
        <v>136</v>
      </c>
      <c r="O156" s="61" t="s">
        <v>32</v>
      </c>
      <c r="P156" s="125" t="s">
        <v>124</v>
      </c>
      <c r="Q156" s="124"/>
      <c r="R156" s="124" t="s">
        <v>32</v>
      </c>
      <c r="S156" s="119" t="s">
        <v>125</v>
      </c>
      <c r="T156" s="124" t="s">
        <v>32</v>
      </c>
      <c r="U156" s="124" t="s">
        <v>126</v>
      </c>
      <c r="V156" s="124" t="s">
        <v>127</v>
      </c>
      <c r="W156" s="60" t="s">
        <v>131</v>
      </c>
      <c r="X156" s="121" t="s">
        <v>129</v>
      </c>
      <c r="Y156" s="119" t="s">
        <v>20</v>
      </c>
      <c r="Z156" s="119" t="s">
        <v>537</v>
      </c>
      <c r="AA156" s="100">
        <v>1.4</v>
      </c>
      <c r="AB156" s="123" t="s">
        <v>20</v>
      </c>
      <c r="AC156" s="122"/>
      <c r="AD156" s="122"/>
      <c r="AE156" s="122"/>
      <c r="AF156" s="122"/>
      <c r="AG156" s="93"/>
      <c r="AH156" s="93"/>
      <c r="AI156" s="101"/>
      <c r="AJ156" s="121">
        <v>1</v>
      </c>
    </row>
    <row r="157" spans="1:36" ht="39.950000000000003" customHeight="1">
      <c r="A157" s="57">
        <f>ROW(157:157)-8</f>
        <v>149</v>
      </c>
      <c r="B157" s="121"/>
      <c r="C157" s="121"/>
      <c r="D157" s="121"/>
      <c r="E157" s="102"/>
      <c r="F157" s="121">
        <v>4</v>
      </c>
      <c r="G157" s="121"/>
      <c r="H157" s="121"/>
      <c r="I157" s="121"/>
      <c r="J157" s="123"/>
      <c r="K157" s="123"/>
      <c r="L157" s="222" t="s">
        <v>558</v>
      </c>
      <c r="M157" s="33" t="s">
        <v>546</v>
      </c>
      <c r="N157" s="68" t="s">
        <v>136</v>
      </c>
      <c r="O157" s="61" t="s">
        <v>32</v>
      </c>
      <c r="P157" s="125" t="s">
        <v>124</v>
      </c>
      <c r="Q157" s="124"/>
      <c r="R157" s="124" t="s">
        <v>32</v>
      </c>
      <c r="S157" s="119" t="s">
        <v>125</v>
      </c>
      <c r="T157" s="124" t="s">
        <v>32</v>
      </c>
      <c r="U157" s="124" t="s">
        <v>126</v>
      </c>
      <c r="V157" s="124" t="s">
        <v>127</v>
      </c>
      <c r="W157" s="125" t="s">
        <v>163</v>
      </c>
      <c r="X157" s="121" t="s">
        <v>350</v>
      </c>
      <c r="Y157" s="119" t="s">
        <v>144</v>
      </c>
      <c r="Z157" s="119"/>
      <c r="AA157" s="84"/>
      <c r="AB157" s="103" t="s">
        <v>20</v>
      </c>
      <c r="AC157" s="122"/>
      <c r="AD157" s="122"/>
      <c r="AE157" s="122"/>
      <c r="AF157" s="122"/>
      <c r="AG157" s="93"/>
      <c r="AH157" s="93"/>
      <c r="AI157" s="95"/>
      <c r="AJ157" s="121">
        <v>1</v>
      </c>
    </row>
    <row r="158" spans="1:36" ht="39.950000000000003" customHeight="1">
      <c r="A158" s="57">
        <f>ROW(158:158)-8</f>
        <v>150</v>
      </c>
      <c r="B158" s="121"/>
      <c r="C158" s="121"/>
      <c r="D158" s="121"/>
      <c r="E158" s="60"/>
      <c r="F158" s="121">
        <v>4</v>
      </c>
      <c r="G158" s="121"/>
      <c r="H158" s="121"/>
      <c r="I158" s="121"/>
      <c r="J158" s="123"/>
      <c r="K158" s="123"/>
      <c r="L158" s="222" t="s">
        <v>559</v>
      </c>
      <c r="M158" s="33" t="s">
        <v>547</v>
      </c>
      <c r="N158" s="68" t="s">
        <v>136</v>
      </c>
      <c r="O158" s="61" t="s">
        <v>32</v>
      </c>
      <c r="P158" s="125" t="s">
        <v>124</v>
      </c>
      <c r="Q158" s="123"/>
      <c r="R158" s="124" t="s">
        <v>32</v>
      </c>
      <c r="S158" s="119" t="s">
        <v>125</v>
      </c>
      <c r="T158" s="124" t="s">
        <v>32</v>
      </c>
      <c r="U158" s="124" t="s">
        <v>126</v>
      </c>
      <c r="V158" s="124" t="s">
        <v>127</v>
      </c>
      <c r="W158" s="125" t="s">
        <v>163</v>
      </c>
      <c r="X158" s="121" t="s">
        <v>350</v>
      </c>
      <c r="Y158" s="119" t="s">
        <v>144</v>
      </c>
      <c r="Z158" s="119"/>
      <c r="AA158" s="84"/>
      <c r="AB158" s="123" t="s">
        <v>20</v>
      </c>
      <c r="AC158" s="122"/>
      <c r="AD158" s="122"/>
      <c r="AE158" s="122"/>
      <c r="AF158" s="122"/>
      <c r="AG158" s="93"/>
      <c r="AH158" s="93"/>
      <c r="AI158" s="92"/>
      <c r="AJ158" s="121">
        <v>1</v>
      </c>
    </row>
    <row r="159" spans="1:36" ht="39.950000000000003" customHeight="1">
      <c r="A159" s="57">
        <f>ROW(159:159)-8</f>
        <v>151</v>
      </c>
      <c r="B159" s="121"/>
      <c r="C159" s="121"/>
      <c r="D159" s="102"/>
      <c r="E159" s="121"/>
      <c r="F159" s="121">
        <v>4</v>
      </c>
      <c r="G159" s="121"/>
      <c r="H159" s="121"/>
      <c r="I159" s="121"/>
      <c r="J159" s="123"/>
      <c r="K159" s="123"/>
      <c r="L159" s="222" t="s">
        <v>560</v>
      </c>
      <c r="M159" s="33" t="s">
        <v>548</v>
      </c>
      <c r="N159" s="68" t="s">
        <v>136</v>
      </c>
      <c r="O159" s="61" t="s">
        <v>32</v>
      </c>
      <c r="P159" s="125" t="s">
        <v>124</v>
      </c>
      <c r="Q159" s="124"/>
      <c r="R159" s="124" t="s">
        <v>32</v>
      </c>
      <c r="S159" s="119" t="s">
        <v>125</v>
      </c>
      <c r="T159" s="124" t="s">
        <v>32</v>
      </c>
      <c r="U159" s="124" t="s">
        <v>126</v>
      </c>
      <c r="V159" s="124" t="s">
        <v>127</v>
      </c>
      <c r="W159" s="125" t="s">
        <v>163</v>
      </c>
      <c r="X159" s="121" t="s">
        <v>350</v>
      </c>
      <c r="Y159" s="119" t="s">
        <v>144</v>
      </c>
      <c r="Z159" s="119"/>
      <c r="AA159" s="84"/>
      <c r="AB159" s="123" t="s">
        <v>20</v>
      </c>
      <c r="AC159" s="122"/>
      <c r="AD159" s="122"/>
      <c r="AE159" s="122"/>
      <c r="AF159" s="122"/>
      <c r="AG159" s="93"/>
      <c r="AH159" s="93"/>
      <c r="AI159" s="92"/>
      <c r="AJ159" s="121">
        <v>1</v>
      </c>
    </row>
    <row r="160" spans="1:36" ht="39.950000000000003" customHeight="1">
      <c r="A160" s="57">
        <f>ROW(160:160)-8</f>
        <v>152</v>
      </c>
      <c r="B160" s="121"/>
      <c r="C160" s="121"/>
      <c r="D160" s="102"/>
      <c r="E160" s="121"/>
      <c r="F160" s="121">
        <v>4</v>
      </c>
      <c r="G160" s="121"/>
      <c r="H160" s="121"/>
      <c r="I160" s="121"/>
      <c r="J160" s="123"/>
      <c r="K160" s="123"/>
      <c r="L160" s="222" t="s">
        <v>561</v>
      </c>
      <c r="M160" s="33" t="s">
        <v>549</v>
      </c>
      <c r="N160" s="68" t="s">
        <v>136</v>
      </c>
      <c r="O160" s="61" t="s">
        <v>32</v>
      </c>
      <c r="P160" s="125" t="s">
        <v>124</v>
      </c>
      <c r="Q160" s="124"/>
      <c r="R160" s="124" t="s">
        <v>32</v>
      </c>
      <c r="S160" s="119" t="s">
        <v>125</v>
      </c>
      <c r="T160" s="124" t="s">
        <v>32</v>
      </c>
      <c r="U160" s="124" t="s">
        <v>126</v>
      </c>
      <c r="V160" s="124" t="s">
        <v>127</v>
      </c>
      <c r="W160" s="125" t="s">
        <v>163</v>
      </c>
      <c r="X160" s="121" t="s">
        <v>350</v>
      </c>
      <c r="Y160" s="119" t="s">
        <v>144</v>
      </c>
      <c r="Z160" s="119"/>
      <c r="AA160" s="84"/>
      <c r="AB160" s="123" t="s">
        <v>20</v>
      </c>
      <c r="AC160" s="122"/>
      <c r="AD160" s="122"/>
      <c r="AE160" s="122"/>
      <c r="AF160" s="122"/>
      <c r="AG160" s="93"/>
      <c r="AH160" s="93"/>
      <c r="AI160" s="92"/>
      <c r="AJ160" s="121">
        <v>1</v>
      </c>
    </row>
    <row r="161" spans="1:36" ht="39.950000000000003" customHeight="1">
      <c r="A161" s="57">
        <f>ROW(161:161)-8</f>
        <v>153</v>
      </c>
      <c r="B161" s="121"/>
      <c r="C161" s="121"/>
      <c r="D161" s="102"/>
      <c r="E161" s="121"/>
      <c r="F161" s="121">
        <v>4</v>
      </c>
      <c r="G161" s="121"/>
      <c r="H161" s="121"/>
      <c r="I161" s="121"/>
      <c r="J161" s="123"/>
      <c r="K161" s="123"/>
      <c r="L161" s="222" t="s">
        <v>562</v>
      </c>
      <c r="M161" s="33" t="s">
        <v>550</v>
      </c>
      <c r="N161" s="68" t="s">
        <v>136</v>
      </c>
      <c r="O161" s="61" t="s">
        <v>32</v>
      </c>
      <c r="P161" s="125" t="s">
        <v>124</v>
      </c>
      <c r="Q161" s="124"/>
      <c r="R161" s="124" t="s">
        <v>32</v>
      </c>
      <c r="S161" s="119" t="s">
        <v>125</v>
      </c>
      <c r="T161" s="124" t="s">
        <v>32</v>
      </c>
      <c r="U161" s="124" t="s">
        <v>126</v>
      </c>
      <c r="V161" s="124" t="s">
        <v>127</v>
      </c>
      <c r="W161" s="125" t="s">
        <v>163</v>
      </c>
      <c r="X161" s="121" t="s">
        <v>350</v>
      </c>
      <c r="Y161" s="119" t="s">
        <v>144</v>
      </c>
      <c r="Z161" s="119"/>
      <c r="AA161" s="84"/>
      <c r="AB161" s="123" t="s">
        <v>20</v>
      </c>
      <c r="AC161" s="122"/>
      <c r="AD161" s="122"/>
      <c r="AE161" s="122"/>
      <c r="AF161" s="122"/>
      <c r="AG161" s="93"/>
      <c r="AH161" s="93"/>
      <c r="AI161" s="92"/>
      <c r="AJ161" s="121">
        <v>1</v>
      </c>
    </row>
    <row r="162" spans="1:36" ht="39.950000000000003" customHeight="1">
      <c r="A162" s="57">
        <f>ROW(162:162)-8</f>
        <v>154</v>
      </c>
      <c r="B162" s="125"/>
      <c r="C162" s="121"/>
      <c r="D162" s="102"/>
      <c r="E162" s="121"/>
      <c r="F162" s="121">
        <v>4</v>
      </c>
      <c r="G162" s="121"/>
      <c r="H162" s="121"/>
      <c r="I162" s="121"/>
      <c r="J162" s="123"/>
      <c r="K162" s="123"/>
      <c r="L162" s="222" t="s">
        <v>563</v>
      </c>
      <c r="M162" s="33" t="s">
        <v>551</v>
      </c>
      <c r="N162" s="68" t="s">
        <v>136</v>
      </c>
      <c r="O162" s="61" t="s">
        <v>32</v>
      </c>
      <c r="P162" s="125" t="s">
        <v>124</v>
      </c>
      <c r="Q162" s="124"/>
      <c r="R162" s="124" t="s">
        <v>32</v>
      </c>
      <c r="S162" s="119" t="s">
        <v>125</v>
      </c>
      <c r="T162" s="124" t="s">
        <v>32</v>
      </c>
      <c r="U162" s="124" t="s">
        <v>126</v>
      </c>
      <c r="V162" s="124" t="s">
        <v>127</v>
      </c>
      <c r="W162" s="125" t="s">
        <v>163</v>
      </c>
      <c r="X162" s="121" t="s">
        <v>350</v>
      </c>
      <c r="Y162" s="119" t="s">
        <v>144</v>
      </c>
      <c r="Z162" s="119"/>
      <c r="AA162" s="84"/>
      <c r="AB162" s="123" t="s">
        <v>20</v>
      </c>
      <c r="AC162" s="122"/>
      <c r="AD162" s="122"/>
      <c r="AE162" s="122"/>
      <c r="AF162" s="122"/>
      <c r="AG162" s="93"/>
      <c r="AH162" s="93"/>
      <c r="AI162" s="92"/>
      <c r="AJ162" s="121">
        <v>1</v>
      </c>
    </row>
    <row r="163" spans="1:36" ht="39.950000000000003" customHeight="1">
      <c r="A163" s="57">
        <f>ROW(163:163)-8</f>
        <v>155</v>
      </c>
      <c r="B163" s="121"/>
      <c r="C163" s="121"/>
      <c r="D163" s="102"/>
      <c r="E163" s="121"/>
      <c r="F163" s="121">
        <v>4</v>
      </c>
      <c r="G163" s="121"/>
      <c r="H163" s="121"/>
      <c r="I163" s="121"/>
      <c r="J163" s="123"/>
      <c r="K163" s="123"/>
      <c r="L163" s="222" t="s">
        <v>564</v>
      </c>
      <c r="M163" s="33" t="s">
        <v>552</v>
      </c>
      <c r="N163" s="68" t="s">
        <v>136</v>
      </c>
      <c r="O163" s="61" t="s">
        <v>32</v>
      </c>
      <c r="P163" s="125" t="s">
        <v>124</v>
      </c>
      <c r="Q163" s="124"/>
      <c r="R163" s="124" t="s">
        <v>32</v>
      </c>
      <c r="S163" s="119" t="s">
        <v>125</v>
      </c>
      <c r="T163" s="124" t="s">
        <v>32</v>
      </c>
      <c r="U163" s="124" t="s">
        <v>126</v>
      </c>
      <c r="V163" s="124" t="s">
        <v>127</v>
      </c>
      <c r="W163" s="125" t="s">
        <v>163</v>
      </c>
      <c r="X163" s="121" t="s">
        <v>350</v>
      </c>
      <c r="Y163" s="119" t="s">
        <v>144</v>
      </c>
      <c r="Z163" s="119"/>
      <c r="AA163" s="84"/>
      <c r="AB163" s="123" t="s">
        <v>20</v>
      </c>
      <c r="AC163" s="122"/>
      <c r="AD163" s="122"/>
      <c r="AE163" s="122"/>
      <c r="AF163" s="122"/>
      <c r="AG163" s="93"/>
      <c r="AH163" s="93"/>
      <c r="AI163" s="92"/>
      <c r="AJ163" s="121">
        <v>1</v>
      </c>
    </row>
    <row r="164" spans="1:36" ht="39.950000000000003" customHeight="1">
      <c r="A164" s="57">
        <f>ROW(164:164)-8</f>
        <v>156</v>
      </c>
      <c r="B164" s="121"/>
      <c r="C164" s="121"/>
      <c r="D164" s="102"/>
      <c r="E164" s="121"/>
      <c r="F164" s="121">
        <v>4</v>
      </c>
      <c r="G164" s="121"/>
      <c r="H164" s="121"/>
      <c r="I164" s="121"/>
      <c r="J164" s="123"/>
      <c r="K164" s="123"/>
      <c r="L164" s="222" t="s">
        <v>565</v>
      </c>
      <c r="M164" s="33" t="s">
        <v>553</v>
      </c>
      <c r="N164" s="68" t="s">
        <v>136</v>
      </c>
      <c r="O164" s="61" t="s">
        <v>32</v>
      </c>
      <c r="P164" s="125" t="s">
        <v>124</v>
      </c>
      <c r="Q164" s="124"/>
      <c r="R164" s="124" t="s">
        <v>32</v>
      </c>
      <c r="S164" s="119" t="s">
        <v>125</v>
      </c>
      <c r="T164" s="124" t="s">
        <v>32</v>
      </c>
      <c r="U164" s="124" t="s">
        <v>126</v>
      </c>
      <c r="V164" s="124" t="s">
        <v>127</v>
      </c>
      <c r="W164" s="125" t="s">
        <v>163</v>
      </c>
      <c r="X164" s="121" t="s">
        <v>350</v>
      </c>
      <c r="Y164" s="119" t="s">
        <v>144</v>
      </c>
      <c r="Z164" s="119"/>
      <c r="AA164" s="84"/>
      <c r="AB164" s="123" t="s">
        <v>20</v>
      </c>
      <c r="AC164" s="122"/>
      <c r="AD164" s="122"/>
      <c r="AE164" s="122"/>
      <c r="AF164" s="122"/>
      <c r="AG164" s="93"/>
      <c r="AH164" s="93"/>
      <c r="AI164" s="92"/>
      <c r="AJ164" s="121">
        <v>1</v>
      </c>
    </row>
    <row r="165" spans="1:36" ht="39.950000000000003" customHeight="1">
      <c r="A165" s="57">
        <f>ROW(165:165)-8</f>
        <v>157</v>
      </c>
      <c r="B165" s="121"/>
      <c r="C165" s="121"/>
      <c r="D165" s="102"/>
      <c r="E165" s="102"/>
      <c r="F165" s="121">
        <v>4</v>
      </c>
      <c r="G165" s="121"/>
      <c r="H165" s="121"/>
      <c r="I165" s="121"/>
      <c r="J165" s="123"/>
      <c r="K165" s="123"/>
      <c r="L165" s="222" t="s">
        <v>566</v>
      </c>
      <c r="M165" s="33" t="s">
        <v>554</v>
      </c>
      <c r="N165" s="68" t="s">
        <v>136</v>
      </c>
      <c r="O165" s="61" t="s">
        <v>32</v>
      </c>
      <c r="P165" s="125" t="s">
        <v>124</v>
      </c>
      <c r="Q165" s="124"/>
      <c r="R165" s="124" t="s">
        <v>32</v>
      </c>
      <c r="S165" s="119" t="s">
        <v>125</v>
      </c>
      <c r="T165" s="124" t="s">
        <v>32</v>
      </c>
      <c r="U165" s="124" t="s">
        <v>126</v>
      </c>
      <c r="V165" s="124" t="s">
        <v>127</v>
      </c>
      <c r="W165" s="125" t="s">
        <v>163</v>
      </c>
      <c r="X165" s="121" t="s">
        <v>350</v>
      </c>
      <c r="Y165" s="119" t="s">
        <v>144</v>
      </c>
      <c r="Z165" s="119"/>
      <c r="AA165" s="84"/>
      <c r="AB165" s="123" t="s">
        <v>20</v>
      </c>
      <c r="AC165" s="122"/>
      <c r="AD165" s="122"/>
      <c r="AE165" s="122"/>
      <c r="AF165" s="122"/>
      <c r="AG165" s="93"/>
      <c r="AH165" s="93"/>
      <c r="AI165" s="92"/>
      <c r="AJ165" s="121">
        <v>1</v>
      </c>
    </row>
    <row r="166" spans="1:36" ht="39.950000000000003" customHeight="1">
      <c r="A166" s="57">
        <f>ROW(166:166)-8</f>
        <v>158</v>
      </c>
      <c r="B166" s="121"/>
      <c r="C166" s="121"/>
      <c r="D166" s="102"/>
      <c r="E166" s="102"/>
      <c r="F166" s="121">
        <v>4</v>
      </c>
      <c r="G166" s="121"/>
      <c r="H166" s="121"/>
      <c r="I166" s="121"/>
      <c r="J166" s="123"/>
      <c r="K166" s="123"/>
      <c r="L166" s="222" t="s">
        <v>567</v>
      </c>
      <c r="M166" s="33" t="s">
        <v>555</v>
      </c>
      <c r="N166" s="68" t="s">
        <v>136</v>
      </c>
      <c r="O166" s="61" t="s">
        <v>32</v>
      </c>
      <c r="P166" s="125" t="s">
        <v>124</v>
      </c>
      <c r="Q166" s="124"/>
      <c r="R166" s="124" t="s">
        <v>32</v>
      </c>
      <c r="S166" s="119" t="s">
        <v>125</v>
      </c>
      <c r="T166" s="124" t="s">
        <v>32</v>
      </c>
      <c r="U166" s="124" t="s">
        <v>126</v>
      </c>
      <c r="V166" s="124" t="s">
        <v>127</v>
      </c>
      <c r="W166" s="125" t="s">
        <v>163</v>
      </c>
      <c r="X166" s="121" t="s">
        <v>350</v>
      </c>
      <c r="Y166" s="119" t="s">
        <v>144</v>
      </c>
      <c r="Z166" s="119"/>
      <c r="AA166" s="84"/>
      <c r="AB166" s="123" t="s">
        <v>20</v>
      </c>
      <c r="AC166" s="122"/>
      <c r="AD166" s="122"/>
      <c r="AE166" s="122"/>
      <c r="AF166" s="122"/>
      <c r="AG166" s="93"/>
      <c r="AH166" s="93"/>
      <c r="AI166" s="92"/>
      <c r="AJ166" s="121">
        <v>1</v>
      </c>
    </row>
    <row r="167" spans="1:36" ht="39.950000000000003" customHeight="1">
      <c r="A167" s="57">
        <f>ROW(167:167)-8</f>
        <v>159</v>
      </c>
      <c r="B167" s="121"/>
      <c r="C167" s="121"/>
      <c r="D167" s="102"/>
      <c r="E167" s="102"/>
      <c r="F167" s="121">
        <v>4</v>
      </c>
      <c r="G167" s="121"/>
      <c r="H167" s="121"/>
      <c r="I167" s="121"/>
      <c r="J167" s="123"/>
      <c r="K167" s="123"/>
      <c r="L167" s="222" t="s">
        <v>568</v>
      </c>
      <c r="M167" s="240" t="s">
        <v>556</v>
      </c>
      <c r="N167" s="68" t="s">
        <v>136</v>
      </c>
      <c r="O167" s="61" t="s">
        <v>32</v>
      </c>
      <c r="P167" s="125" t="s">
        <v>124</v>
      </c>
      <c r="Q167" s="124"/>
      <c r="R167" s="124" t="s">
        <v>32</v>
      </c>
      <c r="S167" s="119" t="s">
        <v>125</v>
      </c>
      <c r="T167" s="124" t="s">
        <v>32</v>
      </c>
      <c r="U167" s="124" t="s">
        <v>126</v>
      </c>
      <c r="V167" s="124" t="s">
        <v>127</v>
      </c>
      <c r="W167" s="125" t="s">
        <v>163</v>
      </c>
      <c r="X167" s="121" t="s">
        <v>350</v>
      </c>
      <c r="Y167" s="119" t="s">
        <v>144</v>
      </c>
      <c r="Z167" s="119"/>
      <c r="AA167" s="84"/>
      <c r="AB167" s="123" t="s">
        <v>20</v>
      </c>
      <c r="AC167" s="122"/>
      <c r="AD167" s="122"/>
      <c r="AE167" s="122"/>
      <c r="AF167" s="122"/>
      <c r="AG167" s="93"/>
      <c r="AH167" s="93"/>
      <c r="AI167" s="92"/>
      <c r="AJ167" s="121">
        <v>1</v>
      </c>
    </row>
    <row r="168" spans="1:36" ht="39.950000000000003" customHeight="1">
      <c r="A168" s="57">
        <f>ROW(168:168)-8</f>
        <v>160</v>
      </c>
      <c r="B168" s="121"/>
      <c r="C168" s="121"/>
      <c r="D168" s="102"/>
      <c r="E168" s="102"/>
      <c r="F168" s="121">
        <v>4</v>
      </c>
      <c r="G168" s="121"/>
      <c r="H168" s="121"/>
      <c r="I168" s="121"/>
      <c r="J168" s="123"/>
      <c r="K168" s="123"/>
      <c r="L168" s="222" t="s">
        <v>569</v>
      </c>
      <c r="M168" s="240" t="s">
        <v>557</v>
      </c>
      <c r="N168" s="68" t="s">
        <v>136</v>
      </c>
      <c r="O168" s="61" t="s">
        <v>32</v>
      </c>
      <c r="P168" s="125" t="s">
        <v>124</v>
      </c>
      <c r="Q168" s="124"/>
      <c r="R168" s="124" t="s">
        <v>32</v>
      </c>
      <c r="S168" s="119" t="s">
        <v>125</v>
      </c>
      <c r="T168" s="124" t="s">
        <v>32</v>
      </c>
      <c r="U168" s="124" t="s">
        <v>126</v>
      </c>
      <c r="V168" s="124" t="s">
        <v>127</v>
      </c>
      <c r="W168" s="125" t="s">
        <v>163</v>
      </c>
      <c r="X168" s="121" t="s">
        <v>350</v>
      </c>
      <c r="Y168" s="119" t="s">
        <v>144</v>
      </c>
      <c r="Z168" s="119"/>
      <c r="AA168" s="84"/>
      <c r="AB168" s="123" t="s">
        <v>20</v>
      </c>
      <c r="AC168" s="122"/>
      <c r="AD168" s="122"/>
      <c r="AE168" s="122"/>
      <c r="AF168" s="122"/>
      <c r="AG168" s="93"/>
      <c r="AH168" s="93"/>
      <c r="AI168" s="92"/>
      <c r="AJ168" s="121">
        <v>1</v>
      </c>
    </row>
    <row r="169" spans="1:36" ht="39.950000000000003" customHeight="1">
      <c r="A169" s="57"/>
      <c r="B169" s="121"/>
      <c r="C169" s="121"/>
      <c r="D169" s="102"/>
      <c r="E169" s="102"/>
      <c r="F169" s="121">
        <v>4</v>
      </c>
      <c r="G169" s="121"/>
      <c r="H169" s="121"/>
      <c r="I169" s="121"/>
      <c r="J169" s="123"/>
      <c r="K169" s="123"/>
      <c r="L169" s="222" t="s">
        <v>570</v>
      </c>
      <c r="M169" s="240" t="s">
        <v>571</v>
      </c>
      <c r="N169" s="68" t="s">
        <v>136</v>
      </c>
      <c r="O169" s="61" t="s">
        <v>32</v>
      </c>
      <c r="P169" s="125" t="s">
        <v>124</v>
      </c>
      <c r="Q169" s="124"/>
      <c r="R169" s="124" t="s">
        <v>32</v>
      </c>
      <c r="S169" s="119" t="s">
        <v>125</v>
      </c>
      <c r="T169" s="124" t="s">
        <v>32</v>
      </c>
      <c r="U169" s="124" t="s">
        <v>126</v>
      </c>
      <c r="V169" s="124" t="s">
        <v>127</v>
      </c>
      <c r="W169" s="125" t="s">
        <v>163</v>
      </c>
      <c r="X169" s="121" t="s">
        <v>350</v>
      </c>
      <c r="Y169" s="119" t="s">
        <v>144</v>
      </c>
      <c r="Z169" s="119"/>
      <c r="AA169" s="84"/>
      <c r="AB169" s="123"/>
      <c r="AC169" s="122"/>
      <c r="AD169" s="122"/>
      <c r="AE169" s="122"/>
      <c r="AF169" s="122"/>
      <c r="AG169" s="93"/>
      <c r="AH169" s="93"/>
      <c r="AI169" s="92"/>
      <c r="AJ169" s="121">
        <v>1</v>
      </c>
    </row>
    <row r="170" spans="1:36" ht="39.950000000000003" customHeight="1">
      <c r="A170" s="57"/>
      <c r="B170" s="121"/>
      <c r="C170" s="121"/>
      <c r="D170" s="102"/>
      <c r="E170" s="102"/>
      <c r="F170" s="121">
        <v>4</v>
      </c>
      <c r="G170" s="121"/>
      <c r="H170" s="121"/>
      <c r="I170" s="121"/>
      <c r="J170" s="123"/>
      <c r="K170" s="123"/>
      <c r="L170" s="222" t="s">
        <v>572</v>
      </c>
      <c r="M170" s="240" t="s">
        <v>573</v>
      </c>
      <c r="N170" s="68" t="s">
        <v>136</v>
      </c>
      <c r="O170" s="61" t="s">
        <v>32</v>
      </c>
      <c r="P170" s="125" t="s">
        <v>124</v>
      </c>
      <c r="Q170" s="124"/>
      <c r="R170" s="124" t="s">
        <v>32</v>
      </c>
      <c r="S170" s="119" t="s">
        <v>125</v>
      </c>
      <c r="T170" s="124" t="s">
        <v>32</v>
      </c>
      <c r="U170" s="124" t="s">
        <v>126</v>
      </c>
      <c r="V170" s="124" t="s">
        <v>127</v>
      </c>
      <c r="W170" s="125" t="s">
        <v>163</v>
      </c>
      <c r="X170" s="121" t="s">
        <v>577</v>
      </c>
      <c r="Y170" s="119" t="s">
        <v>144</v>
      </c>
      <c r="Z170" s="119"/>
      <c r="AA170" s="84"/>
      <c r="AB170" s="123"/>
      <c r="AC170" s="122"/>
      <c r="AD170" s="122"/>
      <c r="AE170" s="122"/>
      <c r="AF170" s="122"/>
      <c r="AG170" s="93"/>
      <c r="AH170" s="93"/>
      <c r="AI170" s="92"/>
      <c r="AJ170" s="121">
        <v>1</v>
      </c>
    </row>
    <row r="171" spans="1:36" ht="39.950000000000003" customHeight="1">
      <c r="A171" s="57"/>
      <c r="B171" s="121"/>
      <c r="C171" s="121"/>
      <c r="D171" s="102"/>
      <c r="E171" s="102"/>
      <c r="F171" s="121">
        <v>4</v>
      </c>
      <c r="G171" s="121"/>
      <c r="H171" s="121"/>
      <c r="I171" s="121"/>
      <c r="J171" s="123"/>
      <c r="K171" s="123"/>
      <c r="L171" s="222" t="s">
        <v>574</v>
      </c>
      <c r="M171" s="240" t="s">
        <v>575</v>
      </c>
      <c r="N171" s="68" t="s">
        <v>136</v>
      </c>
      <c r="O171" s="61" t="s">
        <v>32</v>
      </c>
      <c r="P171" s="125" t="s">
        <v>124</v>
      </c>
      <c r="Q171" s="124"/>
      <c r="R171" s="124" t="s">
        <v>32</v>
      </c>
      <c r="S171" s="119" t="s">
        <v>125</v>
      </c>
      <c r="T171" s="124" t="s">
        <v>32</v>
      </c>
      <c r="U171" s="124" t="s">
        <v>126</v>
      </c>
      <c r="V171" s="124" t="s">
        <v>127</v>
      </c>
      <c r="W171" s="125" t="s">
        <v>576</v>
      </c>
      <c r="X171" s="121" t="s">
        <v>578</v>
      </c>
      <c r="Y171" s="119" t="s">
        <v>144</v>
      </c>
      <c r="Z171" s="119"/>
      <c r="AA171" s="84"/>
      <c r="AB171" s="123"/>
      <c r="AC171" s="122"/>
      <c r="AD171" s="122"/>
      <c r="AE171" s="122"/>
      <c r="AF171" s="122"/>
      <c r="AG171" s="93"/>
      <c r="AH171" s="93"/>
      <c r="AI171" s="92"/>
      <c r="AJ171" s="121">
        <v>1</v>
      </c>
    </row>
    <row r="172" spans="1:36" ht="39.950000000000003" customHeight="1">
      <c r="A172" s="57">
        <f>ROW(172:172)-8</f>
        <v>164</v>
      </c>
      <c r="B172" s="121"/>
      <c r="C172" s="121"/>
      <c r="D172" s="102">
        <v>2</v>
      </c>
      <c r="E172" s="102"/>
      <c r="F172" s="121"/>
      <c r="G172" s="102"/>
      <c r="H172" s="121"/>
      <c r="I172" s="121"/>
      <c r="J172" s="123"/>
      <c r="K172" s="123"/>
      <c r="L172" s="119" t="s">
        <v>318</v>
      </c>
      <c r="M172" s="33" t="s">
        <v>319</v>
      </c>
      <c r="N172" s="65" t="s">
        <v>249</v>
      </c>
      <c r="O172" s="61" t="s">
        <v>32</v>
      </c>
      <c r="P172" s="125" t="s">
        <v>124</v>
      </c>
      <c r="Q172" s="119" t="s">
        <v>20</v>
      </c>
      <c r="R172" s="124" t="s">
        <v>32</v>
      </c>
      <c r="S172" s="119" t="s">
        <v>125</v>
      </c>
      <c r="T172" s="119" t="s">
        <v>20</v>
      </c>
      <c r="U172" s="124" t="s">
        <v>127</v>
      </c>
      <c r="V172" s="124" t="s">
        <v>126</v>
      </c>
      <c r="W172" s="119" t="s">
        <v>20</v>
      </c>
      <c r="X172" s="119" t="s">
        <v>20</v>
      </c>
      <c r="Y172" s="119" t="s">
        <v>20</v>
      </c>
      <c r="Z172" s="119" t="s">
        <v>20</v>
      </c>
      <c r="AA172" s="84">
        <v>1E-3</v>
      </c>
      <c r="AB172" s="123" t="s">
        <v>20</v>
      </c>
      <c r="AC172" s="122"/>
      <c r="AD172" s="122"/>
      <c r="AE172" s="122"/>
      <c r="AF172" s="122"/>
      <c r="AG172" s="93"/>
      <c r="AH172" s="93"/>
      <c r="AI172" s="92"/>
      <c r="AJ172" s="121">
        <v>54</v>
      </c>
    </row>
    <row r="173" spans="1:36" ht="39.950000000000003" customHeight="1">
      <c r="A173" s="57"/>
      <c r="B173" s="121"/>
      <c r="C173" s="121">
        <v>1</v>
      </c>
      <c r="D173" s="102"/>
      <c r="E173" s="102"/>
      <c r="F173" s="121"/>
      <c r="G173" s="102"/>
      <c r="H173" s="121"/>
      <c r="I173" s="121"/>
      <c r="J173" s="123"/>
      <c r="K173" s="123"/>
      <c r="L173" s="241" t="s">
        <v>579</v>
      </c>
      <c r="M173" s="242" t="s">
        <v>580</v>
      </c>
      <c r="N173" s="68" t="s">
        <v>136</v>
      </c>
      <c r="O173" s="61" t="s">
        <v>32</v>
      </c>
      <c r="P173" s="125" t="s">
        <v>124</v>
      </c>
      <c r="Q173" s="119" t="s">
        <v>20</v>
      </c>
      <c r="R173" s="124" t="s">
        <v>32</v>
      </c>
      <c r="S173" s="119" t="s">
        <v>125</v>
      </c>
      <c r="T173" s="119" t="s">
        <v>20</v>
      </c>
      <c r="U173" s="124" t="s">
        <v>127</v>
      </c>
      <c r="V173" s="124" t="s">
        <v>126</v>
      </c>
      <c r="W173" s="119" t="s">
        <v>20</v>
      </c>
      <c r="X173" s="119" t="s">
        <v>20</v>
      </c>
      <c r="Y173" s="119" t="s">
        <v>20</v>
      </c>
      <c r="Z173" s="119" t="s">
        <v>20</v>
      </c>
      <c r="AA173" s="84"/>
      <c r="AB173" s="123"/>
      <c r="AC173" s="122"/>
      <c r="AD173" s="122"/>
      <c r="AE173" s="122"/>
      <c r="AF173" s="122"/>
      <c r="AG173" s="93"/>
      <c r="AH173" s="93"/>
      <c r="AI173" s="92"/>
      <c r="AJ173" s="121">
        <v>5</v>
      </c>
    </row>
    <row r="174" spans="1:36" ht="39.950000000000003" customHeight="1">
      <c r="A174" s="57">
        <f>ROW(174:174)-8</f>
        <v>166</v>
      </c>
      <c r="B174" s="121"/>
      <c r="C174" s="121">
        <v>1</v>
      </c>
      <c r="D174" s="102"/>
      <c r="E174" s="102"/>
      <c r="F174" s="121"/>
      <c r="G174" s="102"/>
      <c r="H174" s="121"/>
      <c r="I174" s="121"/>
      <c r="J174" s="123"/>
      <c r="K174" s="123"/>
      <c r="L174" s="121" t="s">
        <v>67</v>
      </c>
      <c r="M174" s="33" t="s">
        <v>68</v>
      </c>
      <c r="N174" s="97" t="s">
        <v>424</v>
      </c>
      <c r="O174" s="61" t="s">
        <v>32</v>
      </c>
      <c r="P174" s="123" t="s">
        <v>124</v>
      </c>
      <c r="Q174" s="119" t="s">
        <v>20</v>
      </c>
      <c r="R174" s="124" t="s">
        <v>32</v>
      </c>
      <c r="S174" s="119" t="s">
        <v>125</v>
      </c>
      <c r="T174" s="119" t="s">
        <v>20</v>
      </c>
      <c r="U174" s="124" t="s">
        <v>127</v>
      </c>
      <c r="V174" s="124" t="s">
        <v>126</v>
      </c>
      <c r="W174" s="125" t="s">
        <v>425</v>
      </c>
      <c r="X174" s="121" t="s">
        <v>20</v>
      </c>
      <c r="Y174" s="119" t="s">
        <v>20</v>
      </c>
      <c r="Z174" s="125" t="s">
        <v>20</v>
      </c>
      <c r="AA174" s="104">
        <v>1.6500000000000001E-2</v>
      </c>
      <c r="AB174" s="123" t="s">
        <v>20</v>
      </c>
      <c r="AC174" s="122"/>
      <c r="AD174" s="122"/>
      <c r="AE174" s="122"/>
      <c r="AF174" s="122"/>
      <c r="AG174" s="93"/>
      <c r="AH174" s="93"/>
      <c r="AI174" s="74"/>
      <c r="AJ174" s="121">
        <v>1</v>
      </c>
    </row>
    <row r="175" spans="1:36" ht="39.950000000000003" customHeight="1">
      <c r="A175" s="57">
        <f>ROW(175:175)-8</f>
        <v>167</v>
      </c>
      <c r="B175" s="121"/>
      <c r="C175" s="121">
        <v>1</v>
      </c>
      <c r="D175" s="102"/>
      <c r="E175" s="102"/>
      <c r="F175" s="121"/>
      <c r="G175" s="102"/>
      <c r="H175" s="121"/>
      <c r="I175" s="121"/>
      <c r="J175" s="123"/>
      <c r="K175" s="123"/>
      <c r="L175" s="121" t="s">
        <v>79</v>
      </c>
      <c r="M175" s="33" t="s">
        <v>80</v>
      </c>
      <c r="N175" s="97" t="s">
        <v>426</v>
      </c>
      <c r="O175" s="61" t="s">
        <v>32</v>
      </c>
      <c r="P175" s="123" t="s">
        <v>124</v>
      </c>
      <c r="Q175" s="119" t="s">
        <v>20</v>
      </c>
      <c r="R175" s="124" t="s">
        <v>32</v>
      </c>
      <c r="S175" s="119" t="s">
        <v>125</v>
      </c>
      <c r="T175" s="119" t="s">
        <v>20</v>
      </c>
      <c r="U175" s="124" t="s">
        <v>127</v>
      </c>
      <c r="V175" s="124" t="s">
        <v>126</v>
      </c>
      <c r="W175" s="125" t="s">
        <v>425</v>
      </c>
      <c r="X175" s="121" t="s">
        <v>20</v>
      </c>
      <c r="Y175" s="119" t="s">
        <v>20</v>
      </c>
      <c r="Z175" s="125" t="s">
        <v>20</v>
      </c>
      <c r="AA175" s="104">
        <v>4.4999999999999997E-3</v>
      </c>
      <c r="AB175" s="123" t="s">
        <v>20</v>
      </c>
      <c r="AC175" s="122"/>
      <c r="AD175" s="122"/>
      <c r="AE175" s="122"/>
      <c r="AF175" s="122"/>
      <c r="AG175" s="93"/>
      <c r="AH175" s="93"/>
      <c r="AI175" s="74"/>
      <c r="AJ175" s="121">
        <v>1</v>
      </c>
    </row>
    <row r="176" spans="1:36" ht="39.950000000000003" customHeight="1">
      <c r="A176" s="57">
        <f>ROW(176:176)-8</f>
        <v>168</v>
      </c>
      <c r="B176" s="121"/>
      <c r="C176" s="121">
        <v>1</v>
      </c>
      <c r="D176" s="102"/>
      <c r="E176" s="102"/>
      <c r="F176" s="121"/>
      <c r="G176" s="102"/>
      <c r="H176" s="121"/>
      <c r="I176" s="121"/>
      <c r="J176" s="123"/>
      <c r="K176" s="123"/>
      <c r="L176" s="121" t="s">
        <v>73</v>
      </c>
      <c r="M176" s="33" t="s">
        <v>74</v>
      </c>
      <c r="N176" s="97" t="s">
        <v>423</v>
      </c>
      <c r="O176" s="61" t="s">
        <v>32</v>
      </c>
      <c r="P176" s="123" t="s">
        <v>124</v>
      </c>
      <c r="Q176" s="119" t="s">
        <v>20</v>
      </c>
      <c r="R176" s="124" t="s">
        <v>32</v>
      </c>
      <c r="S176" s="119" t="s">
        <v>125</v>
      </c>
      <c r="T176" s="119" t="s">
        <v>20</v>
      </c>
      <c r="U176" s="124" t="s">
        <v>127</v>
      </c>
      <c r="V176" s="124" t="s">
        <v>126</v>
      </c>
      <c r="W176" s="125" t="s">
        <v>425</v>
      </c>
      <c r="X176" s="121" t="s">
        <v>20</v>
      </c>
      <c r="Y176" s="119" t="s">
        <v>20</v>
      </c>
      <c r="Z176" s="125" t="s">
        <v>20</v>
      </c>
      <c r="AA176" s="104">
        <v>1.4500000000000001E-2</v>
      </c>
      <c r="AB176" s="123" t="s">
        <v>20</v>
      </c>
      <c r="AC176" s="122"/>
      <c r="AD176" s="122"/>
      <c r="AE176" s="122"/>
      <c r="AF176" s="122"/>
      <c r="AG176" s="93"/>
      <c r="AH176" s="93"/>
      <c r="AI176" s="74"/>
      <c r="AJ176" s="121">
        <v>1</v>
      </c>
    </row>
    <row r="177" spans="1:36" ht="39.950000000000003" customHeight="1">
      <c r="A177" s="57">
        <f>ROW(177:177)-8</f>
        <v>169</v>
      </c>
      <c r="B177" s="121"/>
      <c r="C177" s="121">
        <v>1</v>
      </c>
      <c r="D177" s="102"/>
      <c r="E177" s="102"/>
      <c r="F177" s="121"/>
      <c r="G177" s="102"/>
      <c r="H177" s="121"/>
      <c r="I177" s="121"/>
      <c r="J177" s="123"/>
      <c r="K177" s="123"/>
      <c r="L177" s="121" t="s">
        <v>77</v>
      </c>
      <c r="M177" s="33" t="s">
        <v>78</v>
      </c>
      <c r="N177" s="97" t="s">
        <v>423</v>
      </c>
      <c r="O177" s="61" t="s">
        <v>32</v>
      </c>
      <c r="P177" s="123" t="s">
        <v>124</v>
      </c>
      <c r="Q177" s="119" t="s">
        <v>20</v>
      </c>
      <c r="R177" s="124" t="s">
        <v>32</v>
      </c>
      <c r="S177" s="119" t="s">
        <v>125</v>
      </c>
      <c r="T177" s="119" t="s">
        <v>20</v>
      </c>
      <c r="U177" s="124" t="s">
        <v>127</v>
      </c>
      <c r="V177" s="124" t="s">
        <v>126</v>
      </c>
      <c r="W177" s="125" t="s">
        <v>425</v>
      </c>
      <c r="X177" s="121" t="s">
        <v>20</v>
      </c>
      <c r="Y177" s="119" t="s">
        <v>20</v>
      </c>
      <c r="Z177" s="125" t="s">
        <v>20</v>
      </c>
      <c r="AA177" s="104">
        <v>1.8499999999999999E-2</v>
      </c>
      <c r="AB177" s="123" t="s">
        <v>20</v>
      </c>
      <c r="AC177" s="122"/>
      <c r="AD177" s="122"/>
      <c r="AE177" s="122"/>
      <c r="AF177" s="122"/>
      <c r="AG177" s="93"/>
      <c r="AH177" s="93"/>
      <c r="AI177" s="74"/>
      <c r="AJ177" s="121">
        <v>1</v>
      </c>
    </row>
    <row r="178" spans="1:36" ht="39.950000000000003" customHeight="1">
      <c r="A178" s="57">
        <f>ROW(178:178)-8</f>
        <v>170</v>
      </c>
      <c r="B178" s="121"/>
      <c r="C178" s="121">
        <v>1</v>
      </c>
      <c r="D178" s="102"/>
      <c r="E178" s="102"/>
      <c r="F178" s="121"/>
      <c r="G178" s="102"/>
      <c r="H178" s="121"/>
      <c r="I178" s="121"/>
      <c r="J178" s="123"/>
      <c r="K178" s="123"/>
      <c r="L178" s="222" t="s">
        <v>587</v>
      </c>
      <c r="M178" s="33" t="s">
        <v>427</v>
      </c>
      <c r="N178" s="97" t="s">
        <v>136</v>
      </c>
      <c r="O178" s="61" t="s">
        <v>32</v>
      </c>
      <c r="P178" s="123" t="s">
        <v>124</v>
      </c>
      <c r="Q178" s="119" t="s">
        <v>20</v>
      </c>
      <c r="R178" s="124" t="s">
        <v>32</v>
      </c>
      <c r="S178" s="119" t="s">
        <v>125</v>
      </c>
      <c r="T178" s="119" t="s">
        <v>20</v>
      </c>
      <c r="U178" s="124" t="s">
        <v>126</v>
      </c>
      <c r="V178" s="124" t="s">
        <v>127</v>
      </c>
      <c r="W178" s="125" t="s">
        <v>428</v>
      </c>
      <c r="X178" s="121" t="s">
        <v>20</v>
      </c>
      <c r="Y178" s="119" t="s">
        <v>20</v>
      </c>
      <c r="Z178" s="125" t="s">
        <v>20</v>
      </c>
      <c r="AA178" s="104">
        <v>2.0000000000000001E-4</v>
      </c>
      <c r="AB178" s="123" t="s">
        <v>20</v>
      </c>
      <c r="AC178" s="122"/>
      <c r="AD178" s="122"/>
      <c r="AE178" s="122"/>
      <c r="AF178" s="122"/>
      <c r="AG178" s="93"/>
      <c r="AH178" s="93"/>
      <c r="AI178" s="74"/>
      <c r="AJ178" s="121">
        <v>1</v>
      </c>
    </row>
    <row r="179" spans="1:36" ht="39.950000000000003" customHeight="1">
      <c r="A179" s="57">
        <f>ROW(179:179)-8</f>
        <v>171</v>
      </c>
      <c r="B179" s="121">
        <v>0</v>
      </c>
      <c r="C179" s="121"/>
      <c r="D179" s="121"/>
      <c r="E179" s="121"/>
      <c r="F179" s="121"/>
      <c r="G179" s="121"/>
      <c r="H179" s="121"/>
      <c r="I179" s="121"/>
      <c r="J179" s="123"/>
      <c r="K179" s="123"/>
      <c r="L179" s="120" t="s">
        <v>429</v>
      </c>
      <c r="M179" s="33" t="s">
        <v>430</v>
      </c>
      <c r="N179" s="97" t="s">
        <v>471</v>
      </c>
      <c r="O179" s="61" t="s">
        <v>32</v>
      </c>
      <c r="P179" s="125" t="s">
        <v>124</v>
      </c>
      <c r="Q179" s="124"/>
      <c r="R179" s="124" t="s">
        <v>32</v>
      </c>
      <c r="S179" s="119" t="s">
        <v>125</v>
      </c>
      <c r="T179" s="124" t="s">
        <v>32</v>
      </c>
      <c r="U179" s="124" t="s">
        <v>126</v>
      </c>
      <c r="V179" s="124" t="s">
        <v>127</v>
      </c>
      <c r="W179" s="60" t="s">
        <v>175</v>
      </c>
      <c r="X179" s="121" t="s">
        <v>409</v>
      </c>
      <c r="Y179" s="87" t="s">
        <v>20</v>
      </c>
      <c r="Z179" s="119" t="s">
        <v>538</v>
      </c>
      <c r="AA179" s="85">
        <v>1.1999999999999999E-3</v>
      </c>
      <c r="AB179" s="123" t="s">
        <v>20</v>
      </c>
      <c r="AC179" s="122"/>
      <c r="AD179" s="122"/>
      <c r="AE179" s="122"/>
      <c r="AF179" s="122"/>
      <c r="AG179" s="93"/>
      <c r="AH179" s="93"/>
      <c r="AI179" s="94" t="s">
        <v>279</v>
      </c>
      <c r="AJ179" s="121">
        <v>2</v>
      </c>
    </row>
    <row r="180" spans="1:36">
      <c r="R180" s="50"/>
      <c r="T180" s="50"/>
      <c r="U180" s="50"/>
      <c r="V180" s="50"/>
      <c r="W180" s="50"/>
      <c r="X180" s="50"/>
      <c r="Y180" s="50"/>
    </row>
    <row r="181" spans="1:36">
      <c r="R181" s="50"/>
      <c r="T181" s="50"/>
      <c r="U181" s="50"/>
      <c r="V181" s="50"/>
      <c r="W181" s="50"/>
      <c r="X181" s="50"/>
      <c r="Y181" s="50"/>
    </row>
    <row r="182" spans="1:36">
      <c r="R182" s="50"/>
      <c r="T182" s="50"/>
      <c r="U182" s="50"/>
      <c r="V182" s="50"/>
      <c r="W182" s="50"/>
      <c r="X182" s="50"/>
      <c r="Y182" s="50"/>
    </row>
    <row r="183" spans="1:36">
      <c r="R183" s="50"/>
      <c r="T183" s="50"/>
      <c r="U183" s="50"/>
      <c r="V183" s="50"/>
      <c r="W183" s="50"/>
      <c r="X183" s="50"/>
      <c r="Y183" s="50"/>
    </row>
    <row r="184" spans="1:36">
      <c r="R184" s="50"/>
      <c r="T184" s="50"/>
      <c r="U184" s="50"/>
      <c r="V184" s="50"/>
      <c r="W184" s="50"/>
      <c r="X184" s="50"/>
      <c r="Y184" s="50"/>
    </row>
    <row r="185" spans="1:36">
      <c r="R185" s="50"/>
      <c r="T185" s="50"/>
      <c r="U185" s="50"/>
      <c r="V185" s="50"/>
      <c r="W185" s="50"/>
      <c r="X185" s="50"/>
      <c r="Y185" s="50"/>
    </row>
    <row r="186" spans="1:36">
      <c r="R186" s="50"/>
      <c r="T186" s="50"/>
      <c r="U186" s="50"/>
      <c r="V186" s="50"/>
      <c r="W186" s="50"/>
      <c r="X186" s="50"/>
      <c r="Y186" s="50"/>
    </row>
    <row r="187" spans="1:36">
      <c r="R187" s="50"/>
      <c r="T187" s="50"/>
      <c r="U187" s="50"/>
      <c r="V187" s="50"/>
      <c r="W187" s="50"/>
      <c r="X187" s="50"/>
      <c r="Y187" s="50"/>
    </row>
    <row r="188" spans="1:36">
      <c r="R188" s="50"/>
      <c r="T188" s="50"/>
      <c r="U188" s="50"/>
      <c r="V188" s="50"/>
      <c r="W188" s="50"/>
      <c r="X188" s="50"/>
      <c r="Y188" s="50"/>
    </row>
    <row r="189" spans="1:36">
      <c r="R189" s="50"/>
      <c r="T189" s="50"/>
      <c r="U189" s="50"/>
      <c r="V189" s="50"/>
      <c r="W189" s="50"/>
      <c r="X189" s="50"/>
      <c r="Y189" s="50"/>
    </row>
    <row r="190" spans="1:36">
      <c r="R190" s="50"/>
      <c r="T190" s="50"/>
      <c r="U190" s="50"/>
      <c r="V190" s="50"/>
      <c r="W190" s="50"/>
      <c r="X190" s="50"/>
      <c r="Y190" s="50"/>
    </row>
    <row r="191" spans="1:36">
      <c r="R191" s="50"/>
      <c r="T191" s="50"/>
      <c r="U191" s="50"/>
      <c r="V191" s="50"/>
      <c r="W191" s="50"/>
      <c r="X191" s="50"/>
      <c r="Y191" s="50"/>
    </row>
    <row r="192" spans="1:36">
      <c r="R192" s="50"/>
      <c r="T192" s="50"/>
      <c r="U192" s="50"/>
      <c r="V192" s="50"/>
      <c r="W192" s="50"/>
      <c r="X192" s="50"/>
      <c r="Y192" s="50"/>
    </row>
  </sheetData>
  <autoFilter ref="AJ1:AJ192">
    <filterColumn colId="0">
      <filters blank="1">
        <filter val="1"/>
        <filter val="12"/>
        <filter val="16"/>
        <filter val="2"/>
        <filter val="3"/>
        <filter val="4"/>
        <filter val="5"/>
        <filter val="54"/>
        <filter val="6"/>
        <filter val="副驾驶员座椅总成"/>
        <filter val="陕汽轻卡"/>
        <filter val="陕汽轻卡仿皮面料"/>
        <filter val="用量"/>
      </filters>
    </filterColumn>
  </autoFilter>
  <mergeCells count="36">
    <mergeCell ref="V6:V7"/>
    <mergeCell ref="O6:O7"/>
    <mergeCell ref="P6:P7"/>
    <mergeCell ref="Q6:Q7"/>
    <mergeCell ref="R6:R7"/>
    <mergeCell ref="L6:L7"/>
    <mergeCell ref="M6:M7"/>
    <mergeCell ref="W6:W7"/>
    <mergeCell ref="AJ6:AJ7"/>
    <mergeCell ref="AC6:AC7"/>
    <mergeCell ref="AD6:AD7"/>
    <mergeCell ref="AE6:AE7"/>
    <mergeCell ref="AF6:AF7"/>
    <mergeCell ref="AG6:AG7"/>
    <mergeCell ref="AH6:AH7"/>
    <mergeCell ref="AI6:AI7"/>
    <mergeCell ref="N6:N7"/>
    <mergeCell ref="S6:S7"/>
    <mergeCell ref="T6:T7"/>
    <mergeCell ref="U6:U7"/>
    <mergeCell ref="N1:AH5"/>
    <mergeCell ref="A5:M5"/>
    <mergeCell ref="X6:X7"/>
    <mergeCell ref="Y6:Y7"/>
    <mergeCell ref="Z6:Z7"/>
    <mergeCell ref="AA6:AA7"/>
    <mergeCell ref="AB6:AB7"/>
    <mergeCell ref="A1:E1"/>
    <mergeCell ref="F1:K1"/>
    <mergeCell ref="L1:M1"/>
    <mergeCell ref="A2:M2"/>
    <mergeCell ref="A3:K3"/>
    <mergeCell ref="L3:M3"/>
    <mergeCell ref="A4:M4"/>
    <mergeCell ref="B6:K6"/>
    <mergeCell ref="A6:A7"/>
  </mergeCells>
  <phoneticPr fontId="25" type="noConversion"/>
  <conditionalFormatting sqref="K38">
    <cfRule type="duplicateValues" dxfId="5" priority="71"/>
  </conditionalFormatting>
  <conditionalFormatting sqref="K162">
    <cfRule type="duplicateValues" dxfId="4" priority="456"/>
  </conditionalFormatting>
  <conditionalFormatting sqref="K41:K42">
    <cfRule type="duplicateValues" dxfId="3" priority="437"/>
    <cfRule type="duplicateValues" dxfId="2" priority="438"/>
  </conditionalFormatting>
  <conditionalFormatting sqref="K80:K82">
    <cfRule type="duplicateValues" dxfId="1" priority="563"/>
  </conditionalFormatting>
  <conditionalFormatting sqref="L21:L22">
    <cfRule type="duplicateValues" dxfId="0" priority="231"/>
  </conditionalFormatting>
  <dataValidations count="1">
    <dataValidation type="list" allowBlank="1" showInputMessage="1" showErrorMessage="1" sqref="U8:V179">
      <formula1>"Y,N"</formula1>
    </dataValidation>
  </dataValidations>
  <pageMargins left="1.5743055555555601" right="0.70763888888888904" top="0.74791666666666701" bottom="0.74791666666666701" header="0.31388888888888899" footer="0.31388888888888899"/>
  <pageSetup paperSize="8" scale="44" fitToHeight="5" orientation="landscape" horizontalDpi="1200" verticalDpi="1200" r:id="rId1"/>
  <headerFooter>
    <oddFooter>&amp;C第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I179"/>
  <sheetViews>
    <sheetView view="pageBreakPreview" zoomScale="55" zoomScaleNormal="100" workbookViewId="0">
      <selection activeCell="L163" sqref="L163"/>
    </sheetView>
  </sheetViews>
  <sheetFormatPr defaultColWidth="9" defaultRowHeight="17.25"/>
  <cols>
    <col min="1" max="1" width="3.75" style="5" customWidth="1"/>
    <col min="2" max="2" width="7.625" style="5" customWidth="1"/>
    <col min="3" max="3" width="8.75" style="5" customWidth="1"/>
    <col min="4" max="4" width="9.75" style="5" customWidth="1"/>
    <col min="5" max="5" width="8.75" style="5" customWidth="1"/>
    <col min="6" max="6" width="11.375" style="5" customWidth="1"/>
    <col min="7" max="7" width="31.625" style="5" customWidth="1"/>
    <col min="8" max="8" width="4.875" style="5" customWidth="1"/>
    <col min="9" max="9" width="4.625" style="5" customWidth="1"/>
    <col min="10" max="10" width="8.5" style="5" customWidth="1"/>
    <col min="11" max="11" width="0.125" style="5" customWidth="1"/>
    <col min="12" max="12" width="25.625" style="5" customWidth="1"/>
    <col min="13" max="13" width="10.875" style="5" customWidth="1"/>
    <col min="14" max="14" width="3.5" style="5" customWidth="1"/>
    <col min="15" max="15" width="6.375" style="5" customWidth="1"/>
    <col min="16" max="16" width="5" style="5" customWidth="1"/>
    <col min="17" max="17" width="5.875" style="5" customWidth="1"/>
    <col min="18" max="19" width="7.875" style="5" customWidth="1"/>
    <col min="20" max="20" width="6.125" style="5" customWidth="1"/>
    <col min="21" max="21" width="13.125" style="5" customWidth="1"/>
    <col min="22" max="22" width="31.875" style="5" customWidth="1"/>
    <col min="23" max="23" width="4.625" style="5" customWidth="1"/>
    <col min="24" max="24" width="8" style="5" customWidth="1"/>
    <col min="25" max="25" width="11.5" style="5" customWidth="1"/>
    <col min="26" max="26" width="11.625" style="5" customWidth="1"/>
    <col min="27" max="27" width="13.125" style="5" customWidth="1"/>
    <col min="28" max="28" width="10" style="5" customWidth="1"/>
    <col min="29" max="29" width="11.25" style="5" customWidth="1"/>
    <col min="30" max="250" width="9" style="5"/>
    <col min="251" max="251" width="3.125" style="5" customWidth="1"/>
    <col min="252" max="252" width="7.625" style="5" customWidth="1"/>
    <col min="253" max="253" width="4.125" style="5" customWidth="1"/>
    <col min="254" max="254" width="17" style="5" customWidth="1"/>
    <col min="255" max="255" width="3.625" style="5" customWidth="1"/>
    <col min="256" max="256" width="9.125" style="5" customWidth="1"/>
    <col min="257" max="257" width="3.625" style="5" customWidth="1"/>
    <col min="258" max="258" width="4.625" style="5" customWidth="1"/>
    <col min="259" max="259" width="9.625" style="5" customWidth="1"/>
    <col min="260" max="260" width="10.125" style="5" customWidth="1"/>
    <col min="261" max="261" width="10.25" style="5" customWidth="1"/>
    <col min="262" max="262" width="4.625" style="5" customWidth="1"/>
    <col min="263" max="263" width="5" style="5" customWidth="1"/>
    <col min="264" max="264" width="11.125" style="5" customWidth="1"/>
    <col min="265" max="265" width="16.125" style="5" customWidth="1"/>
    <col min="266" max="266" width="4.75" style="5" customWidth="1"/>
    <col min="267" max="267" width="3.625" style="5" customWidth="1"/>
    <col min="268" max="268" width="5.125" style="5" customWidth="1"/>
    <col min="269" max="269" width="3.125" style="5" customWidth="1"/>
    <col min="270" max="270" width="4.625" style="5" customWidth="1"/>
    <col min="271" max="271" width="5" style="5" customWidth="1"/>
    <col min="272" max="273" width="9.75" style="5" customWidth="1"/>
    <col min="274" max="275" width="7.875" style="5" customWidth="1"/>
    <col min="276" max="506" width="9" style="5"/>
    <col min="507" max="507" width="3.125" style="5" customWidth="1"/>
    <col min="508" max="508" width="7.625" style="5" customWidth="1"/>
    <col min="509" max="509" width="4.125" style="5" customWidth="1"/>
    <col min="510" max="510" width="17" style="5" customWidth="1"/>
    <col min="511" max="511" width="3.625" style="5" customWidth="1"/>
    <col min="512" max="512" width="9.125" style="5" customWidth="1"/>
    <col min="513" max="513" width="3.625" style="5" customWidth="1"/>
    <col min="514" max="514" width="4.625" style="5" customWidth="1"/>
    <col min="515" max="515" width="9.625" style="5" customWidth="1"/>
    <col min="516" max="516" width="10.125" style="5" customWidth="1"/>
    <col min="517" max="517" width="10.25" style="5" customWidth="1"/>
    <col min="518" max="518" width="4.625" style="5" customWidth="1"/>
    <col min="519" max="519" width="5" style="5" customWidth="1"/>
    <col min="520" max="520" width="11.125" style="5" customWidth="1"/>
    <col min="521" max="521" width="16.125" style="5" customWidth="1"/>
    <col min="522" max="522" width="4.75" style="5" customWidth="1"/>
    <col min="523" max="523" width="3.625" style="5" customWidth="1"/>
    <col min="524" max="524" width="5.125" style="5" customWidth="1"/>
    <col min="525" max="525" width="3.125" style="5" customWidth="1"/>
    <col min="526" max="526" width="4.625" style="5" customWidth="1"/>
    <col min="527" max="527" width="5" style="5" customWidth="1"/>
    <col min="528" max="529" width="9.75" style="5" customWidth="1"/>
    <col min="530" max="531" width="7.875" style="5" customWidth="1"/>
    <col min="532" max="762" width="9" style="5"/>
    <col min="763" max="763" width="3.125" style="5" customWidth="1"/>
    <col min="764" max="764" width="7.625" style="5" customWidth="1"/>
    <col min="765" max="765" width="4.125" style="5" customWidth="1"/>
    <col min="766" max="766" width="17" style="5" customWidth="1"/>
    <col min="767" max="767" width="3.625" style="5" customWidth="1"/>
    <col min="768" max="768" width="9.125" style="5" customWidth="1"/>
    <col min="769" max="769" width="3.625" style="5" customWidth="1"/>
    <col min="770" max="770" width="4.625" style="5" customWidth="1"/>
    <col min="771" max="771" width="9.625" style="5" customWidth="1"/>
    <col min="772" max="772" width="10.125" style="5" customWidth="1"/>
    <col min="773" max="773" width="10.25" style="5" customWidth="1"/>
    <col min="774" max="774" width="4.625" style="5" customWidth="1"/>
    <col min="775" max="775" width="5" style="5" customWidth="1"/>
    <col min="776" max="776" width="11.125" style="5" customWidth="1"/>
    <col min="777" max="777" width="16.125" style="5" customWidth="1"/>
    <col min="778" max="778" width="4.75" style="5" customWidth="1"/>
    <col min="779" max="779" width="3.625" style="5" customWidth="1"/>
    <col min="780" max="780" width="5.125" style="5" customWidth="1"/>
    <col min="781" max="781" width="3.125" style="5" customWidth="1"/>
    <col min="782" max="782" width="4.625" style="5" customWidth="1"/>
    <col min="783" max="783" width="5" style="5" customWidth="1"/>
    <col min="784" max="785" width="9.75" style="5" customWidth="1"/>
    <col min="786" max="787" width="7.875" style="5" customWidth="1"/>
    <col min="788" max="1018" width="9" style="5"/>
    <col min="1019" max="1019" width="3.125" style="5" customWidth="1"/>
    <col min="1020" max="1020" width="7.625" style="5" customWidth="1"/>
    <col min="1021" max="1021" width="4.125" style="5" customWidth="1"/>
    <col min="1022" max="1022" width="17" style="5" customWidth="1"/>
    <col min="1023" max="1023" width="3.625" style="5" customWidth="1"/>
    <col min="1024" max="1024" width="9.125" style="5" customWidth="1"/>
    <col min="1025" max="1025" width="3.625" style="5" customWidth="1"/>
    <col min="1026" max="1026" width="4.625" style="5" customWidth="1"/>
    <col min="1027" max="1027" width="9.625" style="5" customWidth="1"/>
    <col min="1028" max="1028" width="10.125" style="5" customWidth="1"/>
    <col min="1029" max="1029" width="10.25" style="5" customWidth="1"/>
    <col min="1030" max="1030" width="4.625" style="5" customWidth="1"/>
    <col min="1031" max="1031" width="5" style="5" customWidth="1"/>
    <col min="1032" max="1032" width="11.125" style="5" customWidth="1"/>
    <col min="1033" max="1033" width="16.125" style="5" customWidth="1"/>
    <col min="1034" max="1034" width="4.75" style="5" customWidth="1"/>
    <col min="1035" max="1035" width="3.625" style="5" customWidth="1"/>
    <col min="1036" max="1036" width="5.125" style="5" customWidth="1"/>
    <col min="1037" max="1037" width="3.125" style="5" customWidth="1"/>
    <col min="1038" max="1038" width="4.625" style="5" customWidth="1"/>
    <col min="1039" max="1039" width="5" style="5" customWidth="1"/>
    <col min="1040" max="1041" width="9.75" style="5" customWidth="1"/>
    <col min="1042" max="1043" width="7.875" style="5" customWidth="1"/>
    <col min="1044" max="1274" width="9" style="5"/>
    <col min="1275" max="1275" width="3.125" style="5" customWidth="1"/>
    <col min="1276" max="1276" width="7.625" style="5" customWidth="1"/>
    <col min="1277" max="1277" width="4.125" style="5" customWidth="1"/>
    <col min="1278" max="1278" width="17" style="5" customWidth="1"/>
    <col min="1279" max="1279" width="3.625" style="5" customWidth="1"/>
    <col min="1280" max="1280" width="9.125" style="5" customWidth="1"/>
    <col min="1281" max="1281" width="3.625" style="5" customWidth="1"/>
    <col min="1282" max="1282" width="4.625" style="5" customWidth="1"/>
    <col min="1283" max="1283" width="9.625" style="5" customWidth="1"/>
    <col min="1284" max="1284" width="10.125" style="5" customWidth="1"/>
    <col min="1285" max="1285" width="10.25" style="5" customWidth="1"/>
    <col min="1286" max="1286" width="4.625" style="5" customWidth="1"/>
    <col min="1287" max="1287" width="5" style="5" customWidth="1"/>
    <col min="1288" max="1288" width="11.125" style="5" customWidth="1"/>
    <col min="1289" max="1289" width="16.125" style="5" customWidth="1"/>
    <col min="1290" max="1290" width="4.75" style="5" customWidth="1"/>
    <col min="1291" max="1291" width="3.625" style="5" customWidth="1"/>
    <col min="1292" max="1292" width="5.125" style="5" customWidth="1"/>
    <col min="1293" max="1293" width="3.125" style="5" customWidth="1"/>
    <col min="1294" max="1294" width="4.625" style="5" customWidth="1"/>
    <col min="1295" max="1295" width="5" style="5" customWidth="1"/>
    <col min="1296" max="1297" width="9.75" style="5" customWidth="1"/>
    <col min="1298" max="1299" width="7.875" style="5" customWidth="1"/>
    <col min="1300" max="1530" width="9" style="5"/>
    <col min="1531" max="1531" width="3.125" style="5" customWidth="1"/>
    <col min="1532" max="1532" width="7.625" style="5" customWidth="1"/>
    <col min="1533" max="1533" width="4.125" style="5" customWidth="1"/>
    <col min="1534" max="1534" width="17" style="5" customWidth="1"/>
    <col min="1535" max="1535" width="3.625" style="5" customWidth="1"/>
    <col min="1536" max="1536" width="9.125" style="5" customWidth="1"/>
    <col min="1537" max="1537" width="3.625" style="5" customWidth="1"/>
    <col min="1538" max="1538" width="4.625" style="5" customWidth="1"/>
    <col min="1539" max="1539" width="9.625" style="5" customWidth="1"/>
    <col min="1540" max="1540" width="10.125" style="5" customWidth="1"/>
    <col min="1541" max="1541" width="10.25" style="5" customWidth="1"/>
    <col min="1542" max="1542" width="4.625" style="5" customWidth="1"/>
    <col min="1543" max="1543" width="5" style="5" customWidth="1"/>
    <col min="1544" max="1544" width="11.125" style="5" customWidth="1"/>
    <col min="1545" max="1545" width="16.125" style="5" customWidth="1"/>
    <col min="1546" max="1546" width="4.75" style="5" customWidth="1"/>
    <col min="1547" max="1547" width="3.625" style="5" customWidth="1"/>
    <col min="1548" max="1548" width="5.125" style="5" customWidth="1"/>
    <col min="1549" max="1549" width="3.125" style="5" customWidth="1"/>
    <col min="1550" max="1550" width="4.625" style="5" customWidth="1"/>
    <col min="1551" max="1551" width="5" style="5" customWidth="1"/>
    <col min="1552" max="1553" width="9.75" style="5" customWidth="1"/>
    <col min="1554" max="1555" width="7.875" style="5" customWidth="1"/>
    <col min="1556" max="1786" width="9" style="5"/>
    <col min="1787" max="1787" width="3.125" style="5" customWidth="1"/>
    <col min="1788" max="1788" width="7.625" style="5" customWidth="1"/>
    <col min="1789" max="1789" width="4.125" style="5" customWidth="1"/>
    <col min="1790" max="1790" width="17" style="5" customWidth="1"/>
    <col min="1791" max="1791" width="3.625" style="5" customWidth="1"/>
    <col min="1792" max="1792" width="9.125" style="5" customWidth="1"/>
    <col min="1793" max="1793" width="3.625" style="5" customWidth="1"/>
    <col min="1794" max="1794" width="4.625" style="5" customWidth="1"/>
    <col min="1795" max="1795" width="9.625" style="5" customWidth="1"/>
    <col min="1796" max="1796" width="10.125" style="5" customWidth="1"/>
    <col min="1797" max="1797" width="10.25" style="5" customWidth="1"/>
    <col min="1798" max="1798" width="4.625" style="5" customWidth="1"/>
    <col min="1799" max="1799" width="5" style="5" customWidth="1"/>
    <col min="1800" max="1800" width="11.125" style="5" customWidth="1"/>
    <col min="1801" max="1801" width="16.125" style="5" customWidth="1"/>
    <col min="1802" max="1802" width="4.75" style="5" customWidth="1"/>
    <col min="1803" max="1803" width="3.625" style="5" customWidth="1"/>
    <col min="1804" max="1804" width="5.125" style="5" customWidth="1"/>
    <col min="1805" max="1805" width="3.125" style="5" customWidth="1"/>
    <col min="1806" max="1806" width="4.625" style="5" customWidth="1"/>
    <col min="1807" max="1807" width="5" style="5" customWidth="1"/>
    <col min="1808" max="1809" width="9.75" style="5" customWidth="1"/>
    <col min="1810" max="1811" width="7.875" style="5" customWidth="1"/>
    <col min="1812" max="2042" width="9" style="5"/>
    <col min="2043" max="2043" width="3.125" style="5" customWidth="1"/>
    <col min="2044" max="2044" width="7.625" style="5" customWidth="1"/>
    <col min="2045" max="2045" width="4.125" style="5" customWidth="1"/>
    <col min="2046" max="2046" width="17" style="5" customWidth="1"/>
    <col min="2047" max="2047" width="3.625" style="5" customWidth="1"/>
    <col min="2048" max="2048" width="9.125" style="5" customWidth="1"/>
    <col min="2049" max="2049" width="3.625" style="5" customWidth="1"/>
    <col min="2050" max="2050" width="4.625" style="5" customWidth="1"/>
    <col min="2051" max="2051" width="9.625" style="5" customWidth="1"/>
    <col min="2052" max="2052" width="10.125" style="5" customWidth="1"/>
    <col min="2053" max="2053" width="10.25" style="5" customWidth="1"/>
    <col min="2054" max="2054" width="4.625" style="5" customWidth="1"/>
    <col min="2055" max="2055" width="5" style="5" customWidth="1"/>
    <col min="2056" max="2056" width="11.125" style="5" customWidth="1"/>
    <col min="2057" max="2057" width="16.125" style="5" customWidth="1"/>
    <col min="2058" max="2058" width="4.75" style="5" customWidth="1"/>
    <col min="2059" max="2059" width="3.625" style="5" customWidth="1"/>
    <col min="2060" max="2060" width="5.125" style="5" customWidth="1"/>
    <col min="2061" max="2061" width="3.125" style="5" customWidth="1"/>
    <col min="2062" max="2062" width="4.625" style="5" customWidth="1"/>
    <col min="2063" max="2063" width="5" style="5" customWidth="1"/>
    <col min="2064" max="2065" width="9.75" style="5" customWidth="1"/>
    <col min="2066" max="2067" width="7.875" style="5" customWidth="1"/>
    <col min="2068" max="2298" width="9" style="5"/>
    <col min="2299" max="2299" width="3.125" style="5" customWidth="1"/>
    <col min="2300" max="2300" width="7.625" style="5" customWidth="1"/>
    <col min="2301" max="2301" width="4.125" style="5" customWidth="1"/>
    <col min="2302" max="2302" width="17" style="5" customWidth="1"/>
    <col min="2303" max="2303" width="3.625" style="5" customWidth="1"/>
    <col min="2304" max="2304" width="9.125" style="5" customWidth="1"/>
    <col min="2305" max="2305" width="3.625" style="5" customWidth="1"/>
    <col min="2306" max="2306" width="4.625" style="5" customWidth="1"/>
    <col min="2307" max="2307" width="9.625" style="5" customWidth="1"/>
    <col min="2308" max="2308" width="10.125" style="5" customWidth="1"/>
    <col min="2309" max="2309" width="10.25" style="5" customWidth="1"/>
    <col min="2310" max="2310" width="4.625" style="5" customWidth="1"/>
    <col min="2311" max="2311" width="5" style="5" customWidth="1"/>
    <col min="2312" max="2312" width="11.125" style="5" customWidth="1"/>
    <col min="2313" max="2313" width="16.125" style="5" customWidth="1"/>
    <col min="2314" max="2314" width="4.75" style="5" customWidth="1"/>
    <col min="2315" max="2315" width="3.625" style="5" customWidth="1"/>
    <col min="2316" max="2316" width="5.125" style="5" customWidth="1"/>
    <col min="2317" max="2317" width="3.125" style="5" customWidth="1"/>
    <col min="2318" max="2318" width="4.625" style="5" customWidth="1"/>
    <col min="2319" max="2319" width="5" style="5" customWidth="1"/>
    <col min="2320" max="2321" width="9.75" style="5" customWidth="1"/>
    <col min="2322" max="2323" width="7.875" style="5" customWidth="1"/>
    <col min="2324" max="2554" width="9" style="5"/>
    <col min="2555" max="2555" width="3.125" style="5" customWidth="1"/>
    <col min="2556" max="2556" width="7.625" style="5" customWidth="1"/>
    <col min="2557" max="2557" width="4.125" style="5" customWidth="1"/>
    <col min="2558" max="2558" width="17" style="5" customWidth="1"/>
    <col min="2559" max="2559" width="3.625" style="5" customWidth="1"/>
    <col min="2560" max="2560" width="9.125" style="5" customWidth="1"/>
    <col min="2561" max="2561" width="3.625" style="5" customWidth="1"/>
    <col min="2562" max="2562" width="4.625" style="5" customWidth="1"/>
    <col min="2563" max="2563" width="9.625" style="5" customWidth="1"/>
    <col min="2564" max="2564" width="10.125" style="5" customWidth="1"/>
    <col min="2565" max="2565" width="10.25" style="5" customWidth="1"/>
    <col min="2566" max="2566" width="4.625" style="5" customWidth="1"/>
    <col min="2567" max="2567" width="5" style="5" customWidth="1"/>
    <col min="2568" max="2568" width="11.125" style="5" customWidth="1"/>
    <col min="2569" max="2569" width="16.125" style="5" customWidth="1"/>
    <col min="2570" max="2570" width="4.75" style="5" customWidth="1"/>
    <col min="2571" max="2571" width="3.625" style="5" customWidth="1"/>
    <col min="2572" max="2572" width="5.125" style="5" customWidth="1"/>
    <col min="2573" max="2573" width="3.125" style="5" customWidth="1"/>
    <col min="2574" max="2574" width="4.625" style="5" customWidth="1"/>
    <col min="2575" max="2575" width="5" style="5" customWidth="1"/>
    <col min="2576" max="2577" width="9.75" style="5" customWidth="1"/>
    <col min="2578" max="2579" width="7.875" style="5" customWidth="1"/>
    <col min="2580" max="2810" width="9" style="5"/>
    <col min="2811" max="2811" width="3.125" style="5" customWidth="1"/>
    <col min="2812" max="2812" width="7.625" style="5" customWidth="1"/>
    <col min="2813" max="2813" width="4.125" style="5" customWidth="1"/>
    <col min="2814" max="2814" width="17" style="5" customWidth="1"/>
    <col min="2815" max="2815" width="3.625" style="5" customWidth="1"/>
    <col min="2816" max="2816" width="9.125" style="5" customWidth="1"/>
    <col min="2817" max="2817" width="3.625" style="5" customWidth="1"/>
    <col min="2818" max="2818" width="4.625" style="5" customWidth="1"/>
    <col min="2819" max="2819" width="9.625" style="5" customWidth="1"/>
    <col min="2820" max="2820" width="10.125" style="5" customWidth="1"/>
    <col min="2821" max="2821" width="10.25" style="5" customWidth="1"/>
    <col min="2822" max="2822" width="4.625" style="5" customWidth="1"/>
    <col min="2823" max="2823" width="5" style="5" customWidth="1"/>
    <col min="2824" max="2824" width="11.125" style="5" customWidth="1"/>
    <col min="2825" max="2825" width="16.125" style="5" customWidth="1"/>
    <col min="2826" max="2826" width="4.75" style="5" customWidth="1"/>
    <col min="2827" max="2827" width="3.625" style="5" customWidth="1"/>
    <col min="2828" max="2828" width="5.125" style="5" customWidth="1"/>
    <col min="2829" max="2829" width="3.125" style="5" customWidth="1"/>
    <col min="2830" max="2830" width="4.625" style="5" customWidth="1"/>
    <col min="2831" max="2831" width="5" style="5" customWidth="1"/>
    <col min="2832" max="2833" width="9.75" style="5" customWidth="1"/>
    <col min="2834" max="2835" width="7.875" style="5" customWidth="1"/>
    <col min="2836" max="3066" width="9" style="5"/>
    <col min="3067" max="3067" width="3.125" style="5" customWidth="1"/>
    <col min="3068" max="3068" width="7.625" style="5" customWidth="1"/>
    <col min="3069" max="3069" width="4.125" style="5" customWidth="1"/>
    <col min="3070" max="3070" width="17" style="5" customWidth="1"/>
    <col min="3071" max="3071" width="3.625" style="5" customWidth="1"/>
    <col min="3072" max="3072" width="9.125" style="5" customWidth="1"/>
    <col min="3073" max="3073" width="3.625" style="5" customWidth="1"/>
    <col min="3074" max="3074" width="4.625" style="5" customWidth="1"/>
    <col min="3075" max="3075" width="9.625" style="5" customWidth="1"/>
    <col min="3076" max="3076" width="10.125" style="5" customWidth="1"/>
    <col min="3077" max="3077" width="10.25" style="5" customWidth="1"/>
    <col min="3078" max="3078" width="4.625" style="5" customWidth="1"/>
    <col min="3079" max="3079" width="5" style="5" customWidth="1"/>
    <col min="3080" max="3080" width="11.125" style="5" customWidth="1"/>
    <col min="3081" max="3081" width="16.125" style="5" customWidth="1"/>
    <col min="3082" max="3082" width="4.75" style="5" customWidth="1"/>
    <col min="3083" max="3083" width="3.625" style="5" customWidth="1"/>
    <col min="3084" max="3084" width="5.125" style="5" customWidth="1"/>
    <col min="3085" max="3085" width="3.125" style="5" customWidth="1"/>
    <col min="3086" max="3086" width="4.625" style="5" customWidth="1"/>
    <col min="3087" max="3087" width="5" style="5" customWidth="1"/>
    <col min="3088" max="3089" width="9.75" style="5" customWidth="1"/>
    <col min="3090" max="3091" width="7.875" style="5" customWidth="1"/>
    <col min="3092" max="3322" width="9" style="5"/>
    <col min="3323" max="3323" width="3.125" style="5" customWidth="1"/>
    <col min="3324" max="3324" width="7.625" style="5" customWidth="1"/>
    <col min="3325" max="3325" width="4.125" style="5" customWidth="1"/>
    <col min="3326" max="3326" width="17" style="5" customWidth="1"/>
    <col min="3327" max="3327" width="3.625" style="5" customWidth="1"/>
    <col min="3328" max="3328" width="9.125" style="5" customWidth="1"/>
    <col min="3329" max="3329" width="3.625" style="5" customWidth="1"/>
    <col min="3330" max="3330" width="4.625" style="5" customWidth="1"/>
    <col min="3331" max="3331" width="9.625" style="5" customWidth="1"/>
    <col min="3332" max="3332" width="10.125" style="5" customWidth="1"/>
    <col min="3333" max="3333" width="10.25" style="5" customWidth="1"/>
    <col min="3334" max="3334" width="4.625" style="5" customWidth="1"/>
    <col min="3335" max="3335" width="5" style="5" customWidth="1"/>
    <col min="3336" max="3336" width="11.125" style="5" customWidth="1"/>
    <col min="3337" max="3337" width="16.125" style="5" customWidth="1"/>
    <col min="3338" max="3338" width="4.75" style="5" customWidth="1"/>
    <col min="3339" max="3339" width="3.625" style="5" customWidth="1"/>
    <col min="3340" max="3340" width="5.125" style="5" customWidth="1"/>
    <col min="3341" max="3341" width="3.125" style="5" customWidth="1"/>
    <col min="3342" max="3342" width="4.625" style="5" customWidth="1"/>
    <col min="3343" max="3343" width="5" style="5" customWidth="1"/>
    <col min="3344" max="3345" width="9.75" style="5" customWidth="1"/>
    <col min="3346" max="3347" width="7.875" style="5" customWidth="1"/>
    <col min="3348" max="3578" width="9" style="5"/>
    <col min="3579" max="3579" width="3.125" style="5" customWidth="1"/>
    <col min="3580" max="3580" width="7.625" style="5" customWidth="1"/>
    <col min="3581" max="3581" width="4.125" style="5" customWidth="1"/>
    <col min="3582" max="3582" width="17" style="5" customWidth="1"/>
    <col min="3583" max="3583" width="3.625" style="5" customWidth="1"/>
    <col min="3584" max="3584" width="9.125" style="5" customWidth="1"/>
    <col min="3585" max="3585" width="3.625" style="5" customWidth="1"/>
    <col min="3586" max="3586" width="4.625" style="5" customWidth="1"/>
    <col min="3587" max="3587" width="9.625" style="5" customWidth="1"/>
    <col min="3588" max="3588" width="10.125" style="5" customWidth="1"/>
    <col min="3589" max="3589" width="10.25" style="5" customWidth="1"/>
    <col min="3590" max="3590" width="4.625" style="5" customWidth="1"/>
    <col min="3591" max="3591" width="5" style="5" customWidth="1"/>
    <col min="3592" max="3592" width="11.125" style="5" customWidth="1"/>
    <col min="3593" max="3593" width="16.125" style="5" customWidth="1"/>
    <col min="3594" max="3594" width="4.75" style="5" customWidth="1"/>
    <col min="3595" max="3595" width="3.625" style="5" customWidth="1"/>
    <col min="3596" max="3596" width="5.125" style="5" customWidth="1"/>
    <col min="3597" max="3597" width="3.125" style="5" customWidth="1"/>
    <col min="3598" max="3598" width="4.625" style="5" customWidth="1"/>
    <col min="3599" max="3599" width="5" style="5" customWidth="1"/>
    <col min="3600" max="3601" width="9.75" style="5" customWidth="1"/>
    <col min="3602" max="3603" width="7.875" style="5" customWidth="1"/>
    <col min="3604" max="3834" width="9" style="5"/>
    <col min="3835" max="3835" width="3.125" style="5" customWidth="1"/>
    <col min="3836" max="3836" width="7.625" style="5" customWidth="1"/>
    <col min="3837" max="3837" width="4.125" style="5" customWidth="1"/>
    <col min="3838" max="3838" width="17" style="5" customWidth="1"/>
    <col min="3839" max="3839" width="3.625" style="5" customWidth="1"/>
    <col min="3840" max="3840" width="9.125" style="5" customWidth="1"/>
    <col min="3841" max="3841" width="3.625" style="5" customWidth="1"/>
    <col min="3842" max="3842" width="4.625" style="5" customWidth="1"/>
    <col min="3843" max="3843" width="9.625" style="5" customWidth="1"/>
    <col min="3844" max="3844" width="10.125" style="5" customWidth="1"/>
    <col min="3845" max="3845" width="10.25" style="5" customWidth="1"/>
    <col min="3846" max="3846" width="4.625" style="5" customWidth="1"/>
    <col min="3847" max="3847" width="5" style="5" customWidth="1"/>
    <col min="3848" max="3848" width="11.125" style="5" customWidth="1"/>
    <col min="3849" max="3849" width="16.125" style="5" customWidth="1"/>
    <col min="3850" max="3850" width="4.75" style="5" customWidth="1"/>
    <col min="3851" max="3851" width="3.625" style="5" customWidth="1"/>
    <col min="3852" max="3852" width="5.125" style="5" customWidth="1"/>
    <col min="3853" max="3853" width="3.125" style="5" customWidth="1"/>
    <col min="3854" max="3854" width="4.625" style="5" customWidth="1"/>
    <col min="3855" max="3855" width="5" style="5" customWidth="1"/>
    <col min="3856" max="3857" width="9.75" style="5" customWidth="1"/>
    <col min="3858" max="3859" width="7.875" style="5" customWidth="1"/>
    <col min="3860" max="4090" width="9" style="5"/>
    <col min="4091" max="4091" width="3.125" style="5" customWidth="1"/>
    <col min="4092" max="4092" width="7.625" style="5" customWidth="1"/>
    <col min="4093" max="4093" width="4.125" style="5" customWidth="1"/>
    <col min="4094" max="4094" width="17" style="5" customWidth="1"/>
    <col min="4095" max="4095" width="3.625" style="5" customWidth="1"/>
    <col min="4096" max="4096" width="9.125" style="5" customWidth="1"/>
    <col min="4097" max="4097" width="3.625" style="5" customWidth="1"/>
    <col min="4098" max="4098" width="4.625" style="5" customWidth="1"/>
    <col min="4099" max="4099" width="9.625" style="5" customWidth="1"/>
    <col min="4100" max="4100" width="10.125" style="5" customWidth="1"/>
    <col min="4101" max="4101" width="10.25" style="5" customWidth="1"/>
    <col min="4102" max="4102" width="4.625" style="5" customWidth="1"/>
    <col min="4103" max="4103" width="5" style="5" customWidth="1"/>
    <col min="4104" max="4104" width="11.125" style="5" customWidth="1"/>
    <col min="4105" max="4105" width="16.125" style="5" customWidth="1"/>
    <col min="4106" max="4106" width="4.75" style="5" customWidth="1"/>
    <col min="4107" max="4107" width="3.625" style="5" customWidth="1"/>
    <col min="4108" max="4108" width="5.125" style="5" customWidth="1"/>
    <col min="4109" max="4109" width="3.125" style="5" customWidth="1"/>
    <col min="4110" max="4110" width="4.625" style="5" customWidth="1"/>
    <col min="4111" max="4111" width="5" style="5" customWidth="1"/>
    <col min="4112" max="4113" width="9.75" style="5" customWidth="1"/>
    <col min="4114" max="4115" width="7.875" style="5" customWidth="1"/>
    <col min="4116" max="4346" width="9" style="5"/>
    <col min="4347" max="4347" width="3.125" style="5" customWidth="1"/>
    <col min="4348" max="4348" width="7.625" style="5" customWidth="1"/>
    <col min="4349" max="4349" width="4.125" style="5" customWidth="1"/>
    <col min="4350" max="4350" width="17" style="5" customWidth="1"/>
    <col min="4351" max="4351" width="3.625" style="5" customWidth="1"/>
    <col min="4352" max="4352" width="9.125" style="5" customWidth="1"/>
    <col min="4353" max="4353" width="3.625" style="5" customWidth="1"/>
    <col min="4354" max="4354" width="4.625" style="5" customWidth="1"/>
    <col min="4355" max="4355" width="9.625" style="5" customWidth="1"/>
    <col min="4356" max="4356" width="10.125" style="5" customWidth="1"/>
    <col min="4357" max="4357" width="10.25" style="5" customWidth="1"/>
    <col min="4358" max="4358" width="4.625" style="5" customWidth="1"/>
    <col min="4359" max="4359" width="5" style="5" customWidth="1"/>
    <col min="4360" max="4360" width="11.125" style="5" customWidth="1"/>
    <col min="4361" max="4361" width="16.125" style="5" customWidth="1"/>
    <col min="4362" max="4362" width="4.75" style="5" customWidth="1"/>
    <col min="4363" max="4363" width="3.625" style="5" customWidth="1"/>
    <col min="4364" max="4364" width="5.125" style="5" customWidth="1"/>
    <col min="4365" max="4365" width="3.125" style="5" customWidth="1"/>
    <col min="4366" max="4366" width="4.625" style="5" customWidth="1"/>
    <col min="4367" max="4367" width="5" style="5" customWidth="1"/>
    <col min="4368" max="4369" width="9.75" style="5" customWidth="1"/>
    <col min="4370" max="4371" width="7.875" style="5" customWidth="1"/>
    <col min="4372" max="4602" width="9" style="5"/>
    <col min="4603" max="4603" width="3.125" style="5" customWidth="1"/>
    <col min="4604" max="4604" width="7.625" style="5" customWidth="1"/>
    <col min="4605" max="4605" width="4.125" style="5" customWidth="1"/>
    <col min="4606" max="4606" width="17" style="5" customWidth="1"/>
    <col min="4607" max="4607" width="3.625" style="5" customWidth="1"/>
    <col min="4608" max="4608" width="9.125" style="5" customWidth="1"/>
    <col min="4609" max="4609" width="3.625" style="5" customWidth="1"/>
    <col min="4610" max="4610" width="4.625" style="5" customWidth="1"/>
    <col min="4611" max="4611" width="9.625" style="5" customWidth="1"/>
    <col min="4612" max="4612" width="10.125" style="5" customWidth="1"/>
    <col min="4613" max="4613" width="10.25" style="5" customWidth="1"/>
    <col min="4614" max="4614" width="4.625" style="5" customWidth="1"/>
    <col min="4615" max="4615" width="5" style="5" customWidth="1"/>
    <col min="4616" max="4616" width="11.125" style="5" customWidth="1"/>
    <col min="4617" max="4617" width="16.125" style="5" customWidth="1"/>
    <col min="4618" max="4618" width="4.75" style="5" customWidth="1"/>
    <col min="4619" max="4619" width="3.625" style="5" customWidth="1"/>
    <col min="4620" max="4620" width="5.125" style="5" customWidth="1"/>
    <col min="4621" max="4621" width="3.125" style="5" customWidth="1"/>
    <col min="4622" max="4622" width="4.625" style="5" customWidth="1"/>
    <col min="4623" max="4623" width="5" style="5" customWidth="1"/>
    <col min="4624" max="4625" width="9.75" style="5" customWidth="1"/>
    <col min="4626" max="4627" width="7.875" style="5" customWidth="1"/>
    <col min="4628" max="4858" width="9" style="5"/>
    <col min="4859" max="4859" width="3.125" style="5" customWidth="1"/>
    <col min="4860" max="4860" width="7.625" style="5" customWidth="1"/>
    <col min="4861" max="4861" width="4.125" style="5" customWidth="1"/>
    <col min="4862" max="4862" width="17" style="5" customWidth="1"/>
    <col min="4863" max="4863" width="3.625" style="5" customWidth="1"/>
    <col min="4864" max="4864" width="9.125" style="5" customWidth="1"/>
    <col min="4865" max="4865" width="3.625" style="5" customWidth="1"/>
    <col min="4866" max="4866" width="4.625" style="5" customWidth="1"/>
    <col min="4867" max="4867" width="9.625" style="5" customWidth="1"/>
    <col min="4868" max="4868" width="10.125" style="5" customWidth="1"/>
    <col min="4869" max="4869" width="10.25" style="5" customWidth="1"/>
    <col min="4870" max="4870" width="4.625" style="5" customWidth="1"/>
    <col min="4871" max="4871" width="5" style="5" customWidth="1"/>
    <col min="4872" max="4872" width="11.125" style="5" customWidth="1"/>
    <col min="4873" max="4873" width="16.125" style="5" customWidth="1"/>
    <col min="4874" max="4874" width="4.75" style="5" customWidth="1"/>
    <col min="4875" max="4875" width="3.625" style="5" customWidth="1"/>
    <col min="4876" max="4876" width="5.125" style="5" customWidth="1"/>
    <col min="4877" max="4877" width="3.125" style="5" customWidth="1"/>
    <col min="4878" max="4878" width="4.625" style="5" customWidth="1"/>
    <col min="4879" max="4879" width="5" style="5" customWidth="1"/>
    <col min="4880" max="4881" width="9.75" style="5" customWidth="1"/>
    <col min="4882" max="4883" width="7.875" style="5" customWidth="1"/>
    <col min="4884" max="5114" width="9" style="5"/>
    <col min="5115" max="5115" width="3.125" style="5" customWidth="1"/>
    <col min="5116" max="5116" width="7.625" style="5" customWidth="1"/>
    <col min="5117" max="5117" width="4.125" style="5" customWidth="1"/>
    <col min="5118" max="5118" width="17" style="5" customWidth="1"/>
    <col min="5119" max="5119" width="3.625" style="5" customWidth="1"/>
    <col min="5120" max="5120" width="9.125" style="5" customWidth="1"/>
    <col min="5121" max="5121" width="3.625" style="5" customWidth="1"/>
    <col min="5122" max="5122" width="4.625" style="5" customWidth="1"/>
    <col min="5123" max="5123" width="9.625" style="5" customWidth="1"/>
    <col min="5124" max="5124" width="10.125" style="5" customWidth="1"/>
    <col min="5125" max="5125" width="10.25" style="5" customWidth="1"/>
    <col min="5126" max="5126" width="4.625" style="5" customWidth="1"/>
    <col min="5127" max="5127" width="5" style="5" customWidth="1"/>
    <col min="5128" max="5128" width="11.125" style="5" customWidth="1"/>
    <col min="5129" max="5129" width="16.125" style="5" customWidth="1"/>
    <col min="5130" max="5130" width="4.75" style="5" customWidth="1"/>
    <col min="5131" max="5131" width="3.625" style="5" customWidth="1"/>
    <col min="5132" max="5132" width="5.125" style="5" customWidth="1"/>
    <col min="5133" max="5133" width="3.125" style="5" customWidth="1"/>
    <col min="5134" max="5134" width="4.625" style="5" customWidth="1"/>
    <col min="5135" max="5135" width="5" style="5" customWidth="1"/>
    <col min="5136" max="5137" width="9.75" style="5" customWidth="1"/>
    <col min="5138" max="5139" width="7.875" style="5" customWidth="1"/>
    <col min="5140" max="5370" width="9" style="5"/>
    <col min="5371" max="5371" width="3.125" style="5" customWidth="1"/>
    <col min="5372" max="5372" width="7.625" style="5" customWidth="1"/>
    <col min="5373" max="5373" width="4.125" style="5" customWidth="1"/>
    <col min="5374" max="5374" width="17" style="5" customWidth="1"/>
    <col min="5375" max="5375" width="3.625" style="5" customWidth="1"/>
    <col min="5376" max="5376" width="9.125" style="5" customWidth="1"/>
    <col min="5377" max="5377" width="3.625" style="5" customWidth="1"/>
    <col min="5378" max="5378" width="4.625" style="5" customWidth="1"/>
    <col min="5379" max="5379" width="9.625" style="5" customWidth="1"/>
    <col min="5380" max="5380" width="10.125" style="5" customWidth="1"/>
    <col min="5381" max="5381" width="10.25" style="5" customWidth="1"/>
    <col min="5382" max="5382" width="4.625" style="5" customWidth="1"/>
    <col min="5383" max="5383" width="5" style="5" customWidth="1"/>
    <col min="5384" max="5384" width="11.125" style="5" customWidth="1"/>
    <col min="5385" max="5385" width="16.125" style="5" customWidth="1"/>
    <col min="5386" max="5386" width="4.75" style="5" customWidth="1"/>
    <col min="5387" max="5387" width="3.625" style="5" customWidth="1"/>
    <col min="5388" max="5388" width="5.125" style="5" customWidth="1"/>
    <col min="5389" max="5389" width="3.125" style="5" customWidth="1"/>
    <col min="5390" max="5390" width="4.625" style="5" customWidth="1"/>
    <col min="5391" max="5391" width="5" style="5" customWidth="1"/>
    <col min="5392" max="5393" width="9.75" style="5" customWidth="1"/>
    <col min="5394" max="5395" width="7.875" style="5" customWidth="1"/>
    <col min="5396" max="5626" width="9" style="5"/>
    <col min="5627" max="5627" width="3.125" style="5" customWidth="1"/>
    <col min="5628" max="5628" width="7.625" style="5" customWidth="1"/>
    <col min="5629" max="5629" width="4.125" style="5" customWidth="1"/>
    <col min="5630" max="5630" width="17" style="5" customWidth="1"/>
    <col min="5631" max="5631" width="3.625" style="5" customWidth="1"/>
    <col min="5632" max="5632" width="9.125" style="5" customWidth="1"/>
    <col min="5633" max="5633" width="3.625" style="5" customWidth="1"/>
    <col min="5634" max="5634" width="4.625" style="5" customWidth="1"/>
    <col min="5635" max="5635" width="9.625" style="5" customWidth="1"/>
    <col min="5636" max="5636" width="10.125" style="5" customWidth="1"/>
    <col min="5637" max="5637" width="10.25" style="5" customWidth="1"/>
    <col min="5638" max="5638" width="4.625" style="5" customWidth="1"/>
    <col min="5639" max="5639" width="5" style="5" customWidth="1"/>
    <col min="5640" max="5640" width="11.125" style="5" customWidth="1"/>
    <col min="5641" max="5641" width="16.125" style="5" customWidth="1"/>
    <col min="5642" max="5642" width="4.75" style="5" customWidth="1"/>
    <col min="5643" max="5643" width="3.625" style="5" customWidth="1"/>
    <col min="5644" max="5644" width="5.125" style="5" customWidth="1"/>
    <col min="5645" max="5645" width="3.125" style="5" customWidth="1"/>
    <col min="5646" max="5646" width="4.625" style="5" customWidth="1"/>
    <col min="5647" max="5647" width="5" style="5" customWidth="1"/>
    <col min="5648" max="5649" width="9.75" style="5" customWidth="1"/>
    <col min="5650" max="5651" width="7.875" style="5" customWidth="1"/>
    <col min="5652" max="5882" width="9" style="5"/>
    <col min="5883" max="5883" width="3.125" style="5" customWidth="1"/>
    <col min="5884" max="5884" width="7.625" style="5" customWidth="1"/>
    <col min="5885" max="5885" width="4.125" style="5" customWidth="1"/>
    <col min="5886" max="5886" width="17" style="5" customWidth="1"/>
    <col min="5887" max="5887" width="3.625" style="5" customWidth="1"/>
    <col min="5888" max="5888" width="9.125" style="5" customWidth="1"/>
    <col min="5889" max="5889" width="3.625" style="5" customWidth="1"/>
    <col min="5890" max="5890" width="4.625" style="5" customWidth="1"/>
    <col min="5891" max="5891" width="9.625" style="5" customWidth="1"/>
    <col min="5892" max="5892" width="10.125" style="5" customWidth="1"/>
    <col min="5893" max="5893" width="10.25" style="5" customWidth="1"/>
    <col min="5894" max="5894" width="4.625" style="5" customWidth="1"/>
    <col min="5895" max="5895" width="5" style="5" customWidth="1"/>
    <col min="5896" max="5896" width="11.125" style="5" customWidth="1"/>
    <col min="5897" max="5897" width="16.125" style="5" customWidth="1"/>
    <col min="5898" max="5898" width="4.75" style="5" customWidth="1"/>
    <col min="5899" max="5899" width="3.625" style="5" customWidth="1"/>
    <col min="5900" max="5900" width="5.125" style="5" customWidth="1"/>
    <col min="5901" max="5901" width="3.125" style="5" customWidth="1"/>
    <col min="5902" max="5902" width="4.625" style="5" customWidth="1"/>
    <col min="5903" max="5903" width="5" style="5" customWidth="1"/>
    <col min="5904" max="5905" width="9.75" style="5" customWidth="1"/>
    <col min="5906" max="5907" width="7.875" style="5" customWidth="1"/>
    <col min="5908" max="6138" width="9" style="5"/>
    <col min="6139" max="6139" width="3.125" style="5" customWidth="1"/>
    <col min="6140" max="6140" width="7.625" style="5" customWidth="1"/>
    <col min="6141" max="6141" width="4.125" style="5" customWidth="1"/>
    <col min="6142" max="6142" width="17" style="5" customWidth="1"/>
    <col min="6143" max="6143" width="3.625" style="5" customWidth="1"/>
    <col min="6144" max="6144" width="9.125" style="5" customWidth="1"/>
    <col min="6145" max="6145" width="3.625" style="5" customWidth="1"/>
    <col min="6146" max="6146" width="4.625" style="5" customWidth="1"/>
    <col min="6147" max="6147" width="9.625" style="5" customWidth="1"/>
    <col min="6148" max="6148" width="10.125" style="5" customWidth="1"/>
    <col min="6149" max="6149" width="10.25" style="5" customWidth="1"/>
    <col min="6150" max="6150" width="4.625" style="5" customWidth="1"/>
    <col min="6151" max="6151" width="5" style="5" customWidth="1"/>
    <col min="6152" max="6152" width="11.125" style="5" customWidth="1"/>
    <col min="6153" max="6153" width="16.125" style="5" customWidth="1"/>
    <col min="6154" max="6154" width="4.75" style="5" customWidth="1"/>
    <col min="6155" max="6155" width="3.625" style="5" customWidth="1"/>
    <col min="6156" max="6156" width="5.125" style="5" customWidth="1"/>
    <col min="6157" max="6157" width="3.125" style="5" customWidth="1"/>
    <col min="6158" max="6158" width="4.625" style="5" customWidth="1"/>
    <col min="6159" max="6159" width="5" style="5" customWidth="1"/>
    <col min="6160" max="6161" width="9.75" style="5" customWidth="1"/>
    <col min="6162" max="6163" width="7.875" style="5" customWidth="1"/>
    <col min="6164" max="6394" width="9" style="5"/>
    <col min="6395" max="6395" width="3.125" style="5" customWidth="1"/>
    <col min="6396" max="6396" width="7.625" style="5" customWidth="1"/>
    <col min="6397" max="6397" width="4.125" style="5" customWidth="1"/>
    <col min="6398" max="6398" width="17" style="5" customWidth="1"/>
    <col min="6399" max="6399" width="3.625" style="5" customWidth="1"/>
    <col min="6400" max="6400" width="9.125" style="5" customWidth="1"/>
    <col min="6401" max="6401" width="3.625" style="5" customWidth="1"/>
    <col min="6402" max="6402" width="4.625" style="5" customWidth="1"/>
    <col min="6403" max="6403" width="9.625" style="5" customWidth="1"/>
    <col min="6404" max="6404" width="10.125" style="5" customWidth="1"/>
    <col min="6405" max="6405" width="10.25" style="5" customWidth="1"/>
    <col min="6406" max="6406" width="4.625" style="5" customWidth="1"/>
    <col min="6407" max="6407" width="5" style="5" customWidth="1"/>
    <col min="6408" max="6408" width="11.125" style="5" customWidth="1"/>
    <col min="6409" max="6409" width="16.125" style="5" customWidth="1"/>
    <col min="6410" max="6410" width="4.75" style="5" customWidth="1"/>
    <col min="6411" max="6411" width="3.625" style="5" customWidth="1"/>
    <col min="6412" max="6412" width="5.125" style="5" customWidth="1"/>
    <col min="6413" max="6413" width="3.125" style="5" customWidth="1"/>
    <col min="6414" max="6414" width="4.625" style="5" customWidth="1"/>
    <col min="6415" max="6415" width="5" style="5" customWidth="1"/>
    <col min="6416" max="6417" width="9.75" style="5" customWidth="1"/>
    <col min="6418" max="6419" width="7.875" style="5" customWidth="1"/>
    <col min="6420" max="6650" width="9" style="5"/>
    <col min="6651" max="6651" width="3.125" style="5" customWidth="1"/>
    <col min="6652" max="6652" width="7.625" style="5" customWidth="1"/>
    <col min="6653" max="6653" width="4.125" style="5" customWidth="1"/>
    <col min="6654" max="6654" width="17" style="5" customWidth="1"/>
    <col min="6655" max="6655" width="3.625" style="5" customWidth="1"/>
    <col min="6656" max="6656" width="9.125" style="5" customWidth="1"/>
    <col min="6657" max="6657" width="3.625" style="5" customWidth="1"/>
    <col min="6658" max="6658" width="4.625" style="5" customWidth="1"/>
    <col min="6659" max="6659" width="9.625" style="5" customWidth="1"/>
    <col min="6660" max="6660" width="10.125" style="5" customWidth="1"/>
    <col min="6661" max="6661" width="10.25" style="5" customWidth="1"/>
    <col min="6662" max="6662" width="4.625" style="5" customWidth="1"/>
    <col min="6663" max="6663" width="5" style="5" customWidth="1"/>
    <col min="6664" max="6664" width="11.125" style="5" customWidth="1"/>
    <col min="6665" max="6665" width="16.125" style="5" customWidth="1"/>
    <col min="6666" max="6666" width="4.75" style="5" customWidth="1"/>
    <col min="6667" max="6667" width="3.625" style="5" customWidth="1"/>
    <col min="6668" max="6668" width="5.125" style="5" customWidth="1"/>
    <col min="6669" max="6669" width="3.125" style="5" customWidth="1"/>
    <col min="6670" max="6670" width="4.625" style="5" customWidth="1"/>
    <col min="6671" max="6671" width="5" style="5" customWidth="1"/>
    <col min="6672" max="6673" width="9.75" style="5" customWidth="1"/>
    <col min="6674" max="6675" width="7.875" style="5" customWidth="1"/>
    <col min="6676" max="6906" width="9" style="5"/>
    <col min="6907" max="6907" width="3.125" style="5" customWidth="1"/>
    <col min="6908" max="6908" width="7.625" style="5" customWidth="1"/>
    <col min="6909" max="6909" width="4.125" style="5" customWidth="1"/>
    <col min="6910" max="6910" width="17" style="5" customWidth="1"/>
    <col min="6911" max="6911" width="3.625" style="5" customWidth="1"/>
    <col min="6912" max="6912" width="9.125" style="5" customWidth="1"/>
    <col min="6913" max="6913" width="3.625" style="5" customWidth="1"/>
    <col min="6914" max="6914" width="4.625" style="5" customWidth="1"/>
    <col min="6915" max="6915" width="9.625" style="5" customWidth="1"/>
    <col min="6916" max="6916" width="10.125" style="5" customWidth="1"/>
    <col min="6917" max="6917" width="10.25" style="5" customWidth="1"/>
    <col min="6918" max="6918" width="4.625" style="5" customWidth="1"/>
    <col min="6919" max="6919" width="5" style="5" customWidth="1"/>
    <col min="6920" max="6920" width="11.125" style="5" customWidth="1"/>
    <col min="6921" max="6921" width="16.125" style="5" customWidth="1"/>
    <col min="6922" max="6922" width="4.75" style="5" customWidth="1"/>
    <col min="6923" max="6923" width="3.625" style="5" customWidth="1"/>
    <col min="6924" max="6924" width="5.125" style="5" customWidth="1"/>
    <col min="6925" max="6925" width="3.125" style="5" customWidth="1"/>
    <col min="6926" max="6926" width="4.625" style="5" customWidth="1"/>
    <col min="6927" max="6927" width="5" style="5" customWidth="1"/>
    <col min="6928" max="6929" width="9.75" style="5" customWidth="1"/>
    <col min="6930" max="6931" width="7.875" style="5" customWidth="1"/>
    <col min="6932" max="7162" width="9" style="5"/>
    <col min="7163" max="7163" width="3.125" style="5" customWidth="1"/>
    <col min="7164" max="7164" width="7.625" style="5" customWidth="1"/>
    <col min="7165" max="7165" width="4.125" style="5" customWidth="1"/>
    <col min="7166" max="7166" width="17" style="5" customWidth="1"/>
    <col min="7167" max="7167" width="3.625" style="5" customWidth="1"/>
    <col min="7168" max="7168" width="9.125" style="5" customWidth="1"/>
    <col min="7169" max="7169" width="3.625" style="5" customWidth="1"/>
    <col min="7170" max="7170" width="4.625" style="5" customWidth="1"/>
    <col min="7171" max="7171" width="9.625" style="5" customWidth="1"/>
    <col min="7172" max="7172" width="10.125" style="5" customWidth="1"/>
    <col min="7173" max="7173" width="10.25" style="5" customWidth="1"/>
    <col min="7174" max="7174" width="4.625" style="5" customWidth="1"/>
    <col min="7175" max="7175" width="5" style="5" customWidth="1"/>
    <col min="7176" max="7176" width="11.125" style="5" customWidth="1"/>
    <col min="7177" max="7177" width="16.125" style="5" customWidth="1"/>
    <col min="7178" max="7178" width="4.75" style="5" customWidth="1"/>
    <col min="7179" max="7179" width="3.625" style="5" customWidth="1"/>
    <col min="7180" max="7180" width="5.125" style="5" customWidth="1"/>
    <col min="7181" max="7181" width="3.125" style="5" customWidth="1"/>
    <col min="7182" max="7182" width="4.625" style="5" customWidth="1"/>
    <col min="7183" max="7183" width="5" style="5" customWidth="1"/>
    <col min="7184" max="7185" width="9.75" style="5" customWidth="1"/>
    <col min="7186" max="7187" width="7.875" style="5" customWidth="1"/>
    <col min="7188" max="7418" width="9" style="5"/>
    <col min="7419" max="7419" width="3.125" style="5" customWidth="1"/>
    <col min="7420" max="7420" width="7.625" style="5" customWidth="1"/>
    <col min="7421" max="7421" width="4.125" style="5" customWidth="1"/>
    <col min="7422" max="7422" width="17" style="5" customWidth="1"/>
    <col min="7423" max="7423" width="3.625" style="5" customWidth="1"/>
    <col min="7424" max="7424" width="9.125" style="5" customWidth="1"/>
    <col min="7425" max="7425" width="3.625" style="5" customWidth="1"/>
    <col min="7426" max="7426" width="4.625" style="5" customWidth="1"/>
    <col min="7427" max="7427" width="9.625" style="5" customWidth="1"/>
    <col min="7428" max="7428" width="10.125" style="5" customWidth="1"/>
    <col min="7429" max="7429" width="10.25" style="5" customWidth="1"/>
    <col min="7430" max="7430" width="4.625" style="5" customWidth="1"/>
    <col min="7431" max="7431" width="5" style="5" customWidth="1"/>
    <col min="7432" max="7432" width="11.125" style="5" customWidth="1"/>
    <col min="7433" max="7433" width="16.125" style="5" customWidth="1"/>
    <col min="7434" max="7434" width="4.75" style="5" customWidth="1"/>
    <col min="7435" max="7435" width="3.625" style="5" customWidth="1"/>
    <col min="7436" max="7436" width="5.125" style="5" customWidth="1"/>
    <col min="7437" max="7437" width="3.125" style="5" customWidth="1"/>
    <col min="7438" max="7438" width="4.625" style="5" customWidth="1"/>
    <col min="7439" max="7439" width="5" style="5" customWidth="1"/>
    <col min="7440" max="7441" width="9.75" style="5" customWidth="1"/>
    <col min="7442" max="7443" width="7.875" style="5" customWidth="1"/>
    <col min="7444" max="7674" width="9" style="5"/>
    <col min="7675" max="7675" width="3.125" style="5" customWidth="1"/>
    <col min="7676" max="7676" width="7.625" style="5" customWidth="1"/>
    <col min="7677" max="7677" width="4.125" style="5" customWidth="1"/>
    <col min="7678" max="7678" width="17" style="5" customWidth="1"/>
    <col min="7679" max="7679" width="3.625" style="5" customWidth="1"/>
    <col min="7680" max="7680" width="9.125" style="5" customWidth="1"/>
    <col min="7681" max="7681" width="3.625" style="5" customWidth="1"/>
    <col min="7682" max="7682" width="4.625" style="5" customWidth="1"/>
    <col min="7683" max="7683" width="9.625" style="5" customWidth="1"/>
    <col min="7684" max="7684" width="10.125" style="5" customWidth="1"/>
    <col min="7685" max="7685" width="10.25" style="5" customWidth="1"/>
    <col min="7686" max="7686" width="4.625" style="5" customWidth="1"/>
    <col min="7687" max="7687" width="5" style="5" customWidth="1"/>
    <col min="7688" max="7688" width="11.125" style="5" customWidth="1"/>
    <col min="7689" max="7689" width="16.125" style="5" customWidth="1"/>
    <col min="7690" max="7690" width="4.75" style="5" customWidth="1"/>
    <col min="7691" max="7691" width="3.625" style="5" customWidth="1"/>
    <col min="7692" max="7692" width="5.125" style="5" customWidth="1"/>
    <col min="7693" max="7693" width="3.125" style="5" customWidth="1"/>
    <col min="7694" max="7694" width="4.625" style="5" customWidth="1"/>
    <col min="7695" max="7695" width="5" style="5" customWidth="1"/>
    <col min="7696" max="7697" width="9.75" style="5" customWidth="1"/>
    <col min="7698" max="7699" width="7.875" style="5" customWidth="1"/>
    <col min="7700" max="7930" width="9" style="5"/>
    <col min="7931" max="7931" width="3.125" style="5" customWidth="1"/>
    <col min="7932" max="7932" width="7.625" style="5" customWidth="1"/>
    <col min="7933" max="7933" width="4.125" style="5" customWidth="1"/>
    <col min="7934" max="7934" width="17" style="5" customWidth="1"/>
    <col min="7935" max="7935" width="3.625" style="5" customWidth="1"/>
    <col min="7936" max="7936" width="9.125" style="5" customWidth="1"/>
    <col min="7937" max="7937" width="3.625" style="5" customWidth="1"/>
    <col min="7938" max="7938" width="4.625" style="5" customWidth="1"/>
    <col min="7939" max="7939" width="9.625" style="5" customWidth="1"/>
    <col min="7940" max="7940" width="10.125" style="5" customWidth="1"/>
    <col min="7941" max="7941" width="10.25" style="5" customWidth="1"/>
    <col min="7942" max="7942" width="4.625" style="5" customWidth="1"/>
    <col min="7943" max="7943" width="5" style="5" customWidth="1"/>
    <col min="7944" max="7944" width="11.125" style="5" customWidth="1"/>
    <col min="7945" max="7945" width="16.125" style="5" customWidth="1"/>
    <col min="7946" max="7946" width="4.75" style="5" customWidth="1"/>
    <col min="7947" max="7947" width="3.625" style="5" customWidth="1"/>
    <col min="7948" max="7948" width="5.125" style="5" customWidth="1"/>
    <col min="7949" max="7949" width="3.125" style="5" customWidth="1"/>
    <col min="7950" max="7950" width="4.625" style="5" customWidth="1"/>
    <col min="7951" max="7951" width="5" style="5" customWidth="1"/>
    <col min="7952" max="7953" width="9.75" style="5" customWidth="1"/>
    <col min="7954" max="7955" width="7.875" style="5" customWidth="1"/>
    <col min="7956" max="8186" width="9" style="5"/>
    <col min="8187" max="8187" width="3.125" style="5" customWidth="1"/>
    <col min="8188" max="8188" width="7.625" style="5" customWidth="1"/>
    <col min="8189" max="8189" width="4.125" style="5" customWidth="1"/>
    <col min="8190" max="8190" width="17" style="5" customWidth="1"/>
    <col min="8191" max="8191" width="3.625" style="5" customWidth="1"/>
    <col min="8192" max="8192" width="9.125" style="5" customWidth="1"/>
    <col min="8193" max="8193" width="3.625" style="5" customWidth="1"/>
    <col min="8194" max="8194" width="4.625" style="5" customWidth="1"/>
    <col min="8195" max="8195" width="9.625" style="5" customWidth="1"/>
    <col min="8196" max="8196" width="10.125" style="5" customWidth="1"/>
    <col min="8197" max="8197" width="10.25" style="5" customWidth="1"/>
    <col min="8198" max="8198" width="4.625" style="5" customWidth="1"/>
    <col min="8199" max="8199" width="5" style="5" customWidth="1"/>
    <col min="8200" max="8200" width="11.125" style="5" customWidth="1"/>
    <col min="8201" max="8201" width="16.125" style="5" customWidth="1"/>
    <col min="8202" max="8202" width="4.75" style="5" customWidth="1"/>
    <col min="8203" max="8203" width="3.625" style="5" customWidth="1"/>
    <col min="8204" max="8204" width="5.125" style="5" customWidth="1"/>
    <col min="8205" max="8205" width="3.125" style="5" customWidth="1"/>
    <col min="8206" max="8206" width="4.625" style="5" customWidth="1"/>
    <col min="8207" max="8207" width="5" style="5" customWidth="1"/>
    <col min="8208" max="8209" width="9.75" style="5" customWidth="1"/>
    <col min="8210" max="8211" width="7.875" style="5" customWidth="1"/>
    <col min="8212" max="8442" width="9" style="5"/>
    <col min="8443" max="8443" width="3.125" style="5" customWidth="1"/>
    <col min="8444" max="8444" width="7.625" style="5" customWidth="1"/>
    <col min="8445" max="8445" width="4.125" style="5" customWidth="1"/>
    <col min="8446" max="8446" width="17" style="5" customWidth="1"/>
    <col min="8447" max="8447" width="3.625" style="5" customWidth="1"/>
    <col min="8448" max="8448" width="9.125" style="5" customWidth="1"/>
    <col min="8449" max="8449" width="3.625" style="5" customWidth="1"/>
    <col min="8450" max="8450" width="4.625" style="5" customWidth="1"/>
    <col min="8451" max="8451" width="9.625" style="5" customWidth="1"/>
    <col min="8452" max="8452" width="10.125" style="5" customWidth="1"/>
    <col min="8453" max="8453" width="10.25" style="5" customWidth="1"/>
    <col min="8454" max="8454" width="4.625" style="5" customWidth="1"/>
    <col min="8455" max="8455" width="5" style="5" customWidth="1"/>
    <col min="8456" max="8456" width="11.125" style="5" customWidth="1"/>
    <col min="8457" max="8457" width="16.125" style="5" customWidth="1"/>
    <col min="8458" max="8458" width="4.75" style="5" customWidth="1"/>
    <col min="8459" max="8459" width="3.625" style="5" customWidth="1"/>
    <col min="8460" max="8460" width="5.125" style="5" customWidth="1"/>
    <col min="8461" max="8461" width="3.125" style="5" customWidth="1"/>
    <col min="8462" max="8462" width="4.625" style="5" customWidth="1"/>
    <col min="8463" max="8463" width="5" style="5" customWidth="1"/>
    <col min="8464" max="8465" width="9.75" style="5" customWidth="1"/>
    <col min="8466" max="8467" width="7.875" style="5" customWidth="1"/>
    <col min="8468" max="8698" width="9" style="5"/>
    <col min="8699" max="8699" width="3.125" style="5" customWidth="1"/>
    <col min="8700" max="8700" width="7.625" style="5" customWidth="1"/>
    <col min="8701" max="8701" width="4.125" style="5" customWidth="1"/>
    <col min="8702" max="8702" width="17" style="5" customWidth="1"/>
    <col min="8703" max="8703" width="3.625" style="5" customWidth="1"/>
    <col min="8704" max="8704" width="9.125" style="5" customWidth="1"/>
    <col min="8705" max="8705" width="3.625" style="5" customWidth="1"/>
    <col min="8706" max="8706" width="4.625" style="5" customWidth="1"/>
    <col min="8707" max="8707" width="9.625" style="5" customWidth="1"/>
    <col min="8708" max="8708" width="10.125" style="5" customWidth="1"/>
    <col min="8709" max="8709" width="10.25" style="5" customWidth="1"/>
    <col min="8710" max="8710" width="4.625" style="5" customWidth="1"/>
    <col min="8711" max="8711" width="5" style="5" customWidth="1"/>
    <col min="8712" max="8712" width="11.125" style="5" customWidth="1"/>
    <col min="8713" max="8713" width="16.125" style="5" customWidth="1"/>
    <col min="8714" max="8714" width="4.75" style="5" customWidth="1"/>
    <col min="8715" max="8715" width="3.625" style="5" customWidth="1"/>
    <col min="8716" max="8716" width="5.125" style="5" customWidth="1"/>
    <col min="8717" max="8717" width="3.125" style="5" customWidth="1"/>
    <col min="8718" max="8718" width="4.625" style="5" customWidth="1"/>
    <col min="8719" max="8719" width="5" style="5" customWidth="1"/>
    <col min="8720" max="8721" width="9.75" style="5" customWidth="1"/>
    <col min="8722" max="8723" width="7.875" style="5" customWidth="1"/>
    <col min="8724" max="8954" width="9" style="5"/>
    <col min="8955" max="8955" width="3.125" style="5" customWidth="1"/>
    <col min="8956" max="8956" width="7.625" style="5" customWidth="1"/>
    <col min="8957" max="8957" width="4.125" style="5" customWidth="1"/>
    <col min="8958" max="8958" width="17" style="5" customWidth="1"/>
    <col min="8959" max="8959" width="3.625" style="5" customWidth="1"/>
    <col min="8960" max="8960" width="9.125" style="5" customWidth="1"/>
    <col min="8961" max="8961" width="3.625" style="5" customWidth="1"/>
    <col min="8962" max="8962" width="4.625" style="5" customWidth="1"/>
    <col min="8963" max="8963" width="9.625" style="5" customWidth="1"/>
    <col min="8964" max="8964" width="10.125" style="5" customWidth="1"/>
    <col min="8965" max="8965" width="10.25" style="5" customWidth="1"/>
    <col min="8966" max="8966" width="4.625" style="5" customWidth="1"/>
    <col min="8967" max="8967" width="5" style="5" customWidth="1"/>
    <col min="8968" max="8968" width="11.125" style="5" customWidth="1"/>
    <col min="8969" max="8969" width="16.125" style="5" customWidth="1"/>
    <col min="8970" max="8970" width="4.75" style="5" customWidth="1"/>
    <col min="8971" max="8971" width="3.625" style="5" customWidth="1"/>
    <col min="8972" max="8972" width="5.125" style="5" customWidth="1"/>
    <col min="8973" max="8973" width="3.125" style="5" customWidth="1"/>
    <col min="8974" max="8974" width="4.625" style="5" customWidth="1"/>
    <col min="8975" max="8975" width="5" style="5" customWidth="1"/>
    <col min="8976" max="8977" width="9.75" style="5" customWidth="1"/>
    <col min="8978" max="8979" width="7.875" style="5" customWidth="1"/>
    <col min="8980" max="9210" width="9" style="5"/>
    <col min="9211" max="9211" width="3.125" style="5" customWidth="1"/>
    <col min="9212" max="9212" width="7.625" style="5" customWidth="1"/>
    <col min="9213" max="9213" width="4.125" style="5" customWidth="1"/>
    <col min="9214" max="9214" width="17" style="5" customWidth="1"/>
    <col min="9215" max="9215" width="3.625" style="5" customWidth="1"/>
    <col min="9216" max="9216" width="9.125" style="5" customWidth="1"/>
    <col min="9217" max="9217" width="3.625" style="5" customWidth="1"/>
    <col min="9218" max="9218" width="4.625" style="5" customWidth="1"/>
    <col min="9219" max="9219" width="9.625" style="5" customWidth="1"/>
    <col min="9220" max="9220" width="10.125" style="5" customWidth="1"/>
    <col min="9221" max="9221" width="10.25" style="5" customWidth="1"/>
    <col min="9222" max="9222" width="4.625" style="5" customWidth="1"/>
    <col min="9223" max="9223" width="5" style="5" customWidth="1"/>
    <col min="9224" max="9224" width="11.125" style="5" customWidth="1"/>
    <col min="9225" max="9225" width="16.125" style="5" customWidth="1"/>
    <col min="9226" max="9226" width="4.75" style="5" customWidth="1"/>
    <col min="9227" max="9227" width="3.625" style="5" customWidth="1"/>
    <col min="9228" max="9228" width="5.125" style="5" customWidth="1"/>
    <col min="9229" max="9229" width="3.125" style="5" customWidth="1"/>
    <col min="9230" max="9230" width="4.625" style="5" customWidth="1"/>
    <col min="9231" max="9231" width="5" style="5" customWidth="1"/>
    <col min="9232" max="9233" width="9.75" style="5" customWidth="1"/>
    <col min="9234" max="9235" width="7.875" style="5" customWidth="1"/>
    <col min="9236" max="9466" width="9" style="5"/>
    <col min="9467" max="9467" width="3.125" style="5" customWidth="1"/>
    <col min="9468" max="9468" width="7.625" style="5" customWidth="1"/>
    <col min="9469" max="9469" width="4.125" style="5" customWidth="1"/>
    <col min="9470" max="9470" width="17" style="5" customWidth="1"/>
    <col min="9471" max="9471" width="3.625" style="5" customWidth="1"/>
    <col min="9472" max="9472" width="9.125" style="5" customWidth="1"/>
    <col min="9473" max="9473" width="3.625" style="5" customWidth="1"/>
    <col min="9474" max="9474" width="4.625" style="5" customWidth="1"/>
    <col min="9475" max="9475" width="9.625" style="5" customWidth="1"/>
    <col min="9476" max="9476" width="10.125" style="5" customWidth="1"/>
    <col min="9477" max="9477" width="10.25" style="5" customWidth="1"/>
    <col min="9478" max="9478" width="4.625" style="5" customWidth="1"/>
    <col min="9479" max="9479" width="5" style="5" customWidth="1"/>
    <col min="9480" max="9480" width="11.125" style="5" customWidth="1"/>
    <col min="9481" max="9481" width="16.125" style="5" customWidth="1"/>
    <col min="9482" max="9482" width="4.75" style="5" customWidth="1"/>
    <col min="9483" max="9483" width="3.625" style="5" customWidth="1"/>
    <col min="9484" max="9484" width="5.125" style="5" customWidth="1"/>
    <col min="9485" max="9485" width="3.125" style="5" customWidth="1"/>
    <col min="9486" max="9486" width="4.625" style="5" customWidth="1"/>
    <col min="9487" max="9487" width="5" style="5" customWidth="1"/>
    <col min="9488" max="9489" width="9.75" style="5" customWidth="1"/>
    <col min="9490" max="9491" width="7.875" style="5" customWidth="1"/>
    <col min="9492" max="9722" width="9" style="5"/>
    <col min="9723" max="9723" width="3.125" style="5" customWidth="1"/>
    <col min="9724" max="9724" width="7.625" style="5" customWidth="1"/>
    <col min="9725" max="9725" width="4.125" style="5" customWidth="1"/>
    <col min="9726" max="9726" width="17" style="5" customWidth="1"/>
    <col min="9727" max="9727" width="3.625" style="5" customWidth="1"/>
    <col min="9728" max="9728" width="9.125" style="5" customWidth="1"/>
    <col min="9729" max="9729" width="3.625" style="5" customWidth="1"/>
    <col min="9730" max="9730" width="4.625" style="5" customWidth="1"/>
    <col min="9731" max="9731" width="9.625" style="5" customWidth="1"/>
    <col min="9732" max="9732" width="10.125" style="5" customWidth="1"/>
    <col min="9733" max="9733" width="10.25" style="5" customWidth="1"/>
    <col min="9734" max="9734" width="4.625" style="5" customWidth="1"/>
    <col min="9735" max="9735" width="5" style="5" customWidth="1"/>
    <col min="9736" max="9736" width="11.125" style="5" customWidth="1"/>
    <col min="9737" max="9737" width="16.125" style="5" customWidth="1"/>
    <col min="9738" max="9738" width="4.75" style="5" customWidth="1"/>
    <col min="9739" max="9739" width="3.625" style="5" customWidth="1"/>
    <col min="9740" max="9740" width="5.125" style="5" customWidth="1"/>
    <col min="9741" max="9741" width="3.125" style="5" customWidth="1"/>
    <col min="9742" max="9742" width="4.625" style="5" customWidth="1"/>
    <col min="9743" max="9743" width="5" style="5" customWidth="1"/>
    <col min="9744" max="9745" width="9.75" style="5" customWidth="1"/>
    <col min="9746" max="9747" width="7.875" style="5" customWidth="1"/>
    <col min="9748" max="9978" width="9" style="5"/>
    <col min="9979" max="9979" width="3.125" style="5" customWidth="1"/>
    <col min="9980" max="9980" width="7.625" style="5" customWidth="1"/>
    <col min="9981" max="9981" width="4.125" style="5" customWidth="1"/>
    <col min="9982" max="9982" width="17" style="5" customWidth="1"/>
    <col min="9983" max="9983" width="3.625" style="5" customWidth="1"/>
    <col min="9984" max="9984" width="9.125" style="5" customWidth="1"/>
    <col min="9985" max="9985" width="3.625" style="5" customWidth="1"/>
    <col min="9986" max="9986" width="4.625" style="5" customWidth="1"/>
    <col min="9987" max="9987" width="9.625" style="5" customWidth="1"/>
    <col min="9988" max="9988" width="10.125" style="5" customWidth="1"/>
    <col min="9989" max="9989" width="10.25" style="5" customWidth="1"/>
    <col min="9990" max="9990" width="4.625" style="5" customWidth="1"/>
    <col min="9991" max="9991" width="5" style="5" customWidth="1"/>
    <col min="9992" max="9992" width="11.125" style="5" customWidth="1"/>
    <col min="9993" max="9993" width="16.125" style="5" customWidth="1"/>
    <col min="9994" max="9994" width="4.75" style="5" customWidth="1"/>
    <col min="9995" max="9995" width="3.625" style="5" customWidth="1"/>
    <col min="9996" max="9996" width="5.125" style="5" customWidth="1"/>
    <col min="9997" max="9997" width="3.125" style="5" customWidth="1"/>
    <col min="9998" max="9998" width="4.625" style="5" customWidth="1"/>
    <col min="9999" max="9999" width="5" style="5" customWidth="1"/>
    <col min="10000" max="10001" width="9.75" style="5" customWidth="1"/>
    <col min="10002" max="10003" width="7.875" style="5" customWidth="1"/>
    <col min="10004" max="10234" width="9" style="5"/>
    <col min="10235" max="10235" width="3.125" style="5" customWidth="1"/>
    <col min="10236" max="10236" width="7.625" style="5" customWidth="1"/>
    <col min="10237" max="10237" width="4.125" style="5" customWidth="1"/>
    <col min="10238" max="10238" width="17" style="5" customWidth="1"/>
    <col min="10239" max="10239" width="3.625" style="5" customWidth="1"/>
    <col min="10240" max="10240" width="9.125" style="5" customWidth="1"/>
    <col min="10241" max="10241" width="3.625" style="5" customWidth="1"/>
    <col min="10242" max="10242" width="4.625" style="5" customWidth="1"/>
    <col min="10243" max="10243" width="9.625" style="5" customWidth="1"/>
    <col min="10244" max="10244" width="10.125" style="5" customWidth="1"/>
    <col min="10245" max="10245" width="10.25" style="5" customWidth="1"/>
    <col min="10246" max="10246" width="4.625" style="5" customWidth="1"/>
    <col min="10247" max="10247" width="5" style="5" customWidth="1"/>
    <col min="10248" max="10248" width="11.125" style="5" customWidth="1"/>
    <col min="10249" max="10249" width="16.125" style="5" customWidth="1"/>
    <col min="10250" max="10250" width="4.75" style="5" customWidth="1"/>
    <col min="10251" max="10251" width="3.625" style="5" customWidth="1"/>
    <col min="10252" max="10252" width="5.125" style="5" customWidth="1"/>
    <col min="10253" max="10253" width="3.125" style="5" customWidth="1"/>
    <col min="10254" max="10254" width="4.625" style="5" customWidth="1"/>
    <col min="10255" max="10255" width="5" style="5" customWidth="1"/>
    <col min="10256" max="10257" width="9.75" style="5" customWidth="1"/>
    <col min="10258" max="10259" width="7.875" style="5" customWidth="1"/>
    <col min="10260" max="10490" width="9" style="5"/>
    <col min="10491" max="10491" width="3.125" style="5" customWidth="1"/>
    <col min="10492" max="10492" width="7.625" style="5" customWidth="1"/>
    <col min="10493" max="10493" width="4.125" style="5" customWidth="1"/>
    <col min="10494" max="10494" width="17" style="5" customWidth="1"/>
    <col min="10495" max="10495" width="3.625" style="5" customWidth="1"/>
    <col min="10496" max="10496" width="9.125" style="5" customWidth="1"/>
    <col min="10497" max="10497" width="3.625" style="5" customWidth="1"/>
    <col min="10498" max="10498" width="4.625" style="5" customWidth="1"/>
    <col min="10499" max="10499" width="9.625" style="5" customWidth="1"/>
    <col min="10500" max="10500" width="10.125" style="5" customWidth="1"/>
    <col min="10501" max="10501" width="10.25" style="5" customWidth="1"/>
    <col min="10502" max="10502" width="4.625" style="5" customWidth="1"/>
    <col min="10503" max="10503" width="5" style="5" customWidth="1"/>
    <col min="10504" max="10504" width="11.125" style="5" customWidth="1"/>
    <col min="10505" max="10505" width="16.125" style="5" customWidth="1"/>
    <col min="10506" max="10506" width="4.75" style="5" customWidth="1"/>
    <col min="10507" max="10507" width="3.625" style="5" customWidth="1"/>
    <col min="10508" max="10508" width="5.125" style="5" customWidth="1"/>
    <col min="10509" max="10509" width="3.125" style="5" customWidth="1"/>
    <col min="10510" max="10510" width="4.625" style="5" customWidth="1"/>
    <col min="10511" max="10511" width="5" style="5" customWidth="1"/>
    <col min="10512" max="10513" width="9.75" style="5" customWidth="1"/>
    <col min="10514" max="10515" width="7.875" style="5" customWidth="1"/>
    <col min="10516" max="10746" width="9" style="5"/>
    <col min="10747" max="10747" width="3.125" style="5" customWidth="1"/>
    <col min="10748" max="10748" width="7.625" style="5" customWidth="1"/>
    <col min="10749" max="10749" width="4.125" style="5" customWidth="1"/>
    <col min="10750" max="10750" width="17" style="5" customWidth="1"/>
    <col min="10751" max="10751" width="3.625" style="5" customWidth="1"/>
    <col min="10752" max="10752" width="9.125" style="5" customWidth="1"/>
    <col min="10753" max="10753" width="3.625" style="5" customWidth="1"/>
    <col min="10754" max="10754" width="4.625" style="5" customWidth="1"/>
    <col min="10755" max="10755" width="9.625" style="5" customWidth="1"/>
    <col min="10756" max="10756" width="10.125" style="5" customWidth="1"/>
    <col min="10757" max="10757" width="10.25" style="5" customWidth="1"/>
    <col min="10758" max="10758" width="4.625" style="5" customWidth="1"/>
    <col min="10759" max="10759" width="5" style="5" customWidth="1"/>
    <col min="10760" max="10760" width="11.125" style="5" customWidth="1"/>
    <col min="10761" max="10761" width="16.125" style="5" customWidth="1"/>
    <col min="10762" max="10762" width="4.75" style="5" customWidth="1"/>
    <col min="10763" max="10763" width="3.625" style="5" customWidth="1"/>
    <col min="10764" max="10764" width="5.125" style="5" customWidth="1"/>
    <col min="10765" max="10765" width="3.125" style="5" customWidth="1"/>
    <col min="10766" max="10766" width="4.625" style="5" customWidth="1"/>
    <col min="10767" max="10767" width="5" style="5" customWidth="1"/>
    <col min="10768" max="10769" width="9.75" style="5" customWidth="1"/>
    <col min="10770" max="10771" width="7.875" style="5" customWidth="1"/>
    <col min="10772" max="11002" width="9" style="5"/>
    <col min="11003" max="11003" width="3.125" style="5" customWidth="1"/>
    <col min="11004" max="11004" width="7.625" style="5" customWidth="1"/>
    <col min="11005" max="11005" width="4.125" style="5" customWidth="1"/>
    <col min="11006" max="11006" width="17" style="5" customWidth="1"/>
    <col min="11007" max="11007" width="3.625" style="5" customWidth="1"/>
    <col min="11008" max="11008" width="9.125" style="5" customWidth="1"/>
    <col min="11009" max="11009" width="3.625" style="5" customWidth="1"/>
    <col min="11010" max="11010" width="4.625" style="5" customWidth="1"/>
    <col min="11011" max="11011" width="9.625" style="5" customWidth="1"/>
    <col min="11012" max="11012" width="10.125" style="5" customWidth="1"/>
    <col min="11013" max="11013" width="10.25" style="5" customWidth="1"/>
    <col min="11014" max="11014" width="4.625" style="5" customWidth="1"/>
    <col min="11015" max="11015" width="5" style="5" customWidth="1"/>
    <col min="11016" max="11016" width="11.125" style="5" customWidth="1"/>
    <col min="11017" max="11017" width="16.125" style="5" customWidth="1"/>
    <col min="11018" max="11018" width="4.75" style="5" customWidth="1"/>
    <col min="11019" max="11019" width="3.625" style="5" customWidth="1"/>
    <col min="11020" max="11020" width="5.125" style="5" customWidth="1"/>
    <col min="11021" max="11021" width="3.125" style="5" customWidth="1"/>
    <col min="11022" max="11022" width="4.625" style="5" customWidth="1"/>
    <col min="11023" max="11023" width="5" style="5" customWidth="1"/>
    <col min="11024" max="11025" width="9.75" style="5" customWidth="1"/>
    <col min="11026" max="11027" width="7.875" style="5" customWidth="1"/>
    <col min="11028" max="11258" width="9" style="5"/>
    <col min="11259" max="11259" width="3.125" style="5" customWidth="1"/>
    <col min="11260" max="11260" width="7.625" style="5" customWidth="1"/>
    <col min="11261" max="11261" width="4.125" style="5" customWidth="1"/>
    <col min="11262" max="11262" width="17" style="5" customWidth="1"/>
    <col min="11263" max="11263" width="3.625" style="5" customWidth="1"/>
    <col min="11264" max="11264" width="9.125" style="5" customWidth="1"/>
    <col min="11265" max="11265" width="3.625" style="5" customWidth="1"/>
    <col min="11266" max="11266" width="4.625" style="5" customWidth="1"/>
    <col min="11267" max="11267" width="9.625" style="5" customWidth="1"/>
    <col min="11268" max="11268" width="10.125" style="5" customWidth="1"/>
    <col min="11269" max="11269" width="10.25" style="5" customWidth="1"/>
    <col min="11270" max="11270" width="4.625" style="5" customWidth="1"/>
    <col min="11271" max="11271" width="5" style="5" customWidth="1"/>
    <col min="11272" max="11272" width="11.125" style="5" customWidth="1"/>
    <col min="11273" max="11273" width="16.125" style="5" customWidth="1"/>
    <col min="11274" max="11274" width="4.75" style="5" customWidth="1"/>
    <col min="11275" max="11275" width="3.625" style="5" customWidth="1"/>
    <col min="11276" max="11276" width="5.125" style="5" customWidth="1"/>
    <col min="11277" max="11277" width="3.125" style="5" customWidth="1"/>
    <col min="11278" max="11278" width="4.625" style="5" customWidth="1"/>
    <col min="11279" max="11279" width="5" style="5" customWidth="1"/>
    <col min="11280" max="11281" width="9.75" style="5" customWidth="1"/>
    <col min="11282" max="11283" width="7.875" style="5" customWidth="1"/>
    <col min="11284" max="11514" width="9" style="5"/>
    <col min="11515" max="11515" width="3.125" style="5" customWidth="1"/>
    <col min="11516" max="11516" width="7.625" style="5" customWidth="1"/>
    <col min="11517" max="11517" width="4.125" style="5" customWidth="1"/>
    <col min="11518" max="11518" width="17" style="5" customWidth="1"/>
    <col min="11519" max="11519" width="3.625" style="5" customWidth="1"/>
    <col min="11520" max="11520" width="9.125" style="5" customWidth="1"/>
    <col min="11521" max="11521" width="3.625" style="5" customWidth="1"/>
    <col min="11522" max="11522" width="4.625" style="5" customWidth="1"/>
    <col min="11523" max="11523" width="9.625" style="5" customWidth="1"/>
    <col min="11524" max="11524" width="10.125" style="5" customWidth="1"/>
    <col min="11525" max="11525" width="10.25" style="5" customWidth="1"/>
    <col min="11526" max="11526" width="4.625" style="5" customWidth="1"/>
    <col min="11527" max="11527" width="5" style="5" customWidth="1"/>
    <col min="11528" max="11528" width="11.125" style="5" customWidth="1"/>
    <col min="11529" max="11529" width="16.125" style="5" customWidth="1"/>
    <col min="11530" max="11530" width="4.75" style="5" customWidth="1"/>
    <col min="11531" max="11531" width="3.625" style="5" customWidth="1"/>
    <col min="11532" max="11532" width="5.125" style="5" customWidth="1"/>
    <col min="11533" max="11533" width="3.125" style="5" customWidth="1"/>
    <col min="11534" max="11534" width="4.625" style="5" customWidth="1"/>
    <col min="11535" max="11535" width="5" style="5" customWidth="1"/>
    <col min="11536" max="11537" width="9.75" style="5" customWidth="1"/>
    <col min="11538" max="11539" width="7.875" style="5" customWidth="1"/>
    <col min="11540" max="11770" width="9" style="5"/>
    <col min="11771" max="11771" width="3.125" style="5" customWidth="1"/>
    <col min="11772" max="11772" width="7.625" style="5" customWidth="1"/>
    <col min="11773" max="11773" width="4.125" style="5" customWidth="1"/>
    <col min="11774" max="11774" width="17" style="5" customWidth="1"/>
    <col min="11775" max="11775" width="3.625" style="5" customWidth="1"/>
    <col min="11776" max="11776" width="9.125" style="5" customWidth="1"/>
    <col min="11777" max="11777" width="3.625" style="5" customWidth="1"/>
    <col min="11778" max="11778" width="4.625" style="5" customWidth="1"/>
    <col min="11779" max="11779" width="9.625" style="5" customWidth="1"/>
    <col min="11780" max="11780" width="10.125" style="5" customWidth="1"/>
    <col min="11781" max="11781" width="10.25" style="5" customWidth="1"/>
    <col min="11782" max="11782" width="4.625" style="5" customWidth="1"/>
    <col min="11783" max="11783" width="5" style="5" customWidth="1"/>
    <col min="11784" max="11784" width="11.125" style="5" customWidth="1"/>
    <col min="11785" max="11785" width="16.125" style="5" customWidth="1"/>
    <col min="11786" max="11786" width="4.75" style="5" customWidth="1"/>
    <col min="11787" max="11787" width="3.625" style="5" customWidth="1"/>
    <col min="11788" max="11788" width="5.125" style="5" customWidth="1"/>
    <col min="11789" max="11789" width="3.125" style="5" customWidth="1"/>
    <col min="11790" max="11790" width="4.625" style="5" customWidth="1"/>
    <col min="11791" max="11791" width="5" style="5" customWidth="1"/>
    <col min="11792" max="11793" width="9.75" style="5" customWidth="1"/>
    <col min="11794" max="11795" width="7.875" style="5" customWidth="1"/>
    <col min="11796" max="12026" width="9" style="5"/>
    <col min="12027" max="12027" width="3.125" style="5" customWidth="1"/>
    <col min="12028" max="12028" width="7.625" style="5" customWidth="1"/>
    <col min="12029" max="12029" width="4.125" style="5" customWidth="1"/>
    <col min="12030" max="12030" width="17" style="5" customWidth="1"/>
    <col min="12031" max="12031" width="3.625" style="5" customWidth="1"/>
    <col min="12032" max="12032" width="9.125" style="5" customWidth="1"/>
    <col min="12033" max="12033" width="3.625" style="5" customWidth="1"/>
    <col min="12034" max="12034" width="4.625" style="5" customWidth="1"/>
    <col min="12035" max="12035" width="9.625" style="5" customWidth="1"/>
    <col min="12036" max="12036" width="10.125" style="5" customWidth="1"/>
    <col min="12037" max="12037" width="10.25" style="5" customWidth="1"/>
    <col min="12038" max="12038" width="4.625" style="5" customWidth="1"/>
    <col min="12039" max="12039" width="5" style="5" customWidth="1"/>
    <col min="12040" max="12040" width="11.125" style="5" customWidth="1"/>
    <col min="12041" max="12041" width="16.125" style="5" customWidth="1"/>
    <col min="12042" max="12042" width="4.75" style="5" customWidth="1"/>
    <col min="12043" max="12043" width="3.625" style="5" customWidth="1"/>
    <col min="12044" max="12044" width="5.125" style="5" customWidth="1"/>
    <col min="12045" max="12045" width="3.125" style="5" customWidth="1"/>
    <col min="12046" max="12046" width="4.625" style="5" customWidth="1"/>
    <col min="12047" max="12047" width="5" style="5" customWidth="1"/>
    <col min="12048" max="12049" width="9.75" style="5" customWidth="1"/>
    <col min="12050" max="12051" width="7.875" style="5" customWidth="1"/>
    <col min="12052" max="12282" width="9" style="5"/>
    <col min="12283" max="12283" width="3.125" style="5" customWidth="1"/>
    <col min="12284" max="12284" width="7.625" style="5" customWidth="1"/>
    <col min="12285" max="12285" width="4.125" style="5" customWidth="1"/>
    <col min="12286" max="12286" width="17" style="5" customWidth="1"/>
    <col min="12287" max="12287" width="3.625" style="5" customWidth="1"/>
    <col min="12288" max="12288" width="9.125" style="5" customWidth="1"/>
    <col min="12289" max="12289" width="3.625" style="5" customWidth="1"/>
    <col min="12290" max="12290" width="4.625" style="5" customWidth="1"/>
    <col min="12291" max="12291" width="9.625" style="5" customWidth="1"/>
    <col min="12292" max="12292" width="10.125" style="5" customWidth="1"/>
    <col min="12293" max="12293" width="10.25" style="5" customWidth="1"/>
    <col min="12294" max="12294" width="4.625" style="5" customWidth="1"/>
    <col min="12295" max="12295" width="5" style="5" customWidth="1"/>
    <col min="12296" max="12296" width="11.125" style="5" customWidth="1"/>
    <col min="12297" max="12297" width="16.125" style="5" customWidth="1"/>
    <col min="12298" max="12298" width="4.75" style="5" customWidth="1"/>
    <col min="12299" max="12299" width="3.625" style="5" customWidth="1"/>
    <col min="12300" max="12300" width="5.125" style="5" customWidth="1"/>
    <col min="12301" max="12301" width="3.125" style="5" customWidth="1"/>
    <col min="12302" max="12302" width="4.625" style="5" customWidth="1"/>
    <col min="12303" max="12303" width="5" style="5" customWidth="1"/>
    <col min="12304" max="12305" width="9.75" style="5" customWidth="1"/>
    <col min="12306" max="12307" width="7.875" style="5" customWidth="1"/>
    <col min="12308" max="12538" width="9" style="5"/>
    <col min="12539" max="12539" width="3.125" style="5" customWidth="1"/>
    <col min="12540" max="12540" width="7.625" style="5" customWidth="1"/>
    <col min="12541" max="12541" width="4.125" style="5" customWidth="1"/>
    <col min="12542" max="12542" width="17" style="5" customWidth="1"/>
    <col min="12543" max="12543" width="3.625" style="5" customWidth="1"/>
    <col min="12544" max="12544" width="9.125" style="5" customWidth="1"/>
    <col min="12545" max="12545" width="3.625" style="5" customWidth="1"/>
    <col min="12546" max="12546" width="4.625" style="5" customWidth="1"/>
    <col min="12547" max="12547" width="9.625" style="5" customWidth="1"/>
    <col min="12548" max="12548" width="10.125" style="5" customWidth="1"/>
    <col min="12549" max="12549" width="10.25" style="5" customWidth="1"/>
    <col min="12550" max="12550" width="4.625" style="5" customWidth="1"/>
    <col min="12551" max="12551" width="5" style="5" customWidth="1"/>
    <col min="12552" max="12552" width="11.125" style="5" customWidth="1"/>
    <col min="12553" max="12553" width="16.125" style="5" customWidth="1"/>
    <col min="12554" max="12554" width="4.75" style="5" customWidth="1"/>
    <col min="12555" max="12555" width="3.625" style="5" customWidth="1"/>
    <col min="12556" max="12556" width="5.125" style="5" customWidth="1"/>
    <col min="12557" max="12557" width="3.125" style="5" customWidth="1"/>
    <col min="12558" max="12558" width="4.625" style="5" customWidth="1"/>
    <col min="12559" max="12559" width="5" style="5" customWidth="1"/>
    <col min="12560" max="12561" width="9.75" style="5" customWidth="1"/>
    <col min="12562" max="12563" width="7.875" style="5" customWidth="1"/>
    <col min="12564" max="12794" width="9" style="5"/>
    <col min="12795" max="12795" width="3.125" style="5" customWidth="1"/>
    <col min="12796" max="12796" width="7.625" style="5" customWidth="1"/>
    <col min="12797" max="12797" width="4.125" style="5" customWidth="1"/>
    <col min="12798" max="12798" width="17" style="5" customWidth="1"/>
    <col min="12799" max="12799" width="3.625" style="5" customWidth="1"/>
    <col min="12800" max="12800" width="9.125" style="5" customWidth="1"/>
    <col min="12801" max="12801" width="3.625" style="5" customWidth="1"/>
    <col min="12802" max="12802" width="4.625" style="5" customWidth="1"/>
    <col min="12803" max="12803" width="9.625" style="5" customWidth="1"/>
    <col min="12804" max="12804" width="10.125" style="5" customWidth="1"/>
    <col min="12805" max="12805" width="10.25" style="5" customWidth="1"/>
    <col min="12806" max="12806" width="4.625" style="5" customWidth="1"/>
    <col min="12807" max="12807" width="5" style="5" customWidth="1"/>
    <col min="12808" max="12808" width="11.125" style="5" customWidth="1"/>
    <col min="12809" max="12809" width="16.125" style="5" customWidth="1"/>
    <col min="12810" max="12810" width="4.75" style="5" customWidth="1"/>
    <col min="12811" max="12811" width="3.625" style="5" customWidth="1"/>
    <col min="12812" max="12812" width="5.125" style="5" customWidth="1"/>
    <col min="12813" max="12813" width="3.125" style="5" customWidth="1"/>
    <col min="12814" max="12814" width="4.625" style="5" customWidth="1"/>
    <col min="12815" max="12815" width="5" style="5" customWidth="1"/>
    <col min="12816" max="12817" width="9.75" style="5" customWidth="1"/>
    <col min="12818" max="12819" width="7.875" style="5" customWidth="1"/>
    <col min="12820" max="13050" width="9" style="5"/>
    <col min="13051" max="13051" width="3.125" style="5" customWidth="1"/>
    <col min="13052" max="13052" width="7.625" style="5" customWidth="1"/>
    <col min="13053" max="13053" width="4.125" style="5" customWidth="1"/>
    <col min="13054" max="13054" width="17" style="5" customWidth="1"/>
    <col min="13055" max="13055" width="3.625" style="5" customWidth="1"/>
    <col min="13056" max="13056" width="9.125" style="5" customWidth="1"/>
    <col min="13057" max="13057" width="3.625" style="5" customWidth="1"/>
    <col min="13058" max="13058" width="4.625" style="5" customWidth="1"/>
    <col min="13059" max="13059" width="9.625" style="5" customWidth="1"/>
    <col min="13060" max="13060" width="10.125" style="5" customWidth="1"/>
    <col min="13061" max="13061" width="10.25" style="5" customWidth="1"/>
    <col min="13062" max="13062" width="4.625" style="5" customWidth="1"/>
    <col min="13063" max="13063" width="5" style="5" customWidth="1"/>
    <col min="13064" max="13064" width="11.125" style="5" customWidth="1"/>
    <col min="13065" max="13065" width="16.125" style="5" customWidth="1"/>
    <col min="13066" max="13066" width="4.75" style="5" customWidth="1"/>
    <col min="13067" max="13067" width="3.625" style="5" customWidth="1"/>
    <col min="13068" max="13068" width="5.125" style="5" customWidth="1"/>
    <col min="13069" max="13069" width="3.125" style="5" customWidth="1"/>
    <col min="13070" max="13070" width="4.625" style="5" customWidth="1"/>
    <col min="13071" max="13071" width="5" style="5" customWidth="1"/>
    <col min="13072" max="13073" width="9.75" style="5" customWidth="1"/>
    <col min="13074" max="13075" width="7.875" style="5" customWidth="1"/>
    <col min="13076" max="13306" width="9" style="5"/>
    <col min="13307" max="13307" width="3.125" style="5" customWidth="1"/>
    <col min="13308" max="13308" width="7.625" style="5" customWidth="1"/>
    <col min="13309" max="13309" width="4.125" style="5" customWidth="1"/>
    <col min="13310" max="13310" width="17" style="5" customWidth="1"/>
    <col min="13311" max="13311" width="3.625" style="5" customWidth="1"/>
    <col min="13312" max="13312" width="9.125" style="5" customWidth="1"/>
    <col min="13313" max="13313" width="3.625" style="5" customWidth="1"/>
    <col min="13314" max="13314" width="4.625" style="5" customWidth="1"/>
    <col min="13315" max="13315" width="9.625" style="5" customWidth="1"/>
    <col min="13316" max="13316" width="10.125" style="5" customWidth="1"/>
    <col min="13317" max="13317" width="10.25" style="5" customWidth="1"/>
    <col min="13318" max="13318" width="4.625" style="5" customWidth="1"/>
    <col min="13319" max="13319" width="5" style="5" customWidth="1"/>
    <col min="13320" max="13320" width="11.125" style="5" customWidth="1"/>
    <col min="13321" max="13321" width="16.125" style="5" customWidth="1"/>
    <col min="13322" max="13322" width="4.75" style="5" customWidth="1"/>
    <col min="13323" max="13323" width="3.625" style="5" customWidth="1"/>
    <col min="13324" max="13324" width="5.125" style="5" customWidth="1"/>
    <col min="13325" max="13325" width="3.125" style="5" customWidth="1"/>
    <col min="13326" max="13326" width="4.625" style="5" customWidth="1"/>
    <col min="13327" max="13327" width="5" style="5" customWidth="1"/>
    <col min="13328" max="13329" width="9.75" style="5" customWidth="1"/>
    <col min="13330" max="13331" width="7.875" style="5" customWidth="1"/>
    <col min="13332" max="13562" width="9" style="5"/>
    <col min="13563" max="13563" width="3.125" style="5" customWidth="1"/>
    <col min="13564" max="13564" width="7.625" style="5" customWidth="1"/>
    <col min="13565" max="13565" width="4.125" style="5" customWidth="1"/>
    <col min="13566" max="13566" width="17" style="5" customWidth="1"/>
    <col min="13567" max="13567" width="3.625" style="5" customWidth="1"/>
    <col min="13568" max="13568" width="9.125" style="5" customWidth="1"/>
    <col min="13569" max="13569" width="3.625" style="5" customWidth="1"/>
    <col min="13570" max="13570" width="4.625" style="5" customWidth="1"/>
    <col min="13571" max="13571" width="9.625" style="5" customWidth="1"/>
    <col min="13572" max="13572" width="10.125" style="5" customWidth="1"/>
    <col min="13573" max="13573" width="10.25" style="5" customWidth="1"/>
    <col min="13574" max="13574" width="4.625" style="5" customWidth="1"/>
    <col min="13575" max="13575" width="5" style="5" customWidth="1"/>
    <col min="13576" max="13576" width="11.125" style="5" customWidth="1"/>
    <col min="13577" max="13577" width="16.125" style="5" customWidth="1"/>
    <col min="13578" max="13578" width="4.75" style="5" customWidth="1"/>
    <col min="13579" max="13579" width="3.625" style="5" customWidth="1"/>
    <col min="13580" max="13580" width="5.125" style="5" customWidth="1"/>
    <col min="13581" max="13581" width="3.125" style="5" customWidth="1"/>
    <col min="13582" max="13582" width="4.625" style="5" customWidth="1"/>
    <col min="13583" max="13583" width="5" style="5" customWidth="1"/>
    <col min="13584" max="13585" width="9.75" style="5" customWidth="1"/>
    <col min="13586" max="13587" width="7.875" style="5" customWidth="1"/>
    <col min="13588" max="13818" width="9" style="5"/>
    <col min="13819" max="13819" width="3.125" style="5" customWidth="1"/>
    <col min="13820" max="13820" width="7.625" style="5" customWidth="1"/>
    <col min="13821" max="13821" width="4.125" style="5" customWidth="1"/>
    <col min="13822" max="13822" width="17" style="5" customWidth="1"/>
    <col min="13823" max="13823" width="3.625" style="5" customWidth="1"/>
    <col min="13824" max="13824" width="9.125" style="5" customWidth="1"/>
    <col min="13825" max="13825" width="3.625" style="5" customWidth="1"/>
    <col min="13826" max="13826" width="4.625" style="5" customWidth="1"/>
    <col min="13827" max="13827" width="9.625" style="5" customWidth="1"/>
    <col min="13828" max="13828" width="10.125" style="5" customWidth="1"/>
    <col min="13829" max="13829" width="10.25" style="5" customWidth="1"/>
    <col min="13830" max="13830" width="4.625" style="5" customWidth="1"/>
    <col min="13831" max="13831" width="5" style="5" customWidth="1"/>
    <col min="13832" max="13832" width="11.125" style="5" customWidth="1"/>
    <col min="13833" max="13833" width="16.125" style="5" customWidth="1"/>
    <col min="13834" max="13834" width="4.75" style="5" customWidth="1"/>
    <col min="13835" max="13835" width="3.625" style="5" customWidth="1"/>
    <col min="13836" max="13836" width="5.125" style="5" customWidth="1"/>
    <col min="13837" max="13837" width="3.125" style="5" customWidth="1"/>
    <col min="13838" max="13838" width="4.625" style="5" customWidth="1"/>
    <col min="13839" max="13839" width="5" style="5" customWidth="1"/>
    <col min="13840" max="13841" width="9.75" style="5" customWidth="1"/>
    <col min="13842" max="13843" width="7.875" style="5" customWidth="1"/>
    <col min="13844" max="14074" width="9" style="5"/>
    <col min="14075" max="14075" width="3.125" style="5" customWidth="1"/>
    <col min="14076" max="14076" width="7.625" style="5" customWidth="1"/>
    <col min="14077" max="14077" width="4.125" style="5" customWidth="1"/>
    <col min="14078" max="14078" width="17" style="5" customWidth="1"/>
    <col min="14079" max="14079" width="3.625" style="5" customWidth="1"/>
    <col min="14080" max="14080" width="9.125" style="5" customWidth="1"/>
    <col min="14081" max="14081" width="3.625" style="5" customWidth="1"/>
    <col min="14082" max="14082" width="4.625" style="5" customWidth="1"/>
    <col min="14083" max="14083" width="9.625" style="5" customWidth="1"/>
    <col min="14084" max="14084" width="10.125" style="5" customWidth="1"/>
    <col min="14085" max="14085" width="10.25" style="5" customWidth="1"/>
    <col min="14086" max="14086" width="4.625" style="5" customWidth="1"/>
    <col min="14087" max="14087" width="5" style="5" customWidth="1"/>
    <col min="14088" max="14088" width="11.125" style="5" customWidth="1"/>
    <col min="14089" max="14089" width="16.125" style="5" customWidth="1"/>
    <col min="14090" max="14090" width="4.75" style="5" customWidth="1"/>
    <col min="14091" max="14091" width="3.625" style="5" customWidth="1"/>
    <col min="14092" max="14092" width="5.125" style="5" customWidth="1"/>
    <col min="14093" max="14093" width="3.125" style="5" customWidth="1"/>
    <col min="14094" max="14094" width="4.625" style="5" customWidth="1"/>
    <col min="14095" max="14095" width="5" style="5" customWidth="1"/>
    <col min="14096" max="14097" width="9.75" style="5" customWidth="1"/>
    <col min="14098" max="14099" width="7.875" style="5" customWidth="1"/>
    <col min="14100" max="14330" width="9" style="5"/>
    <col min="14331" max="14331" width="3.125" style="5" customWidth="1"/>
    <col min="14332" max="14332" width="7.625" style="5" customWidth="1"/>
    <col min="14333" max="14333" width="4.125" style="5" customWidth="1"/>
    <col min="14334" max="14334" width="17" style="5" customWidth="1"/>
    <col min="14335" max="14335" width="3.625" style="5" customWidth="1"/>
    <col min="14336" max="14336" width="9.125" style="5" customWidth="1"/>
    <col min="14337" max="14337" width="3.625" style="5" customWidth="1"/>
    <col min="14338" max="14338" width="4.625" style="5" customWidth="1"/>
    <col min="14339" max="14339" width="9.625" style="5" customWidth="1"/>
    <col min="14340" max="14340" width="10.125" style="5" customWidth="1"/>
    <col min="14341" max="14341" width="10.25" style="5" customWidth="1"/>
    <col min="14342" max="14342" width="4.625" style="5" customWidth="1"/>
    <col min="14343" max="14343" width="5" style="5" customWidth="1"/>
    <col min="14344" max="14344" width="11.125" style="5" customWidth="1"/>
    <col min="14345" max="14345" width="16.125" style="5" customWidth="1"/>
    <col min="14346" max="14346" width="4.75" style="5" customWidth="1"/>
    <col min="14347" max="14347" width="3.625" style="5" customWidth="1"/>
    <col min="14348" max="14348" width="5.125" style="5" customWidth="1"/>
    <col min="14349" max="14349" width="3.125" style="5" customWidth="1"/>
    <col min="14350" max="14350" width="4.625" style="5" customWidth="1"/>
    <col min="14351" max="14351" width="5" style="5" customWidth="1"/>
    <col min="14352" max="14353" width="9.75" style="5" customWidth="1"/>
    <col min="14354" max="14355" width="7.875" style="5" customWidth="1"/>
    <col min="14356" max="14586" width="9" style="5"/>
    <col min="14587" max="14587" width="3.125" style="5" customWidth="1"/>
    <col min="14588" max="14588" width="7.625" style="5" customWidth="1"/>
    <col min="14589" max="14589" width="4.125" style="5" customWidth="1"/>
    <col min="14590" max="14590" width="17" style="5" customWidth="1"/>
    <col min="14591" max="14591" width="3.625" style="5" customWidth="1"/>
    <col min="14592" max="14592" width="9.125" style="5" customWidth="1"/>
    <col min="14593" max="14593" width="3.625" style="5" customWidth="1"/>
    <col min="14594" max="14594" width="4.625" style="5" customWidth="1"/>
    <col min="14595" max="14595" width="9.625" style="5" customWidth="1"/>
    <col min="14596" max="14596" width="10.125" style="5" customWidth="1"/>
    <col min="14597" max="14597" width="10.25" style="5" customWidth="1"/>
    <col min="14598" max="14598" width="4.625" style="5" customWidth="1"/>
    <col min="14599" max="14599" width="5" style="5" customWidth="1"/>
    <col min="14600" max="14600" width="11.125" style="5" customWidth="1"/>
    <col min="14601" max="14601" width="16.125" style="5" customWidth="1"/>
    <col min="14602" max="14602" width="4.75" style="5" customWidth="1"/>
    <col min="14603" max="14603" width="3.625" style="5" customWidth="1"/>
    <col min="14604" max="14604" width="5.125" style="5" customWidth="1"/>
    <col min="14605" max="14605" width="3.125" style="5" customWidth="1"/>
    <col min="14606" max="14606" width="4.625" style="5" customWidth="1"/>
    <col min="14607" max="14607" width="5" style="5" customWidth="1"/>
    <col min="14608" max="14609" width="9.75" style="5" customWidth="1"/>
    <col min="14610" max="14611" width="7.875" style="5" customWidth="1"/>
    <col min="14612" max="14842" width="9" style="5"/>
    <col min="14843" max="14843" width="3.125" style="5" customWidth="1"/>
    <col min="14844" max="14844" width="7.625" style="5" customWidth="1"/>
    <col min="14845" max="14845" width="4.125" style="5" customWidth="1"/>
    <col min="14846" max="14846" width="17" style="5" customWidth="1"/>
    <col min="14847" max="14847" width="3.625" style="5" customWidth="1"/>
    <col min="14848" max="14848" width="9.125" style="5" customWidth="1"/>
    <col min="14849" max="14849" width="3.625" style="5" customWidth="1"/>
    <col min="14850" max="14850" width="4.625" style="5" customWidth="1"/>
    <col min="14851" max="14851" width="9.625" style="5" customWidth="1"/>
    <col min="14852" max="14852" width="10.125" style="5" customWidth="1"/>
    <col min="14853" max="14853" width="10.25" style="5" customWidth="1"/>
    <col min="14854" max="14854" width="4.625" style="5" customWidth="1"/>
    <col min="14855" max="14855" width="5" style="5" customWidth="1"/>
    <col min="14856" max="14856" width="11.125" style="5" customWidth="1"/>
    <col min="14857" max="14857" width="16.125" style="5" customWidth="1"/>
    <col min="14858" max="14858" width="4.75" style="5" customWidth="1"/>
    <col min="14859" max="14859" width="3.625" style="5" customWidth="1"/>
    <col min="14860" max="14860" width="5.125" style="5" customWidth="1"/>
    <col min="14861" max="14861" width="3.125" style="5" customWidth="1"/>
    <col min="14862" max="14862" width="4.625" style="5" customWidth="1"/>
    <col min="14863" max="14863" width="5" style="5" customWidth="1"/>
    <col min="14864" max="14865" width="9.75" style="5" customWidth="1"/>
    <col min="14866" max="14867" width="7.875" style="5" customWidth="1"/>
    <col min="14868" max="15098" width="9" style="5"/>
    <col min="15099" max="15099" width="3.125" style="5" customWidth="1"/>
    <col min="15100" max="15100" width="7.625" style="5" customWidth="1"/>
    <col min="15101" max="15101" width="4.125" style="5" customWidth="1"/>
    <col min="15102" max="15102" width="17" style="5" customWidth="1"/>
    <col min="15103" max="15103" width="3.625" style="5" customWidth="1"/>
    <col min="15104" max="15104" width="9.125" style="5" customWidth="1"/>
    <col min="15105" max="15105" width="3.625" style="5" customWidth="1"/>
    <col min="15106" max="15106" width="4.625" style="5" customWidth="1"/>
    <col min="15107" max="15107" width="9.625" style="5" customWidth="1"/>
    <col min="15108" max="15108" width="10.125" style="5" customWidth="1"/>
    <col min="15109" max="15109" width="10.25" style="5" customWidth="1"/>
    <col min="15110" max="15110" width="4.625" style="5" customWidth="1"/>
    <col min="15111" max="15111" width="5" style="5" customWidth="1"/>
    <col min="15112" max="15112" width="11.125" style="5" customWidth="1"/>
    <col min="15113" max="15113" width="16.125" style="5" customWidth="1"/>
    <col min="15114" max="15114" width="4.75" style="5" customWidth="1"/>
    <col min="15115" max="15115" width="3.625" style="5" customWidth="1"/>
    <col min="15116" max="15116" width="5.125" style="5" customWidth="1"/>
    <col min="15117" max="15117" width="3.125" style="5" customWidth="1"/>
    <col min="15118" max="15118" width="4.625" style="5" customWidth="1"/>
    <col min="15119" max="15119" width="5" style="5" customWidth="1"/>
    <col min="15120" max="15121" width="9.75" style="5" customWidth="1"/>
    <col min="15122" max="15123" width="7.875" style="5" customWidth="1"/>
    <col min="15124" max="15354" width="9" style="5"/>
    <col min="15355" max="15355" width="3.125" style="5" customWidth="1"/>
    <col min="15356" max="15356" width="7.625" style="5" customWidth="1"/>
    <col min="15357" max="15357" width="4.125" style="5" customWidth="1"/>
    <col min="15358" max="15358" width="17" style="5" customWidth="1"/>
    <col min="15359" max="15359" width="3.625" style="5" customWidth="1"/>
    <col min="15360" max="15360" width="9.125" style="5" customWidth="1"/>
    <col min="15361" max="15361" width="3.625" style="5" customWidth="1"/>
    <col min="15362" max="15362" width="4.625" style="5" customWidth="1"/>
    <col min="15363" max="15363" width="9.625" style="5" customWidth="1"/>
    <col min="15364" max="15364" width="10.125" style="5" customWidth="1"/>
    <col min="15365" max="15365" width="10.25" style="5" customWidth="1"/>
    <col min="15366" max="15366" width="4.625" style="5" customWidth="1"/>
    <col min="15367" max="15367" width="5" style="5" customWidth="1"/>
    <col min="15368" max="15368" width="11.125" style="5" customWidth="1"/>
    <col min="15369" max="15369" width="16.125" style="5" customWidth="1"/>
    <col min="15370" max="15370" width="4.75" style="5" customWidth="1"/>
    <col min="15371" max="15371" width="3.625" style="5" customWidth="1"/>
    <col min="15372" max="15372" width="5.125" style="5" customWidth="1"/>
    <col min="15373" max="15373" width="3.125" style="5" customWidth="1"/>
    <col min="15374" max="15374" width="4.625" style="5" customWidth="1"/>
    <col min="15375" max="15375" width="5" style="5" customWidth="1"/>
    <col min="15376" max="15377" width="9.75" style="5" customWidth="1"/>
    <col min="15378" max="15379" width="7.875" style="5" customWidth="1"/>
    <col min="15380" max="15610" width="9" style="5"/>
    <col min="15611" max="15611" width="3.125" style="5" customWidth="1"/>
    <col min="15612" max="15612" width="7.625" style="5" customWidth="1"/>
    <col min="15613" max="15613" width="4.125" style="5" customWidth="1"/>
    <col min="15614" max="15614" width="17" style="5" customWidth="1"/>
    <col min="15615" max="15615" width="3.625" style="5" customWidth="1"/>
    <col min="15616" max="15616" width="9.125" style="5" customWidth="1"/>
    <col min="15617" max="15617" width="3.625" style="5" customWidth="1"/>
    <col min="15618" max="15618" width="4.625" style="5" customWidth="1"/>
    <col min="15619" max="15619" width="9.625" style="5" customWidth="1"/>
    <col min="15620" max="15620" width="10.125" style="5" customWidth="1"/>
    <col min="15621" max="15621" width="10.25" style="5" customWidth="1"/>
    <col min="15622" max="15622" width="4.625" style="5" customWidth="1"/>
    <col min="15623" max="15623" width="5" style="5" customWidth="1"/>
    <col min="15624" max="15624" width="11.125" style="5" customWidth="1"/>
    <col min="15625" max="15625" width="16.125" style="5" customWidth="1"/>
    <col min="15626" max="15626" width="4.75" style="5" customWidth="1"/>
    <col min="15627" max="15627" width="3.625" style="5" customWidth="1"/>
    <col min="15628" max="15628" width="5.125" style="5" customWidth="1"/>
    <col min="15629" max="15629" width="3.125" style="5" customWidth="1"/>
    <col min="15630" max="15630" width="4.625" style="5" customWidth="1"/>
    <col min="15631" max="15631" width="5" style="5" customWidth="1"/>
    <col min="15632" max="15633" width="9.75" style="5" customWidth="1"/>
    <col min="15634" max="15635" width="7.875" style="5" customWidth="1"/>
    <col min="15636" max="15866" width="9" style="5"/>
    <col min="15867" max="15867" width="3.125" style="5" customWidth="1"/>
    <col min="15868" max="15868" width="7.625" style="5" customWidth="1"/>
    <col min="15869" max="15869" width="4.125" style="5" customWidth="1"/>
    <col min="15870" max="15870" width="17" style="5" customWidth="1"/>
    <col min="15871" max="15871" width="3.625" style="5" customWidth="1"/>
    <col min="15872" max="15872" width="9.125" style="5" customWidth="1"/>
    <col min="15873" max="15873" width="3.625" style="5" customWidth="1"/>
    <col min="15874" max="15874" width="4.625" style="5" customWidth="1"/>
    <col min="15875" max="15875" width="9.625" style="5" customWidth="1"/>
    <col min="15876" max="15876" width="10.125" style="5" customWidth="1"/>
    <col min="15877" max="15877" width="10.25" style="5" customWidth="1"/>
    <col min="15878" max="15878" width="4.625" style="5" customWidth="1"/>
    <col min="15879" max="15879" width="5" style="5" customWidth="1"/>
    <col min="15880" max="15880" width="11.125" style="5" customWidth="1"/>
    <col min="15881" max="15881" width="16.125" style="5" customWidth="1"/>
    <col min="15882" max="15882" width="4.75" style="5" customWidth="1"/>
    <col min="15883" max="15883" width="3.625" style="5" customWidth="1"/>
    <col min="15884" max="15884" width="5.125" style="5" customWidth="1"/>
    <col min="15885" max="15885" width="3.125" style="5" customWidth="1"/>
    <col min="15886" max="15886" width="4.625" style="5" customWidth="1"/>
    <col min="15887" max="15887" width="5" style="5" customWidth="1"/>
    <col min="15888" max="15889" width="9.75" style="5" customWidth="1"/>
    <col min="15890" max="15891" width="7.875" style="5" customWidth="1"/>
    <col min="15892" max="16122" width="9" style="5"/>
    <col min="16123" max="16123" width="3.125" style="5" customWidth="1"/>
    <col min="16124" max="16124" width="7.625" style="5" customWidth="1"/>
    <col min="16125" max="16125" width="4.125" style="5" customWidth="1"/>
    <col min="16126" max="16126" width="17" style="5" customWidth="1"/>
    <col min="16127" max="16127" width="3.625" style="5" customWidth="1"/>
    <col min="16128" max="16128" width="9.125" style="5" customWidth="1"/>
    <col min="16129" max="16129" width="3.625" style="5" customWidth="1"/>
    <col min="16130" max="16130" width="4.625" style="5" customWidth="1"/>
    <col min="16131" max="16131" width="9.625" style="5" customWidth="1"/>
    <col min="16132" max="16132" width="10.125" style="5" customWidth="1"/>
    <col min="16133" max="16133" width="10.25" style="5" customWidth="1"/>
    <col min="16134" max="16134" width="4.625" style="5" customWidth="1"/>
    <col min="16135" max="16135" width="5" style="5" customWidth="1"/>
    <col min="16136" max="16136" width="11.125" style="5" customWidth="1"/>
    <col min="16137" max="16137" width="16.125" style="5" customWidth="1"/>
    <col min="16138" max="16138" width="4.75" style="5" customWidth="1"/>
    <col min="16139" max="16139" width="3.625" style="5" customWidth="1"/>
    <col min="16140" max="16140" width="5.125" style="5" customWidth="1"/>
    <col min="16141" max="16141" width="3.125" style="5" customWidth="1"/>
    <col min="16142" max="16142" width="4.625" style="5" customWidth="1"/>
    <col min="16143" max="16143" width="5" style="5" customWidth="1"/>
    <col min="16144" max="16145" width="9.75" style="5" customWidth="1"/>
    <col min="16146" max="16147" width="7.875" style="5" customWidth="1"/>
    <col min="16148" max="16384" width="9" style="5"/>
  </cols>
  <sheetData>
    <row r="1" spans="1:35" s="1" customFormat="1" ht="30.75" customHeight="1">
      <c r="A1" s="202"/>
      <c r="B1" s="203"/>
      <c r="C1" s="6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8"/>
      <c r="V1" s="28"/>
      <c r="W1" s="28"/>
      <c r="X1" s="28"/>
      <c r="Y1" s="164" t="s">
        <v>457</v>
      </c>
      <c r="Z1" s="164"/>
      <c r="AA1" s="164"/>
      <c r="AB1" s="164"/>
      <c r="AC1" s="165"/>
      <c r="AD1" s="28"/>
      <c r="AE1" s="29"/>
    </row>
    <row r="2" spans="1:35" s="1" customFormat="1" ht="34.5" customHeight="1">
      <c r="A2" s="7" t="s">
        <v>0</v>
      </c>
      <c r="B2" s="8"/>
      <c r="C2" s="6"/>
      <c r="D2" s="9"/>
      <c r="E2" s="9"/>
      <c r="F2" s="9"/>
      <c r="G2" s="205" t="s">
        <v>458</v>
      </c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9"/>
      <c r="V2" s="29"/>
      <c r="W2" s="29"/>
      <c r="X2" s="29"/>
      <c r="Y2" s="164"/>
      <c r="Z2" s="164"/>
      <c r="AA2" s="164"/>
      <c r="AB2" s="164"/>
      <c r="AC2" s="165"/>
      <c r="AD2" s="29"/>
    </row>
    <row r="3" spans="1:35" s="2" customFormat="1" ht="28.5" customHeight="1">
      <c r="A3" s="217" t="s">
        <v>1</v>
      </c>
      <c r="B3" s="218"/>
      <c r="C3" s="219" t="s">
        <v>459</v>
      </c>
      <c r="D3" s="220"/>
      <c r="E3" s="221"/>
      <c r="F3" s="10"/>
      <c r="G3" s="206" t="s">
        <v>2</v>
      </c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30"/>
      <c r="W3" s="207" t="s">
        <v>3</v>
      </c>
      <c r="X3" s="208"/>
      <c r="Y3" s="37" t="s">
        <v>4</v>
      </c>
      <c r="Z3" s="37" t="s">
        <v>5</v>
      </c>
      <c r="AA3" s="37" t="s">
        <v>6</v>
      </c>
      <c r="AB3" s="38" t="s">
        <v>7</v>
      </c>
      <c r="AC3" s="39" t="s">
        <v>8</v>
      </c>
      <c r="AD3" s="40"/>
      <c r="AE3" s="41"/>
    </row>
    <row r="4" spans="1:35" s="2" customFormat="1" ht="36" customHeight="1">
      <c r="A4" s="166"/>
      <c r="B4" s="167"/>
      <c r="C4" s="168"/>
      <c r="D4" s="169"/>
      <c r="E4" s="170"/>
      <c r="F4" s="11"/>
      <c r="G4" s="129" t="s">
        <v>9</v>
      </c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31"/>
      <c r="V4" s="32"/>
      <c r="W4" s="131"/>
      <c r="X4" s="132"/>
      <c r="Y4" s="42"/>
      <c r="Z4" s="42"/>
      <c r="AA4" s="43"/>
      <c r="AB4" s="44" t="s">
        <v>10</v>
      </c>
      <c r="AC4" s="45"/>
      <c r="AD4" s="40"/>
      <c r="AE4" s="41"/>
    </row>
    <row r="5" spans="1:35" ht="36.75" customHeight="1">
      <c r="A5" s="133" t="s">
        <v>11</v>
      </c>
      <c r="B5" s="134"/>
      <c r="C5" s="134"/>
      <c r="D5" s="134"/>
      <c r="E5" s="12" t="s">
        <v>12</v>
      </c>
      <c r="F5" s="135" t="s">
        <v>13</v>
      </c>
      <c r="G5" s="136"/>
      <c r="H5" s="136"/>
      <c r="I5" s="137"/>
      <c r="J5" s="138" t="s">
        <v>14</v>
      </c>
      <c r="K5" s="138"/>
      <c r="L5" s="138"/>
      <c r="M5" s="138"/>
      <c r="N5" s="138"/>
      <c r="O5" s="135" t="s">
        <v>15</v>
      </c>
      <c r="P5" s="136"/>
      <c r="Q5" s="136"/>
      <c r="R5" s="136"/>
      <c r="S5" s="136"/>
      <c r="T5" s="136"/>
      <c r="U5" s="136"/>
      <c r="V5" s="137"/>
      <c r="W5" s="138" t="s">
        <v>16</v>
      </c>
      <c r="X5" s="138"/>
      <c r="Y5" s="140" t="s">
        <v>17</v>
      </c>
      <c r="Z5" s="141"/>
      <c r="AA5" s="142"/>
      <c r="AB5" s="140" t="s">
        <v>18</v>
      </c>
      <c r="AC5" s="143"/>
    </row>
    <row r="6" spans="1:35" ht="50.1" customHeight="1">
      <c r="A6" s="171"/>
      <c r="B6" s="139"/>
      <c r="C6" s="139"/>
      <c r="D6" s="172"/>
      <c r="E6" s="13">
        <v>1</v>
      </c>
      <c r="F6" s="209" t="s">
        <v>93</v>
      </c>
      <c r="G6" s="210"/>
      <c r="H6" s="210"/>
      <c r="I6" s="211"/>
      <c r="J6" s="144" t="s">
        <v>19</v>
      </c>
      <c r="K6" s="144"/>
      <c r="L6" s="144"/>
      <c r="M6" s="144"/>
      <c r="N6" s="144"/>
      <c r="O6" s="212" t="s">
        <v>460</v>
      </c>
      <c r="P6" s="213"/>
      <c r="Q6" s="213"/>
      <c r="R6" s="213"/>
      <c r="S6" s="213"/>
      <c r="T6" s="213"/>
      <c r="U6" s="213"/>
      <c r="V6" s="214"/>
      <c r="W6" s="145">
        <v>1</v>
      </c>
      <c r="X6" s="146"/>
      <c r="Y6" s="147" t="s">
        <v>461</v>
      </c>
      <c r="Z6" s="148"/>
      <c r="AA6" s="149"/>
      <c r="AB6" s="150" t="s">
        <v>20</v>
      </c>
      <c r="AC6" s="151"/>
    </row>
    <row r="7" spans="1:35" ht="50.1" customHeight="1">
      <c r="A7" s="173"/>
      <c r="B7" s="174"/>
      <c r="C7" s="174"/>
      <c r="D7" s="175"/>
      <c r="E7" s="13">
        <v>2</v>
      </c>
      <c r="F7" s="209" t="s">
        <v>94</v>
      </c>
      <c r="G7" s="210"/>
      <c r="H7" s="210"/>
      <c r="I7" s="211"/>
      <c r="J7" s="144" t="s">
        <v>19</v>
      </c>
      <c r="K7" s="144"/>
      <c r="L7" s="144"/>
      <c r="M7" s="144"/>
      <c r="N7" s="144"/>
      <c r="O7" s="212" t="s">
        <v>462</v>
      </c>
      <c r="P7" s="213"/>
      <c r="Q7" s="213"/>
      <c r="R7" s="213"/>
      <c r="S7" s="213"/>
      <c r="T7" s="213"/>
      <c r="U7" s="213"/>
      <c r="V7" s="214"/>
      <c r="W7" s="145">
        <v>1</v>
      </c>
      <c r="X7" s="146"/>
      <c r="Y7" s="147" t="s">
        <v>461</v>
      </c>
      <c r="Z7" s="148"/>
      <c r="AA7" s="149"/>
      <c r="AB7" s="150" t="s">
        <v>20</v>
      </c>
      <c r="AC7" s="151"/>
    </row>
    <row r="8" spans="1:35" ht="50.1" customHeight="1">
      <c r="A8" s="173"/>
      <c r="B8" s="174"/>
      <c r="C8" s="174"/>
      <c r="D8" s="175"/>
      <c r="E8" s="13">
        <v>3</v>
      </c>
      <c r="F8" s="209" t="s">
        <v>95</v>
      </c>
      <c r="G8" s="210"/>
      <c r="H8" s="210"/>
      <c r="I8" s="211"/>
      <c r="J8" s="144" t="s">
        <v>19</v>
      </c>
      <c r="K8" s="144"/>
      <c r="L8" s="144"/>
      <c r="M8" s="144"/>
      <c r="N8" s="144"/>
      <c r="O8" s="212" t="s">
        <v>463</v>
      </c>
      <c r="P8" s="213"/>
      <c r="Q8" s="213"/>
      <c r="R8" s="213"/>
      <c r="S8" s="213"/>
      <c r="T8" s="213"/>
      <c r="U8" s="213"/>
      <c r="V8" s="214"/>
      <c r="W8" s="145">
        <v>1</v>
      </c>
      <c r="X8" s="146"/>
      <c r="Y8" s="147" t="s">
        <v>461</v>
      </c>
      <c r="Z8" s="148"/>
      <c r="AA8" s="149"/>
      <c r="AB8" s="150" t="s">
        <v>20</v>
      </c>
      <c r="AC8" s="151"/>
    </row>
    <row r="9" spans="1:35" ht="50.1" customHeight="1">
      <c r="A9" s="173"/>
      <c r="B9" s="174"/>
      <c r="C9" s="174"/>
      <c r="D9" s="175"/>
      <c r="E9" s="13">
        <v>4</v>
      </c>
      <c r="F9" s="209"/>
      <c r="G9" s="210"/>
      <c r="H9" s="210"/>
      <c r="I9" s="211"/>
      <c r="J9" s="144"/>
      <c r="K9" s="144"/>
      <c r="L9" s="144"/>
      <c r="M9" s="144"/>
      <c r="N9" s="144"/>
      <c r="O9" s="212"/>
      <c r="P9" s="213"/>
      <c r="Q9" s="213"/>
      <c r="R9" s="213"/>
      <c r="S9" s="213"/>
      <c r="T9" s="213"/>
      <c r="U9" s="213"/>
      <c r="V9" s="214"/>
      <c r="W9" s="145"/>
      <c r="X9" s="146"/>
      <c r="Y9" s="147"/>
      <c r="Z9" s="148"/>
      <c r="AA9" s="149"/>
      <c r="AB9" s="150"/>
      <c r="AC9" s="151"/>
      <c r="AG9" s="46"/>
      <c r="AH9" s="46"/>
      <c r="AI9" s="47"/>
    </row>
    <row r="10" spans="1:35" ht="24.95" customHeight="1">
      <c r="A10" s="176"/>
      <c r="B10" s="177"/>
      <c r="C10" s="177"/>
      <c r="D10" s="178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80"/>
      <c r="AG10" s="46"/>
      <c r="AH10" s="46"/>
      <c r="AI10" s="47"/>
    </row>
    <row r="11" spans="1:35" s="3" customFormat="1" ht="29.25" customHeight="1">
      <c r="A11" s="153" t="s">
        <v>21</v>
      </c>
      <c r="B11" s="154"/>
      <c r="C11" s="154"/>
      <c r="D11" s="155"/>
      <c r="E11" s="181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3"/>
      <c r="AG11" s="46"/>
      <c r="AH11" s="46"/>
      <c r="AI11" s="47"/>
    </row>
    <row r="12" spans="1:35" s="3" customFormat="1" ht="33.75" customHeight="1">
      <c r="A12" s="14" t="s">
        <v>22</v>
      </c>
      <c r="B12" s="156" t="s">
        <v>23</v>
      </c>
      <c r="C12" s="156"/>
      <c r="D12" s="15" t="s">
        <v>24</v>
      </c>
      <c r="E12" s="157" t="s">
        <v>25</v>
      </c>
      <c r="F12" s="157"/>
      <c r="G12" s="16" t="s">
        <v>26</v>
      </c>
      <c r="H12" s="157" t="s">
        <v>27</v>
      </c>
      <c r="I12" s="157"/>
      <c r="J12" s="157"/>
      <c r="K12" s="157"/>
      <c r="L12" s="16" t="s">
        <v>28</v>
      </c>
      <c r="M12" s="157" t="s">
        <v>29</v>
      </c>
      <c r="N12" s="157"/>
      <c r="O12" s="157"/>
      <c r="P12" s="16" t="s">
        <v>22</v>
      </c>
      <c r="Q12" s="157" t="s">
        <v>30</v>
      </c>
      <c r="R12" s="157"/>
      <c r="S12" s="16" t="s">
        <v>24</v>
      </c>
      <c r="T12" s="157" t="s">
        <v>25</v>
      </c>
      <c r="U12" s="157"/>
      <c r="V12" s="16" t="s">
        <v>26</v>
      </c>
      <c r="W12" s="157" t="s">
        <v>27</v>
      </c>
      <c r="X12" s="157"/>
      <c r="Y12" s="157"/>
      <c r="Z12" s="157" t="s">
        <v>28</v>
      </c>
      <c r="AA12" s="157"/>
      <c r="AB12" s="158" t="s">
        <v>29</v>
      </c>
      <c r="AC12" s="159"/>
    </row>
    <row r="13" spans="1:35" s="3" customFormat="1" ht="25.5" customHeight="1">
      <c r="A13" s="17">
        <v>1</v>
      </c>
      <c r="B13" s="152" t="s">
        <v>31</v>
      </c>
      <c r="C13" s="152"/>
      <c r="D13" s="17" t="s">
        <v>32</v>
      </c>
      <c r="E13" s="152"/>
      <c r="F13" s="152"/>
      <c r="G13" s="18"/>
      <c r="H13" s="152" t="s">
        <v>33</v>
      </c>
      <c r="I13" s="152"/>
      <c r="J13" s="152"/>
      <c r="K13" s="152"/>
      <c r="L13" s="17"/>
      <c r="M13" s="152"/>
      <c r="N13" s="152"/>
      <c r="O13" s="152"/>
      <c r="P13" s="17">
        <v>26</v>
      </c>
      <c r="Q13" s="152"/>
      <c r="R13" s="152"/>
      <c r="S13" s="21"/>
      <c r="T13" s="160"/>
      <c r="U13" s="161"/>
      <c r="V13" s="33"/>
      <c r="W13" s="152"/>
      <c r="X13" s="152"/>
      <c r="Y13" s="152"/>
      <c r="Z13" s="152"/>
      <c r="AA13" s="152"/>
      <c r="AB13" s="152"/>
      <c r="AC13" s="152"/>
      <c r="AD13" s="26"/>
    </row>
    <row r="14" spans="1:35" s="3" customFormat="1" ht="26.1" customHeight="1">
      <c r="A14" s="17">
        <v>2</v>
      </c>
      <c r="B14" s="152"/>
      <c r="C14" s="152"/>
      <c r="D14" s="17"/>
      <c r="E14" s="152"/>
      <c r="F14" s="152"/>
      <c r="G14" s="19"/>
      <c r="H14" s="152"/>
      <c r="I14" s="152"/>
      <c r="J14" s="152"/>
      <c r="K14" s="152"/>
      <c r="L14" s="17"/>
      <c r="M14" s="152"/>
      <c r="N14" s="152"/>
      <c r="O14" s="152"/>
      <c r="P14" s="17">
        <v>27</v>
      </c>
      <c r="Q14" s="152"/>
      <c r="R14" s="152"/>
      <c r="S14" s="21"/>
      <c r="T14" s="160"/>
      <c r="U14" s="161"/>
      <c r="V14" s="33"/>
      <c r="W14" s="152"/>
      <c r="X14" s="152"/>
      <c r="Y14" s="152"/>
      <c r="Z14" s="152"/>
      <c r="AA14" s="152"/>
      <c r="AB14" s="152"/>
      <c r="AC14" s="152"/>
      <c r="AD14" s="26"/>
    </row>
    <row r="15" spans="1:35" s="3" customFormat="1" ht="26.1" customHeight="1">
      <c r="A15" s="17">
        <v>3</v>
      </c>
      <c r="B15" s="152"/>
      <c r="C15" s="152"/>
      <c r="D15" s="17"/>
      <c r="E15" s="152"/>
      <c r="F15" s="152"/>
      <c r="G15" s="19"/>
      <c r="H15" s="152"/>
      <c r="I15" s="152"/>
      <c r="J15" s="152"/>
      <c r="K15" s="152"/>
      <c r="L15" s="17"/>
      <c r="M15" s="152"/>
      <c r="N15" s="152"/>
      <c r="O15" s="152"/>
      <c r="P15" s="17">
        <v>28</v>
      </c>
      <c r="Q15" s="152"/>
      <c r="R15" s="152"/>
      <c r="S15" s="21"/>
      <c r="T15" s="160"/>
      <c r="U15" s="161"/>
      <c r="V15" s="33"/>
      <c r="W15" s="152"/>
      <c r="X15" s="152"/>
      <c r="Y15" s="152"/>
      <c r="Z15" s="152"/>
      <c r="AA15" s="152"/>
      <c r="AB15" s="152"/>
      <c r="AC15" s="152"/>
      <c r="AD15" s="26"/>
    </row>
    <row r="16" spans="1:35" s="3" customFormat="1" ht="26.1" customHeight="1">
      <c r="A16" s="17">
        <v>4</v>
      </c>
      <c r="B16" s="152"/>
      <c r="C16" s="152"/>
      <c r="D16" s="17"/>
      <c r="E16" s="152"/>
      <c r="F16" s="152"/>
      <c r="G16" s="19"/>
      <c r="H16" s="152"/>
      <c r="I16" s="152"/>
      <c r="J16" s="152"/>
      <c r="K16" s="152"/>
      <c r="L16" s="17"/>
      <c r="M16" s="152"/>
      <c r="N16" s="152"/>
      <c r="O16" s="152"/>
      <c r="P16" s="17">
        <v>29</v>
      </c>
      <c r="Q16" s="152"/>
      <c r="R16" s="152"/>
      <c r="S16" s="21"/>
      <c r="T16" s="160"/>
      <c r="U16" s="161"/>
      <c r="V16" s="33"/>
      <c r="W16" s="152"/>
      <c r="X16" s="152"/>
      <c r="Y16" s="152"/>
      <c r="Z16" s="152"/>
      <c r="AA16" s="152"/>
      <c r="AB16" s="152"/>
      <c r="AC16" s="152"/>
      <c r="AD16" s="26"/>
    </row>
    <row r="17" spans="1:30" s="3" customFormat="1" ht="26.1" customHeight="1">
      <c r="A17" s="17">
        <v>5</v>
      </c>
      <c r="B17" s="152"/>
      <c r="C17" s="152"/>
      <c r="D17" s="17"/>
      <c r="E17" s="152"/>
      <c r="F17" s="152"/>
      <c r="G17" s="19"/>
      <c r="H17" s="152"/>
      <c r="I17" s="152"/>
      <c r="J17" s="152"/>
      <c r="K17" s="152"/>
      <c r="L17" s="17"/>
      <c r="M17" s="152"/>
      <c r="N17" s="152"/>
      <c r="O17" s="152"/>
      <c r="P17" s="17">
        <v>30</v>
      </c>
      <c r="Q17" s="152"/>
      <c r="R17" s="152"/>
      <c r="S17" s="21"/>
      <c r="T17" s="160"/>
      <c r="U17" s="161"/>
      <c r="V17" s="33"/>
      <c r="W17" s="152"/>
      <c r="X17" s="152"/>
      <c r="Y17" s="152"/>
      <c r="Z17" s="152"/>
      <c r="AA17" s="152"/>
      <c r="AB17" s="152"/>
      <c r="AC17" s="152"/>
      <c r="AD17" s="26"/>
    </row>
    <row r="18" spans="1:30" s="3" customFormat="1" ht="26.1" customHeight="1">
      <c r="A18" s="17">
        <v>6</v>
      </c>
      <c r="B18" s="152"/>
      <c r="C18" s="152"/>
      <c r="D18" s="17"/>
      <c r="E18" s="152"/>
      <c r="F18" s="152"/>
      <c r="G18" s="19"/>
      <c r="H18" s="152"/>
      <c r="I18" s="152"/>
      <c r="J18" s="152"/>
      <c r="K18" s="152"/>
      <c r="L18" s="17"/>
      <c r="M18" s="152"/>
      <c r="N18" s="152"/>
      <c r="O18" s="152"/>
      <c r="P18" s="17">
        <v>31</v>
      </c>
      <c r="Q18" s="152"/>
      <c r="R18" s="152"/>
      <c r="S18" s="21"/>
      <c r="T18" s="160"/>
      <c r="U18" s="161"/>
      <c r="V18" s="33"/>
      <c r="W18" s="152"/>
      <c r="X18" s="152"/>
      <c r="Y18" s="152"/>
      <c r="Z18" s="152"/>
      <c r="AA18" s="152"/>
      <c r="AB18" s="152"/>
      <c r="AC18" s="152"/>
      <c r="AD18" s="26"/>
    </row>
    <row r="19" spans="1:30" s="3" customFormat="1" ht="26.1" customHeight="1">
      <c r="A19" s="17">
        <v>7</v>
      </c>
      <c r="B19" s="152"/>
      <c r="C19" s="152"/>
      <c r="D19" s="17"/>
      <c r="E19" s="152"/>
      <c r="F19" s="152"/>
      <c r="G19" s="19"/>
      <c r="H19" s="152"/>
      <c r="I19" s="152"/>
      <c r="J19" s="152"/>
      <c r="K19" s="152"/>
      <c r="L19" s="17"/>
      <c r="M19" s="152"/>
      <c r="N19" s="152"/>
      <c r="O19" s="152"/>
      <c r="P19" s="17">
        <v>32</v>
      </c>
      <c r="Q19" s="152"/>
      <c r="R19" s="152"/>
      <c r="S19" s="21"/>
      <c r="T19" s="160"/>
      <c r="U19" s="161"/>
      <c r="V19" s="33"/>
      <c r="W19" s="152"/>
      <c r="X19" s="152"/>
      <c r="Y19" s="152"/>
      <c r="Z19" s="152"/>
      <c r="AA19" s="152"/>
      <c r="AB19" s="152"/>
      <c r="AC19" s="152"/>
      <c r="AD19" s="26"/>
    </row>
    <row r="20" spans="1:30" s="3" customFormat="1" ht="26.1" customHeight="1">
      <c r="A20" s="17">
        <v>8</v>
      </c>
      <c r="B20" s="152"/>
      <c r="C20" s="152"/>
      <c r="D20" s="17"/>
      <c r="E20" s="152"/>
      <c r="F20" s="152"/>
      <c r="G20" s="19"/>
      <c r="H20" s="152"/>
      <c r="I20" s="152"/>
      <c r="J20" s="152"/>
      <c r="K20" s="152"/>
      <c r="L20" s="17"/>
      <c r="M20" s="152"/>
      <c r="N20" s="152"/>
      <c r="O20" s="152"/>
      <c r="P20" s="17">
        <v>33</v>
      </c>
      <c r="Q20" s="152"/>
      <c r="R20" s="152"/>
      <c r="S20" s="21"/>
      <c r="T20" s="152"/>
      <c r="U20" s="152"/>
      <c r="V20" s="34"/>
      <c r="W20" s="152"/>
      <c r="X20" s="152"/>
      <c r="Y20" s="152"/>
      <c r="Z20" s="152"/>
      <c r="AA20" s="152"/>
      <c r="AB20" s="152"/>
      <c r="AC20" s="152"/>
    </row>
    <row r="21" spans="1:30" s="3" customFormat="1" ht="26.1" customHeight="1">
      <c r="A21" s="17">
        <v>9</v>
      </c>
      <c r="B21" s="152"/>
      <c r="C21" s="152"/>
      <c r="D21" s="17"/>
      <c r="E21" s="152"/>
      <c r="F21" s="152"/>
      <c r="G21" s="19"/>
      <c r="H21" s="152"/>
      <c r="I21" s="152"/>
      <c r="J21" s="152"/>
      <c r="K21" s="152"/>
      <c r="L21" s="17"/>
      <c r="M21" s="152"/>
      <c r="N21" s="152"/>
      <c r="O21" s="152"/>
      <c r="P21" s="17">
        <v>34</v>
      </c>
      <c r="Q21" s="152"/>
      <c r="R21" s="152"/>
      <c r="S21" s="21"/>
      <c r="T21" s="152"/>
      <c r="U21" s="152"/>
      <c r="V21" s="20"/>
      <c r="W21" s="152"/>
      <c r="X21" s="152"/>
      <c r="Y21" s="152"/>
      <c r="Z21" s="152"/>
      <c r="AA21" s="152"/>
      <c r="AB21" s="152"/>
      <c r="AC21" s="152"/>
    </row>
    <row r="22" spans="1:30" s="3" customFormat="1" ht="26.1" customHeight="1">
      <c r="A22" s="17">
        <v>10</v>
      </c>
      <c r="B22" s="152"/>
      <c r="C22" s="152"/>
      <c r="D22" s="17"/>
      <c r="E22" s="152"/>
      <c r="F22" s="152"/>
      <c r="G22" s="19"/>
      <c r="H22" s="152"/>
      <c r="I22" s="152"/>
      <c r="J22" s="152"/>
      <c r="K22" s="152"/>
      <c r="L22" s="17"/>
      <c r="M22" s="152"/>
      <c r="N22" s="152"/>
      <c r="O22" s="152"/>
      <c r="P22" s="17">
        <v>35</v>
      </c>
      <c r="Q22" s="152"/>
      <c r="R22" s="152"/>
      <c r="S22" s="21"/>
      <c r="T22" s="152"/>
      <c r="U22" s="152"/>
      <c r="V22" s="35"/>
      <c r="W22" s="152"/>
      <c r="X22" s="152"/>
      <c r="Y22" s="152"/>
      <c r="Z22" s="152"/>
      <c r="AA22" s="152"/>
      <c r="AB22" s="152"/>
      <c r="AC22" s="152"/>
    </row>
    <row r="23" spans="1:30" s="3" customFormat="1" ht="26.1" customHeight="1">
      <c r="A23" s="17">
        <v>11</v>
      </c>
      <c r="B23" s="152"/>
      <c r="C23" s="152"/>
      <c r="D23" s="17"/>
      <c r="E23" s="152"/>
      <c r="F23" s="152"/>
      <c r="G23" s="20"/>
      <c r="H23" s="152"/>
      <c r="I23" s="152"/>
      <c r="J23" s="152"/>
      <c r="K23" s="152"/>
      <c r="L23" s="17"/>
      <c r="M23" s="152"/>
      <c r="N23" s="152"/>
      <c r="O23" s="152"/>
      <c r="P23" s="17">
        <v>36</v>
      </c>
      <c r="Q23" s="152"/>
      <c r="R23" s="152"/>
      <c r="S23" s="21"/>
      <c r="T23" s="152"/>
      <c r="U23" s="152"/>
      <c r="V23" s="35"/>
      <c r="W23" s="152"/>
      <c r="X23" s="152"/>
      <c r="Y23" s="152"/>
      <c r="Z23" s="152"/>
      <c r="AA23" s="152"/>
      <c r="AB23" s="152"/>
      <c r="AC23" s="152"/>
    </row>
    <row r="24" spans="1:30" s="3" customFormat="1" ht="26.1" customHeight="1">
      <c r="A24" s="17">
        <v>12</v>
      </c>
      <c r="B24" s="152"/>
      <c r="C24" s="152"/>
      <c r="D24" s="17"/>
      <c r="E24" s="152"/>
      <c r="F24" s="152"/>
      <c r="G24" s="20"/>
      <c r="H24" s="152"/>
      <c r="I24" s="152"/>
      <c r="J24" s="152"/>
      <c r="K24" s="152"/>
      <c r="L24" s="17"/>
      <c r="M24" s="152"/>
      <c r="N24" s="152"/>
      <c r="O24" s="152"/>
      <c r="P24" s="17">
        <v>37</v>
      </c>
      <c r="Q24" s="152"/>
      <c r="R24" s="152"/>
      <c r="S24" s="21"/>
      <c r="T24" s="152"/>
      <c r="U24" s="152"/>
      <c r="V24" s="19"/>
      <c r="W24" s="152"/>
      <c r="X24" s="152"/>
      <c r="Y24" s="152"/>
      <c r="Z24" s="152"/>
      <c r="AA24" s="152"/>
      <c r="AB24" s="152"/>
      <c r="AC24" s="152"/>
    </row>
    <row r="25" spans="1:30" s="3" customFormat="1" ht="26.1" customHeight="1">
      <c r="A25" s="17">
        <v>13</v>
      </c>
      <c r="B25" s="152"/>
      <c r="C25" s="152"/>
      <c r="D25" s="17"/>
      <c r="E25" s="152"/>
      <c r="F25" s="152"/>
      <c r="G25" s="20"/>
      <c r="H25" s="152"/>
      <c r="I25" s="152"/>
      <c r="J25" s="152"/>
      <c r="K25" s="152"/>
      <c r="L25" s="17"/>
      <c r="M25" s="152"/>
      <c r="N25" s="152"/>
      <c r="O25" s="152"/>
      <c r="P25" s="17">
        <v>38</v>
      </c>
      <c r="Q25" s="152"/>
      <c r="R25" s="152"/>
      <c r="S25" s="21"/>
      <c r="T25" s="152"/>
      <c r="U25" s="152"/>
      <c r="V25" s="19"/>
      <c r="W25" s="152"/>
      <c r="X25" s="152"/>
      <c r="Y25" s="152"/>
      <c r="Z25" s="152"/>
      <c r="AA25" s="152"/>
      <c r="AB25" s="152"/>
      <c r="AC25" s="152"/>
    </row>
    <row r="26" spans="1:30" s="3" customFormat="1" ht="26.1" customHeight="1">
      <c r="A26" s="17">
        <v>14</v>
      </c>
      <c r="B26" s="152"/>
      <c r="C26" s="152"/>
      <c r="D26" s="17"/>
      <c r="E26" s="152"/>
      <c r="F26" s="152"/>
      <c r="G26" s="20"/>
      <c r="H26" s="152"/>
      <c r="I26" s="152"/>
      <c r="J26" s="152"/>
      <c r="K26" s="152"/>
      <c r="L26" s="17"/>
      <c r="M26" s="152"/>
      <c r="N26" s="152"/>
      <c r="O26" s="152"/>
      <c r="P26" s="17">
        <v>39</v>
      </c>
      <c r="Q26" s="152"/>
      <c r="R26" s="152"/>
      <c r="S26" s="21"/>
      <c r="T26" s="152"/>
      <c r="U26" s="152"/>
      <c r="V26" s="19"/>
      <c r="W26" s="152"/>
      <c r="X26" s="152"/>
      <c r="Y26" s="152"/>
      <c r="Z26" s="152"/>
      <c r="AA26" s="152"/>
      <c r="AB26" s="152"/>
      <c r="AC26" s="152"/>
    </row>
    <row r="27" spans="1:30" s="3" customFormat="1" ht="26.1" customHeight="1">
      <c r="A27" s="17">
        <v>15</v>
      </c>
      <c r="B27" s="152"/>
      <c r="C27" s="152"/>
      <c r="D27" s="17"/>
      <c r="E27" s="152"/>
      <c r="F27" s="152"/>
      <c r="G27" s="20"/>
      <c r="H27" s="152"/>
      <c r="I27" s="152"/>
      <c r="J27" s="152"/>
      <c r="K27" s="152"/>
      <c r="L27" s="17"/>
      <c r="M27" s="152"/>
      <c r="N27" s="152"/>
      <c r="O27" s="152"/>
      <c r="P27" s="17">
        <v>40</v>
      </c>
      <c r="Q27" s="152"/>
      <c r="R27" s="152"/>
      <c r="S27" s="21"/>
      <c r="T27" s="152"/>
      <c r="U27" s="152"/>
      <c r="V27" s="18"/>
      <c r="W27" s="152"/>
      <c r="X27" s="152"/>
      <c r="Y27" s="152"/>
      <c r="Z27" s="152"/>
      <c r="AA27" s="152"/>
      <c r="AB27" s="152"/>
      <c r="AC27" s="152"/>
    </row>
    <row r="28" spans="1:30" s="3" customFormat="1" ht="26.1" customHeight="1">
      <c r="A28" s="17">
        <v>16</v>
      </c>
      <c r="B28" s="152"/>
      <c r="C28" s="152"/>
      <c r="D28" s="17"/>
      <c r="E28" s="152"/>
      <c r="F28" s="152"/>
      <c r="G28" s="20"/>
      <c r="H28" s="152"/>
      <c r="I28" s="152"/>
      <c r="J28" s="152"/>
      <c r="K28" s="152"/>
      <c r="L28" s="17"/>
      <c r="M28" s="152"/>
      <c r="N28" s="152"/>
      <c r="O28" s="152"/>
      <c r="P28" s="17">
        <v>41</v>
      </c>
      <c r="Q28" s="152"/>
      <c r="R28" s="152"/>
      <c r="S28" s="21"/>
      <c r="T28" s="162"/>
      <c r="U28" s="162"/>
      <c r="V28" s="33"/>
      <c r="W28" s="152"/>
      <c r="X28" s="152"/>
      <c r="Y28" s="152"/>
      <c r="Z28" s="152"/>
      <c r="AA28" s="152"/>
      <c r="AB28" s="152"/>
      <c r="AC28" s="152"/>
    </row>
    <row r="29" spans="1:30" s="3" customFormat="1" ht="26.1" customHeight="1">
      <c r="A29" s="17">
        <v>17</v>
      </c>
      <c r="B29" s="152"/>
      <c r="C29" s="152"/>
      <c r="D29" s="17"/>
      <c r="E29" s="152"/>
      <c r="F29" s="152"/>
      <c r="G29" s="20"/>
      <c r="H29" s="152"/>
      <c r="I29" s="152"/>
      <c r="J29" s="152"/>
      <c r="K29" s="152"/>
      <c r="L29" s="17"/>
      <c r="M29" s="152"/>
      <c r="N29" s="152"/>
      <c r="O29" s="152"/>
      <c r="P29" s="17">
        <v>42</v>
      </c>
      <c r="Q29" s="152"/>
      <c r="R29" s="152"/>
      <c r="S29" s="21"/>
      <c r="T29" s="162"/>
      <c r="U29" s="162"/>
      <c r="V29" s="33"/>
      <c r="W29" s="152"/>
      <c r="X29" s="152"/>
      <c r="Y29" s="152"/>
      <c r="Z29" s="152"/>
      <c r="AA29" s="152"/>
      <c r="AB29" s="152"/>
      <c r="AC29" s="152"/>
    </row>
    <row r="30" spans="1:30" ht="26.1" customHeight="1">
      <c r="A30" s="17">
        <v>18</v>
      </c>
      <c r="B30" s="152"/>
      <c r="C30" s="152"/>
      <c r="D30" s="17"/>
      <c r="E30" s="152"/>
      <c r="F30" s="152"/>
      <c r="G30" s="20"/>
      <c r="H30" s="152"/>
      <c r="I30" s="152"/>
      <c r="J30" s="152"/>
      <c r="K30" s="152"/>
      <c r="L30" s="17"/>
      <c r="M30" s="152"/>
      <c r="N30" s="152"/>
      <c r="O30" s="152"/>
      <c r="P30" s="17">
        <v>43</v>
      </c>
      <c r="Q30" s="152"/>
      <c r="R30" s="152"/>
      <c r="S30" s="21"/>
      <c r="T30" s="162"/>
      <c r="U30" s="162"/>
      <c r="V30" s="33"/>
      <c r="W30" s="152"/>
      <c r="X30" s="152"/>
      <c r="Y30" s="152"/>
      <c r="Z30" s="152"/>
      <c r="AA30" s="152"/>
      <c r="AB30" s="152"/>
      <c r="AC30" s="152"/>
    </row>
    <row r="31" spans="1:30" ht="26.1" customHeight="1">
      <c r="A31" s="17">
        <v>19</v>
      </c>
      <c r="B31" s="152"/>
      <c r="C31" s="152"/>
      <c r="D31" s="17"/>
      <c r="E31" s="152"/>
      <c r="F31" s="152"/>
      <c r="G31" s="20"/>
      <c r="H31" s="152"/>
      <c r="I31" s="152"/>
      <c r="J31" s="152"/>
      <c r="K31" s="152"/>
      <c r="L31" s="17"/>
      <c r="M31" s="152"/>
      <c r="N31" s="152"/>
      <c r="O31" s="152"/>
      <c r="P31" s="17">
        <v>44</v>
      </c>
      <c r="Q31" s="152"/>
      <c r="R31" s="152"/>
      <c r="S31" s="21"/>
      <c r="T31" s="162"/>
      <c r="U31" s="162"/>
      <c r="V31" s="33"/>
      <c r="W31" s="152"/>
      <c r="X31" s="152"/>
      <c r="Y31" s="152"/>
      <c r="Z31" s="152"/>
      <c r="AA31" s="152"/>
      <c r="AB31" s="152"/>
      <c r="AC31" s="152"/>
    </row>
    <row r="32" spans="1:30" ht="26.1" customHeight="1">
      <c r="A32" s="17">
        <v>20</v>
      </c>
      <c r="B32" s="152"/>
      <c r="C32" s="152"/>
      <c r="D32" s="21"/>
      <c r="E32" s="152"/>
      <c r="F32" s="152"/>
      <c r="G32" s="20"/>
      <c r="H32" s="152"/>
      <c r="I32" s="152"/>
      <c r="J32" s="152"/>
      <c r="K32" s="152"/>
      <c r="L32" s="17"/>
      <c r="M32" s="152"/>
      <c r="N32" s="152"/>
      <c r="O32" s="152"/>
      <c r="P32" s="17">
        <v>45</v>
      </c>
      <c r="Q32" s="152"/>
      <c r="R32" s="152"/>
      <c r="S32" s="21"/>
      <c r="T32" s="162"/>
      <c r="U32" s="162"/>
      <c r="V32" s="33"/>
      <c r="W32" s="152"/>
      <c r="X32" s="152"/>
      <c r="Y32" s="152"/>
      <c r="Z32" s="152"/>
      <c r="AA32" s="152"/>
      <c r="AB32" s="152"/>
      <c r="AC32" s="152"/>
    </row>
    <row r="33" spans="1:31" ht="26.1" customHeight="1">
      <c r="A33" s="17">
        <v>21</v>
      </c>
      <c r="B33" s="152"/>
      <c r="C33" s="152"/>
      <c r="D33" s="21"/>
      <c r="E33" s="152"/>
      <c r="F33" s="152"/>
      <c r="G33" s="20"/>
      <c r="H33" s="152"/>
      <c r="I33" s="152"/>
      <c r="J33" s="152"/>
      <c r="K33" s="152"/>
      <c r="L33" s="17"/>
      <c r="M33" s="152"/>
      <c r="N33" s="152"/>
      <c r="O33" s="152"/>
      <c r="P33" s="17">
        <v>46</v>
      </c>
      <c r="Q33" s="152"/>
      <c r="R33" s="152"/>
      <c r="S33" s="21"/>
      <c r="T33" s="162"/>
      <c r="U33" s="162"/>
      <c r="V33" s="33"/>
      <c r="W33" s="152"/>
      <c r="X33" s="152"/>
      <c r="Y33" s="152"/>
      <c r="Z33" s="152"/>
      <c r="AA33" s="152"/>
      <c r="AB33" s="152"/>
      <c r="AC33" s="152"/>
    </row>
    <row r="34" spans="1:31" s="4" customFormat="1" ht="26.1" customHeight="1">
      <c r="A34" s="17">
        <v>22</v>
      </c>
      <c r="B34" s="152"/>
      <c r="C34" s="152"/>
      <c r="D34" s="21"/>
      <c r="E34" s="152"/>
      <c r="F34" s="152"/>
      <c r="G34" s="18"/>
      <c r="H34" s="152"/>
      <c r="I34" s="152"/>
      <c r="J34" s="152"/>
      <c r="K34" s="152"/>
      <c r="L34" s="17"/>
      <c r="M34" s="152"/>
      <c r="N34" s="152"/>
      <c r="O34" s="152"/>
      <c r="P34" s="17">
        <v>47</v>
      </c>
      <c r="Q34" s="152"/>
      <c r="R34" s="152"/>
      <c r="S34" s="21"/>
      <c r="T34" s="152"/>
      <c r="U34" s="152"/>
      <c r="V34" s="36"/>
      <c r="W34" s="152"/>
      <c r="X34" s="152"/>
      <c r="Y34" s="152"/>
      <c r="Z34" s="152"/>
      <c r="AA34" s="152"/>
      <c r="AB34" s="152"/>
      <c r="AC34" s="152"/>
    </row>
    <row r="35" spans="1:31" s="4" customFormat="1" ht="26.1" customHeight="1">
      <c r="A35" s="17">
        <v>23</v>
      </c>
      <c r="B35" s="152"/>
      <c r="C35" s="152"/>
      <c r="D35" s="21"/>
      <c r="E35" s="152"/>
      <c r="F35" s="152"/>
      <c r="G35" s="19"/>
      <c r="H35" s="152"/>
      <c r="I35" s="152"/>
      <c r="J35" s="152"/>
      <c r="K35" s="152"/>
      <c r="L35" s="17"/>
      <c r="M35" s="152"/>
      <c r="N35" s="152"/>
      <c r="O35" s="152"/>
      <c r="P35" s="17">
        <v>48</v>
      </c>
      <c r="Q35" s="152"/>
      <c r="R35" s="152"/>
      <c r="S35" s="21"/>
      <c r="T35" s="152"/>
      <c r="U35" s="152"/>
      <c r="V35" s="36"/>
      <c r="W35" s="152"/>
      <c r="X35" s="152"/>
      <c r="Y35" s="152"/>
      <c r="Z35" s="152"/>
      <c r="AA35" s="152"/>
      <c r="AB35" s="152"/>
      <c r="AC35" s="152"/>
    </row>
    <row r="36" spans="1:31" ht="26.1" customHeight="1">
      <c r="A36" s="17">
        <v>24</v>
      </c>
      <c r="B36" s="152"/>
      <c r="C36" s="152"/>
      <c r="D36" s="21"/>
      <c r="E36" s="152"/>
      <c r="F36" s="152"/>
      <c r="G36" s="19"/>
      <c r="H36" s="152"/>
      <c r="I36" s="152"/>
      <c r="J36" s="152"/>
      <c r="K36" s="152"/>
      <c r="L36" s="17"/>
      <c r="M36" s="152"/>
      <c r="N36" s="152"/>
      <c r="O36" s="152"/>
      <c r="P36" s="17">
        <v>49</v>
      </c>
      <c r="Q36" s="152"/>
      <c r="R36" s="152"/>
      <c r="S36" s="21"/>
      <c r="T36" s="152"/>
      <c r="U36" s="152"/>
      <c r="V36" s="18"/>
      <c r="W36" s="152"/>
      <c r="X36" s="152"/>
      <c r="Y36" s="152"/>
      <c r="Z36" s="152"/>
      <c r="AA36" s="152"/>
      <c r="AB36" s="152"/>
      <c r="AC36" s="152"/>
      <c r="AD36" s="4"/>
      <c r="AE36" s="4"/>
    </row>
    <row r="37" spans="1:31" ht="26.1" customHeight="1">
      <c r="A37" s="17">
        <v>25</v>
      </c>
      <c r="B37" s="152"/>
      <c r="C37" s="152"/>
      <c r="D37" s="21"/>
      <c r="E37" s="152"/>
      <c r="F37" s="152"/>
      <c r="G37" s="19"/>
      <c r="H37" s="152"/>
      <c r="I37" s="152"/>
      <c r="J37" s="152"/>
      <c r="K37" s="152"/>
      <c r="L37" s="17"/>
      <c r="M37" s="152"/>
      <c r="N37" s="152"/>
      <c r="O37" s="152"/>
      <c r="P37" s="17">
        <v>50</v>
      </c>
      <c r="Q37" s="152"/>
      <c r="R37" s="152"/>
      <c r="S37" s="21"/>
      <c r="T37" s="152"/>
      <c r="U37" s="152"/>
      <c r="V37" s="18"/>
      <c r="W37" s="152"/>
      <c r="X37" s="152"/>
      <c r="Y37" s="152"/>
      <c r="Z37" s="152"/>
      <c r="AA37" s="152"/>
      <c r="AB37" s="152"/>
      <c r="AC37" s="152"/>
      <c r="AD37" s="4"/>
      <c r="AE37" s="4"/>
    </row>
    <row r="38" spans="1:31" ht="26.1" customHeight="1">
      <c r="A38" s="22"/>
      <c r="B38" s="184"/>
      <c r="C38" s="184"/>
      <c r="D38" s="23"/>
      <c r="E38" s="184"/>
      <c r="F38" s="184"/>
      <c r="G38" s="24"/>
      <c r="H38" s="184"/>
      <c r="I38" s="184"/>
      <c r="J38" s="184"/>
      <c r="K38" s="184"/>
      <c r="L38" s="22"/>
      <c r="M38" s="184"/>
      <c r="N38" s="184"/>
      <c r="O38" s="184"/>
      <c r="P38" s="22"/>
      <c r="Q38" s="184"/>
      <c r="R38" s="184"/>
      <c r="S38" s="23"/>
      <c r="T38" s="184"/>
      <c r="U38" s="184"/>
      <c r="V38" s="26"/>
      <c r="W38" s="184"/>
      <c r="X38" s="184"/>
      <c r="Y38" s="184"/>
      <c r="Z38" s="184"/>
      <c r="AA38" s="184"/>
      <c r="AB38" s="184"/>
      <c r="AC38" s="184"/>
    </row>
    <row r="39" spans="1:31" ht="26.1" customHeight="1">
      <c r="A39" s="22"/>
      <c r="B39" s="184"/>
      <c r="C39" s="184"/>
      <c r="D39" s="23"/>
      <c r="E39" s="184"/>
      <c r="F39" s="184"/>
      <c r="G39" s="24"/>
      <c r="H39" s="184"/>
      <c r="I39" s="184"/>
      <c r="J39" s="184"/>
      <c r="K39" s="184"/>
      <c r="L39" s="22"/>
      <c r="M39" s="184"/>
      <c r="N39" s="184"/>
      <c r="O39" s="184"/>
      <c r="P39" s="22"/>
      <c r="Q39" s="184"/>
      <c r="R39" s="184"/>
      <c r="S39" s="22"/>
      <c r="T39" s="184"/>
      <c r="U39" s="184"/>
      <c r="V39" s="26"/>
      <c r="W39" s="184"/>
      <c r="X39" s="184"/>
      <c r="Y39" s="184"/>
      <c r="Z39" s="184"/>
      <c r="AA39" s="184"/>
      <c r="AB39" s="184"/>
      <c r="AC39" s="184"/>
    </row>
    <row r="40" spans="1:31" ht="26.1" customHeight="1">
      <c r="A40" s="22"/>
      <c r="B40" s="184"/>
      <c r="C40" s="184"/>
      <c r="D40" s="23"/>
      <c r="E40" s="184"/>
      <c r="F40" s="184"/>
      <c r="G40" s="24"/>
      <c r="H40" s="184"/>
      <c r="I40" s="184"/>
      <c r="J40" s="184"/>
      <c r="K40" s="184"/>
      <c r="L40" s="22"/>
      <c r="M40" s="184"/>
      <c r="N40" s="184"/>
      <c r="O40" s="184"/>
      <c r="P40" s="22"/>
      <c r="Q40" s="184"/>
      <c r="R40" s="184"/>
      <c r="S40" s="22"/>
      <c r="T40" s="184"/>
      <c r="U40" s="184"/>
      <c r="V40" s="26"/>
      <c r="W40" s="184"/>
      <c r="X40" s="184"/>
      <c r="Y40" s="184"/>
      <c r="Z40" s="184"/>
      <c r="AA40" s="184"/>
      <c r="AB40" s="184"/>
      <c r="AC40" s="184"/>
    </row>
    <row r="41" spans="1:31" ht="26.1" customHeight="1">
      <c r="A41" s="22"/>
      <c r="B41" s="184"/>
      <c r="C41" s="184"/>
      <c r="D41" s="23"/>
      <c r="E41" s="184"/>
      <c r="F41" s="184"/>
      <c r="G41" s="25"/>
      <c r="H41" s="184"/>
      <c r="I41" s="184"/>
      <c r="J41" s="184"/>
      <c r="K41" s="184"/>
      <c r="L41" s="22"/>
      <c r="M41" s="184"/>
      <c r="N41" s="184"/>
      <c r="O41" s="184"/>
      <c r="P41" s="22"/>
      <c r="Q41" s="184"/>
      <c r="R41" s="184"/>
      <c r="S41" s="4"/>
      <c r="T41" s="215"/>
      <c r="U41" s="215"/>
      <c r="V41" s="4"/>
      <c r="W41" s="184"/>
      <c r="X41" s="184"/>
      <c r="Y41" s="184"/>
      <c r="Z41" s="184"/>
      <c r="AA41" s="184"/>
      <c r="AB41" s="184"/>
      <c r="AC41" s="184"/>
    </row>
    <row r="42" spans="1:31" ht="26.1" customHeight="1">
      <c r="A42" s="22"/>
      <c r="B42" s="184"/>
      <c r="C42" s="184"/>
      <c r="D42" s="23"/>
      <c r="E42" s="184"/>
      <c r="F42" s="184"/>
      <c r="G42" s="24"/>
      <c r="H42" s="184"/>
      <c r="I42" s="184"/>
      <c r="J42" s="184"/>
      <c r="K42" s="184"/>
      <c r="L42" s="22"/>
      <c r="M42" s="184"/>
      <c r="N42" s="184"/>
      <c r="O42" s="184"/>
      <c r="P42" s="22"/>
      <c r="Q42" s="184"/>
      <c r="R42" s="184"/>
      <c r="S42" s="4"/>
      <c r="T42" s="215"/>
      <c r="U42" s="215"/>
      <c r="V42" s="4"/>
      <c r="W42" s="184"/>
      <c r="X42" s="184"/>
      <c r="Y42" s="184"/>
      <c r="Z42" s="184"/>
      <c r="AA42" s="184"/>
      <c r="AB42" s="184"/>
      <c r="AC42" s="184"/>
    </row>
    <row r="43" spans="1:31" ht="26.1" customHeight="1">
      <c r="A43" s="22"/>
      <c r="B43" s="184"/>
      <c r="C43" s="184"/>
      <c r="D43" s="23"/>
      <c r="E43" s="184"/>
      <c r="F43" s="184"/>
      <c r="G43" s="24"/>
      <c r="H43" s="184"/>
      <c r="I43" s="184"/>
      <c r="J43" s="184"/>
      <c r="K43" s="184"/>
      <c r="L43" s="22"/>
      <c r="M43" s="184"/>
      <c r="N43" s="184"/>
      <c r="O43" s="184"/>
      <c r="P43" s="22"/>
      <c r="Q43" s="184"/>
      <c r="R43" s="184"/>
      <c r="S43" s="4"/>
      <c r="T43" s="215"/>
      <c r="U43" s="215"/>
      <c r="V43" s="4"/>
      <c r="W43" s="184"/>
      <c r="X43" s="184"/>
      <c r="Y43" s="184"/>
      <c r="Z43" s="184"/>
      <c r="AA43" s="184"/>
      <c r="AB43" s="184"/>
      <c r="AC43" s="184"/>
    </row>
    <row r="44" spans="1:31" ht="26.1" customHeight="1">
      <c r="A44" s="22"/>
      <c r="B44" s="184"/>
      <c r="C44" s="184"/>
      <c r="D44" s="23"/>
      <c r="E44" s="184"/>
      <c r="F44" s="184"/>
      <c r="G44" s="26"/>
      <c r="H44" s="184"/>
      <c r="I44" s="184"/>
      <c r="J44" s="184"/>
      <c r="K44" s="184"/>
      <c r="L44" s="22"/>
      <c r="M44" s="184"/>
      <c r="N44" s="184"/>
      <c r="O44" s="184"/>
      <c r="P44" s="22"/>
      <c r="Q44" s="184"/>
      <c r="R44" s="184"/>
      <c r="S44" s="4"/>
      <c r="T44" s="215"/>
      <c r="U44" s="215"/>
      <c r="V44" s="4"/>
      <c r="W44" s="184"/>
      <c r="X44" s="184"/>
      <c r="Y44" s="184"/>
      <c r="Z44" s="184"/>
      <c r="AA44" s="184"/>
      <c r="AB44" s="184"/>
      <c r="AC44" s="184"/>
    </row>
    <row r="45" spans="1:31" ht="26.1" customHeight="1">
      <c r="A45" s="22"/>
      <c r="B45" s="184"/>
      <c r="C45" s="184"/>
      <c r="D45" s="23"/>
      <c r="E45" s="184"/>
      <c r="F45" s="184"/>
      <c r="G45" s="24"/>
      <c r="H45" s="184"/>
      <c r="I45" s="184"/>
      <c r="J45" s="184"/>
      <c r="K45" s="184"/>
      <c r="L45" s="22"/>
      <c r="M45" s="184"/>
      <c r="N45" s="184"/>
      <c r="O45" s="184"/>
      <c r="P45" s="22"/>
      <c r="Q45" s="184"/>
      <c r="R45" s="184"/>
      <c r="S45" s="4"/>
      <c r="T45" s="215"/>
      <c r="U45" s="215"/>
      <c r="V45" s="4"/>
      <c r="W45" s="184"/>
      <c r="X45" s="184"/>
      <c r="Y45" s="184"/>
      <c r="Z45" s="184"/>
      <c r="AA45" s="184"/>
      <c r="AB45" s="184"/>
      <c r="AC45" s="184"/>
    </row>
    <row r="46" spans="1:31" ht="26.1" customHeight="1">
      <c r="A46" s="22"/>
      <c r="B46" s="184"/>
      <c r="C46" s="184"/>
      <c r="D46" s="23"/>
      <c r="E46" s="184"/>
      <c r="F46" s="184"/>
      <c r="G46" s="24"/>
      <c r="H46" s="184"/>
      <c r="I46" s="184"/>
      <c r="J46" s="184"/>
      <c r="K46" s="184"/>
      <c r="L46" s="22"/>
      <c r="M46" s="184"/>
      <c r="N46" s="184"/>
      <c r="O46" s="184"/>
      <c r="P46" s="22"/>
      <c r="Q46" s="184"/>
      <c r="R46" s="184"/>
      <c r="S46" s="4"/>
      <c r="T46" s="215"/>
      <c r="U46" s="215"/>
      <c r="V46" s="4"/>
      <c r="W46" s="184"/>
      <c r="X46" s="184"/>
      <c r="Y46" s="184"/>
      <c r="Z46" s="184"/>
      <c r="AA46" s="184"/>
      <c r="AB46" s="184"/>
      <c r="AC46" s="184"/>
    </row>
    <row r="47" spans="1:31" ht="26.1" customHeight="1">
      <c r="A47" s="22"/>
      <c r="B47" s="184"/>
      <c r="C47" s="184"/>
      <c r="D47" s="23"/>
      <c r="E47" s="184"/>
      <c r="F47" s="184"/>
      <c r="G47" s="24"/>
      <c r="H47" s="184"/>
      <c r="I47" s="184"/>
      <c r="J47" s="184"/>
      <c r="K47" s="184"/>
      <c r="L47" s="22"/>
      <c r="M47" s="184"/>
      <c r="N47" s="184"/>
      <c r="O47" s="184"/>
      <c r="P47" s="22"/>
      <c r="Q47" s="184"/>
      <c r="R47" s="184"/>
      <c r="S47" s="4"/>
      <c r="T47" s="215"/>
      <c r="U47" s="215"/>
      <c r="V47" s="4"/>
      <c r="W47" s="184"/>
      <c r="X47" s="184"/>
      <c r="Y47" s="184"/>
      <c r="Z47" s="184"/>
      <c r="AA47" s="184"/>
      <c r="AB47" s="184"/>
      <c r="AC47" s="184"/>
    </row>
    <row r="48" spans="1:31" ht="26.1" customHeight="1">
      <c r="A48" s="22"/>
      <c r="B48" s="184"/>
      <c r="C48" s="184"/>
      <c r="D48" s="23"/>
      <c r="E48" s="184"/>
      <c r="F48" s="184"/>
      <c r="G48" s="26"/>
      <c r="H48" s="184"/>
      <c r="I48" s="184"/>
      <c r="J48" s="184"/>
      <c r="K48" s="184"/>
      <c r="L48" s="22"/>
      <c r="M48" s="184"/>
      <c r="N48" s="184"/>
      <c r="O48" s="184"/>
      <c r="P48" s="22"/>
      <c r="Q48" s="184"/>
      <c r="R48" s="184"/>
      <c r="S48" s="4"/>
      <c r="T48" s="215"/>
      <c r="U48" s="215"/>
      <c r="V48" s="4"/>
      <c r="W48" s="184"/>
      <c r="X48" s="184"/>
      <c r="Y48" s="184"/>
      <c r="Z48" s="184"/>
      <c r="AA48" s="184"/>
      <c r="AB48" s="184"/>
      <c r="AC48" s="184"/>
    </row>
    <row r="49" spans="1:29" ht="26.1" customHeight="1">
      <c r="A49" s="22"/>
      <c r="B49" s="184"/>
      <c r="C49" s="184"/>
      <c r="D49" s="23"/>
      <c r="E49" s="216"/>
      <c r="F49" s="216"/>
      <c r="G49" s="27"/>
      <c r="H49" s="184"/>
      <c r="I49" s="184"/>
      <c r="J49" s="184"/>
      <c r="K49" s="184"/>
      <c r="L49" s="22"/>
      <c r="M49" s="184"/>
      <c r="N49" s="184"/>
      <c r="O49" s="184"/>
      <c r="P49" s="22"/>
      <c r="Q49" s="184"/>
      <c r="R49" s="184"/>
      <c r="S49" s="4"/>
      <c r="T49" s="215"/>
      <c r="U49" s="215"/>
      <c r="V49" s="4"/>
      <c r="W49" s="184"/>
      <c r="X49" s="184"/>
      <c r="Y49" s="184"/>
      <c r="Z49" s="184"/>
      <c r="AA49" s="184"/>
      <c r="AB49" s="184"/>
      <c r="AC49" s="184"/>
    </row>
    <row r="50" spans="1:29" ht="26.1" customHeight="1">
      <c r="A50" s="22"/>
      <c r="B50" s="184"/>
      <c r="C50" s="184"/>
      <c r="D50" s="23"/>
      <c r="E50" s="216"/>
      <c r="F50" s="216"/>
      <c r="G50" s="27"/>
      <c r="H50" s="184"/>
      <c r="I50" s="184"/>
      <c r="J50" s="184"/>
      <c r="K50" s="184"/>
      <c r="L50" s="22"/>
      <c r="M50" s="184"/>
      <c r="N50" s="184"/>
      <c r="O50" s="184"/>
      <c r="P50" s="22"/>
      <c r="Q50" s="184"/>
      <c r="R50" s="184"/>
      <c r="S50" s="4"/>
      <c r="T50" s="215"/>
      <c r="U50" s="215"/>
      <c r="V50" s="4"/>
      <c r="W50" s="184"/>
      <c r="X50" s="184"/>
      <c r="Y50" s="184"/>
      <c r="Z50" s="184"/>
      <c r="AA50" s="184"/>
      <c r="AB50" s="184"/>
      <c r="AC50" s="184"/>
    </row>
    <row r="51" spans="1:29" ht="26.1" customHeight="1">
      <c r="A51" s="22"/>
      <c r="B51" s="184"/>
      <c r="C51" s="184"/>
      <c r="D51" s="23"/>
      <c r="E51" s="216"/>
      <c r="F51" s="216"/>
      <c r="G51" s="27"/>
      <c r="H51" s="184"/>
      <c r="I51" s="184"/>
      <c r="J51" s="184"/>
      <c r="K51" s="184"/>
      <c r="L51" s="22"/>
      <c r="M51" s="184"/>
      <c r="N51" s="184"/>
      <c r="O51" s="184"/>
      <c r="P51" s="22"/>
      <c r="Q51" s="184"/>
      <c r="R51" s="184"/>
      <c r="S51" s="4"/>
      <c r="T51" s="215"/>
      <c r="U51" s="215"/>
      <c r="V51" s="4"/>
      <c r="W51" s="184"/>
      <c r="X51" s="184"/>
      <c r="Y51" s="184"/>
      <c r="Z51" s="184"/>
      <c r="AA51" s="184"/>
      <c r="AB51" s="184"/>
      <c r="AC51" s="184"/>
    </row>
    <row r="52" spans="1:29" ht="26.1" customHeight="1">
      <c r="A52" s="22"/>
      <c r="B52" s="184"/>
      <c r="C52" s="184"/>
      <c r="D52" s="23"/>
      <c r="E52" s="216"/>
      <c r="F52" s="216"/>
      <c r="G52" s="27"/>
      <c r="H52" s="184"/>
      <c r="I52" s="184"/>
      <c r="J52" s="184"/>
      <c r="K52" s="184"/>
      <c r="L52" s="22"/>
      <c r="M52" s="184"/>
      <c r="N52" s="184"/>
      <c r="O52" s="184"/>
      <c r="P52" s="22"/>
      <c r="Q52" s="184"/>
      <c r="R52" s="184"/>
      <c r="S52" s="4"/>
      <c r="T52" s="215"/>
      <c r="U52" s="215"/>
      <c r="V52" s="4"/>
      <c r="W52" s="184"/>
      <c r="X52" s="184"/>
      <c r="Y52" s="184"/>
      <c r="Z52" s="184"/>
      <c r="AA52" s="184"/>
      <c r="AB52" s="184"/>
      <c r="AC52" s="184"/>
    </row>
    <row r="53" spans="1:29" ht="26.1" customHeight="1">
      <c r="A53" s="22"/>
      <c r="B53" s="184"/>
      <c r="C53" s="184"/>
      <c r="D53" s="23"/>
      <c r="E53" s="216"/>
      <c r="F53" s="216"/>
      <c r="G53" s="27"/>
      <c r="H53" s="184"/>
      <c r="I53" s="184"/>
      <c r="J53" s="184"/>
      <c r="K53" s="184"/>
      <c r="L53" s="22"/>
      <c r="M53" s="184"/>
      <c r="N53" s="184"/>
      <c r="O53" s="184"/>
      <c r="P53" s="22"/>
      <c r="Q53" s="184"/>
      <c r="R53" s="184"/>
      <c r="S53" s="4"/>
      <c r="T53" s="215"/>
      <c r="U53" s="215"/>
      <c r="V53" s="4"/>
      <c r="W53" s="184"/>
      <c r="X53" s="184"/>
      <c r="Y53" s="184"/>
      <c r="Z53" s="184"/>
      <c r="AA53" s="184"/>
      <c r="AB53" s="184"/>
      <c r="AC53" s="184"/>
    </row>
    <row r="54" spans="1:29" ht="26.1" customHeight="1">
      <c r="A54" s="22"/>
      <c r="B54" s="184"/>
      <c r="C54" s="184"/>
      <c r="D54" s="23"/>
      <c r="E54" s="216"/>
      <c r="F54" s="216"/>
      <c r="G54" s="27"/>
      <c r="H54" s="184"/>
      <c r="I54" s="184"/>
      <c r="J54" s="184"/>
      <c r="K54" s="184"/>
      <c r="L54" s="22"/>
      <c r="M54" s="184"/>
      <c r="N54" s="184"/>
      <c r="O54" s="184"/>
      <c r="P54" s="4"/>
      <c r="Q54" s="184"/>
      <c r="R54" s="184"/>
      <c r="S54" s="4"/>
      <c r="T54" s="215"/>
      <c r="U54" s="215"/>
      <c r="V54" s="4"/>
      <c r="W54" s="184"/>
      <c r="X54" s="184"/>
      <c r="Y54" s="184"/>
      <c r="Z54" s="184"/>
      <c r="AA54" s="184"/>
      <c r="AB54" s="184"/>
      <c r="AC54" s="184"/>
    </row>
    <row r="55" spans="1:29" ht="26.1" customHeight="1"/>
    <row r="56" spans="1:29" ht="26.1" customHeight="1"/>
    <row r="57" spans="1:29" ht="26.1" customHeight="1"/>
    <row r="58" spans="1:29" ht="26.1" customHeight="1"/>
    <row r="59" spans="1:29" ht="26.1" customHeight="1"/>
    <row r="60" spans="1:29" ht="26.1" customHeight="1"/>
    <row r="61" spans="1:29" ht="26.1" customHeight="1"/>
    <row r="62" spans="1:29" ht="26.1" customHeight="1"/>
    <row r="63" spans="1:29" ht="26.1" customHeight="1"/>
    <row r="64" spans="1:29" ht="26.1" customHeight="1"/>
    <row r="65" spans="13:13" ht="26.1" customHeight="1"/>
    <row r="75" spans="13:13" ht="69">
      <c r="M75" s="48" t="s">
        <v>89</v>
      </c>
    </row>
    <row r="179" spans="12:12">
      <c r="L179" s="5" t="s">
        <v>90</v>
      </c>
    </row>
  </sheetData>
  <mergeCells count="432">
    <mergeCell ref="Y1:AC2"/>
    <mergeCell ref="A3:B4"/>
    <mergeCell ref="C3:E4"/>
    <mergeCell ref="A6:D10"/>
    <mergeCell ref="E10:AC11"/>
    <mergeCell ref="B54:C54"/>
    <mergeCell ref="E54:F54"/>
    <mergeCell ref="H54:K54"/>
    <mergeCell ref="M54:O54"/>
    <mergeCell ref="Q54:R54"/>
    <mergeCell ref="T54:U54"/>
    <mergeCell ref="W54:Y54"/>
    <mergeCell ref="Z54:AA54"/>
    <mergeCell ref="AB54:AC54"/>
    <mergeCell ref="B53:C53"/>
    <mergeCell ref="E53:F53"/>
    <mergeCell ref="H53:K53"/>
    <mergeCell ref="M53:O53"/>
    <mergeCell ref="Q53:R53"/>
    <mergeCell ref="T53:U53"/>
    <mergeCell ref="W53:Y53"/>
    <mergeCell ref="Z53:AA53"/>
    <mergeCell ref="AB53:AC53"/>
    <mergeCell ref="B52:C52"/>
    <mergeCell ref="E52:F52"/>
    <mergeCell ref="H52:K52"/>
    <mergeCell ref="M52:O52"/>
    <mergeCell ref="Q52:R52"/>
    <mergeCell ref="T52:U52"/>
    <mergeCell ref="W52:Y52"/>
    <mergeCell ref="Z52:AA52"/>
    <mergeCell ref="AB52:AC52"/>
    <mergeCell ref="B51:C51"/>
    <mergeCell ref="E51:F51"/>
    <mergeCell ref="H51:K51"/>
    <mergeCell ref="M51:O51"/>
    <mergeCell ref="Q51:R51"/>
    <mergeCell ref="T51:U51"/>
    <mergeCell ref="W51:Y51"/>
    <mergeCell ref="Z51:AA51"/>
    <mergeCell ref="AB51:AC51"/>
    <mergeCell ref="B50:C50"/>
    <mergeCell ref="E50:F50"/>
    <mergeCell ref="H50:K50"/>
    <mergeCell ref="M50:O50"/>
    <mergeCell ref="Q50:R50"/>
    <mergeCell ref="T50:U50"/>
    <mergeCell ref="W50:Y50"/>
    <mergeCell ref="Z50:AA50"/>
    <mergeCell ref="AB50:AC50"/>
    <mergeCell ref="B49:C49"/>
    <mergeCell ref="E49:F49"/>
    <mergeCell ref="H49:K49"/>
    <mergeCell ref="M49:O49"/>
    <mergeCell ref="Q49:R49"/>
    <mergeCell ref="T49:U49"/>
    <mergeCell ref="W49:Y49"/>
    <mergeCell ref="Z49:AA49"/>
    <mergeCell ref="AB49:AC49"/>
    <mergeCell ref="B48:C48"/>
    <mergeCell ref="E48:F48"/>
    <mergeCell ref="H48:K48"/>
    <mergeCell ref="M48:O48"/>
    <mergeCell ref="Q48:R48"/>
    <mergeCell ref="T48:U48"/>
    <mergeCell ref="W48:Y48"/>
    <mergeCell ref="Z48:AA48"/>
    <mergeCell ref="AB48:AC48"/>
    <mergeCell ref="B47:C47"/>
    <mergeCell ref="E47:F47"/>
    <mergeCell ref="H47:K47"/>
    <mergeCell ref="M47:O47"/>
    <mergeCell ref="Q47:R47"/>
    <mergeCell ref="T47:U47"/>
    <mergeCell ref="W47:Y47"/>
    <mergeCell ref="Z47:AA47"/>
    <mergeCell ref="AB47:AC47"/>
    <mergeCell ref="B46:C46"/>
    <mergeCell ref="E46:F46"/>
    <mergeCell ref="H46:K46"/>
    <mergeCell ref="M46:O46"/>
    <mergeCell ref="Q46:R46"/>
    <mergeCell ref="T46:U46"/>
    <mergeCell ref="W46:Y46"/>
    <mergeCell ref="Z46:AA46"/>
    <mergeCell ref="AB46:AC46"/>
    <mergeCell ref="B45:C45"/>
    <mergeCell ref="E45:F45"/>
    <mergeCell ref="H45:K45"/>
    <mergeCell ref="M45:O45"/>
    <mergeCell ref="Q45:R45"/>
    <mergeCell ref="T45:U45"/>
    <mergeCell ref="W45:Y45"/>
    <mergeCell ref="Z45:AA45"/>
    <mergeCell ref="AB45:AC45"/>
    <mergeCell ref="B44:C44"/>
    <mergeCell ref="E44:F44"/>
    <mergeCell ref="H44:K44"/>
    <mergeCell ref="M44:O44"/>
    <mergeCell ref="Q44:R44"/>
    <mergeCell ref="T44:U44"/>
    <mergeCell ref="W44:Y44"/>
    <mergeCell ref="Z44:AA44"/>
    <mergeCell ref="AB44:AC44"/>
    <mergeCell ref="B43:C43"/>
    <mergeCell ref="E43:F43"/>
    <mergeCell ref="H43:K43"/>
    <mergeCell ref="M43:O43"/>
    <mergeCell ref="Q43:R43"/>
    <mergeCell ref="T43:U43"/>
    <mergeCell ref="W43:Y43"/>
    <mergeCell ref="Z43:AA43"/>
    <mergeCell ref="AB43:AC43"/>
    <mergeCell ref="B42:C42"/>
    <mergeCell ref="E42:F42"/>
    <mergeCell ref="H42:K42"/>
    <mergeCell ref="M42:O42"/>
    <mergeCell ref="Q42:R42"/>
    <mergeCell ref="T42:U42"/>
    <mergeCell ref="W42:Y42"/>
    <mergeCell ref="Z42:AA42"/>
    <mergeCell ref="AB42:AC42"/>
    <mergeCell ref="B41:C41"/>
    <mergeCell ref="E41:F41"/>
    <mergeCell ref="H41:K41"/>
    <mergeCell ref="M41:O41"/>
    <mergeCell ref="Q41:R41"/>
    <mergeCell ref="T41:U41"/>
    <mergeCell ref="W41:Y41"/>
    <mergeCell ref="Z41:AA41"/>
    <mergeCell ref="AB41:AC41"/>
    <mergeCell ref="B40:C40"/>
    <mergeCell ref="E40:F40"/>
    <mergeCell ref="H40:K40"/>
    <mergeCell ref="M40:O40"/>
    <mergeCell ref="Q40:R40"/>
    <mergeCell ref="T40:U40"/>
    <mergeCell ref="W40:Y40"/>
    <mergeCell ref="Z40:AA40"/>
    <mergeCell ref="AB40:AC40"/>
    <mergeCell ref="B39:C39"/>
    <mergeCell ref="E39:F39"/>
    <mergeCell ref="H39:K39"/>
    <mergeCell ref="M39:O39"/>
    <mergeCell ref="Q39:R39"/>
    <mergeCell ref="T39:U39"/>
    <mergeCell ref="W39:Y39"/>
    <mergeCell ref="Z39:AA39"/>
    <mergeCell ref="AB39:AC39"/>
    <mergeCell ref="B38:C38"/>
    <mergeCell ref="E38:F38"/>
    <mergeCell ref="H38:K38"/>
    <mergeCell ref="M38:O38"/>
    <mergeCell ref="Q38:R38"/>
    <mergeCell ref="T38:U38"/>
    <mergeCell ref="W38:Y38"/>
    <mergeCell ref="Z38:AA38"/>
    <mergeCell ref="AB38:AC38"/>
    <mergeCell ref="B37:C37"/>
    <mergeCell ref="E37:F37"/>
    <mergeCell ref="H37:K37"/>
    <mergeCell ref="M37:O37"/>
    <mergeCell ref="Q37:R37"/>
    <mergeCell ref="T37:U37"/>
    <mergeCell ref="W37:Y37"/>
    <mergeCell ref="Z37:AA37"/>
    <mergeCell ref="AB37:AC37"/>
    <mergeCell ref="B36:C36"/>
    <mergeCell ref="E36:F36"/>
    <mergeCell ref="H36:K36"/>
    <mergeCell ref="M36:O36"/>
    <mergeCell ref="Q36:R36"/>
    <mergeCell ref="T36:U36"/>
    <mergeCell ref="W36:Y36"/>
    <mergeCell ref="Z36:AA36"/>
    <mergeCell ref="AB36:AC36"/>
    <mergeCell ref="B35:C35"/>
    <mergeCell ref="E35:F35"/>
    <mergeCell ref="H35:K35"/>
    <mergeCell ref="M35:O35"/>
    <mergeCell ref="Q35:R35"/>
    <mergeCell ref="T35:U35"/>
    <mergeCell ref="W35:Y35"/>
    <mergeCell ref="Z35:AA35"/>
    <mergeCell ref="AB35:AC35"/>
    <mergeCell ref="B34:C34"/>
    <mergeCell ref="E34:F34"/>
    <mergeCell ref="H34:K34"/>
    <mergeCell ref="M34:O34"/>
    <mergeCell ref="Q34:R34"/>
    <mergeCell ref="T34:U34"/>
    <mergeCell ref="W34:Y34"/>
    <mergeCell ref="Z34:AA34"/>
    <mergeCell ref="AB34:AC34"/>
    <mergeCell ref="B33:C33"/>
    <mergeCell ref="E33:F33"/>
    <mergeCell ref="H33:K33"/>
    <mergeCell ref="M33:O33"/>
    <mergeCell ref="Q33:R33"/>
    <mergeCell ref="T33:U33"/>
    <mergeCell ref="W33:Y33"/>
    <mergeCell ref="Z33:AA33"/>
    <mergeCell ref="AB33:AC33"/>
    <mergeCell ref="B32:C32"/>
    <mergeCell ref="E32:F32"/>
    <mergeCell ref="H32:K32"/>
    <mergeCell ref="M32:O32"/>
    <mergeCell ref="Q32:R32"/>
    <mergeCell ref="T32:U32"/>
    <mergeCell ref="W32:Y32"/>
    <mergeCell ref="Z32:AA32"/>
    <mergeCell ref="AB32:AC32"/>
    <mergeCell ref="B31:C31"/>
    <mergeCell ref="E31:F31"/>
    <mergeCell ref="H31:K31"/>
    <mergeCell ref="M31:O31"/>
    <mergeCell ref="Q31:R31"/>
    <mergeCell ref="T31:U31"/>
    <mergeCell ref="W31:Y31"/>
    <mergeCell ref="Z31:AA31"/>
    <mergeCell ref="AB31:AC31"/>
    <mergeCell ref="B30:C30"/>
    <mergeCell ref="E30:F30"/>
    <mergeCell ref="H30:K30"/>
    <mergeCell ref="M30:O30"/>
    <mergeCell ref="Q30:R30"/>
    <mergeCell ref="T30:U30"/>
    <mergeCell ref="W30:Y30"/>
    <mergeCell ref="Z30:AA30"/>
    <mergeCell ref="AB30:AC30"/>
    <mergeCell ref="B29:C29"/>
    <mergeCell ref="E29:F29"/>
    <mergeCell ref="H29:K29"/>
    <mergeCell ref="M29:O29"/>
    <mergeCell ref="Q29:R29"/>
    <mergeCell ref="T29:U29"/>
    <mergeCell ref="W29:Y29"/>
    <mergeCell ref="Z29:AA29"/>
    <mergeCell ref="AB29:AC29"/>
    <mergeCell ref="B28:C28"/>
    <mergeCell ref="E28:F28"/>
    <mergeCell ref="H28:K28"/>
    <mergeCell ref="M28:O28"/>
    <mergeCell ref="Q28:R28"/>
    <mergeCell ref="T28:U28"/>
    <mergeCell ref="W28:Y28"/>
    <mergeCell ref="Z28:AA28"/>
    <mergeCell ref="AB28:AC28"/>
    <mergeCell ref="B27:C27"/>
    <mergeCell ref="E27:F27"/>
    <mergeCell ref="H27:K27"/>
    <mergeCell ref="M27:O27"/>
    <mergeCell ref="Q27:R27"/>
    <mergeCell ref="T27:U27"/>
    <mergeCell ref="W27:Y27"/>
    <mergeCell ref="Z27:AA27"/>
    <mergeCell ref="AB27:AC27"/>
    <mergeCell ref="B26:C26"/>
    <mergeCell ref="E26:F26"/>
    <mergeCell ref="H26:K26"/>
    <mergeCell ref="M26:O26"/>
    <mergeCell ref="Q26:R26"/>
    <mergeCell ref="T26:U26"/>
    <mergeCell ref="W26:Y26"/>
    <mergeCell ref="Z26:AA26"/>
    <mergeCell ref="AB26:AC26"/>
    <mergeCell ref="B25:C25"/>
    <mergeCell ref="E25:F25"/>
    <mergeCell ref="H25:K25"/>
    <mergeCell ref="M25:O25"/>
    <mergeCell ref="Q25:R25"/>
    <mergeCell ref="T25:U25"/>
    <mergeCell ref="W25:Y25"/>
    <mergeCell ref="Z25:AA25"/>
    <mergeCell ref="AB25:AC25"/>
    <mergeCell ref="B24:C24"/>
    <mergeCell ref="E24:F24"/>
    <mergeCell ref="H24:K24"/>
    <mergeCell ref="M24:O24"/>
    <mergeCell ref="Q24:R24"/>
    <mergeCell ref="T24:U24"/>
    <mergeCell ref="W24:Y24"/>
    <mergeCell ref="Z24:AA24"/>
    <mergeCell ref="AB24:AC24"/>
    <mergeCell ref="B23:C23"/>
    <mergeCell ref="E23:F23"/>
    <mergeCell ref="H23:K23"/>
    <mergeCell ref="M23:O23"/>
    <mergeCell ref="Q23:R23"/>
    <mergeCell ref="T23:U23"/>
    <mergeCell ref="W23:Y23"/>
    <mergeCell ref="Z23:AA23"/>
    <mergeCell ref="AB23:AC23"/>
    <mergeCell ref="B22:C22"/>
    <mergeCell ref="E22:F22"/>
    <mergeCell ref="H22:K22"/>
    <mergeCell ref="M22:O22"/>
    <mergeCell ref="Q22:R22"/>
    <mergeCell ref="T22:U22"/>
    <mergeCell ref="W22:Y22"/>
    <mergeCell ref="Z22:AA22"/>
    <mergeCell ref="AB22:AC22"/>
    <mergeCell ref="B21:C21"/>
    <mergeCell ref="E21:F21"/>
    <mergeCell ref="H21:K21"/>
    <mergeCell ref="M21:O21"/>
    <mergeCell ref="Q21:R21"/>
    <mergeCell ref="T21:U21"/>
    <mergeCell ref="W21:Y21"/>
    <mergeCell ref="Z21:AA21"/>
    <mergeCell ref="AB21:AC21"/>
    <mergeCell ref="B20:C20"/>
    <mergeCell ref="E20:F20"/>
    <mergeCell ref="H20:K20"/>
    <mergeCell ref="M20:O20"/>
    <mergeCell ref="Q20:R20"/>
    <mergeCell ref="T20:U20"/>
    <mergeCell ref="W20:Y20"/>
    <mergeCell ref="Z20:AA20"/>
    <mergeCell ref="AB20:AC20"/>
    <mergeCell ref="B19:C19"/>
    <mergeCell ref="E19:F19"/>
    <mergeCell ref="H19:K19"/>
    <mergeCell ref="M19:O19"/>
    <mergeCell ref="Q19:R19"/>
    <mergeCell ref="T19:U19"/>
    <mergeCell ref="W19:Y19"/>
    <mergeCell ref="Z19:AA19"/>
    <mergeCell ref="AB19:AC19"/>
    <mergeCell ref="B18:C18"/>
    <mergeCell ref="E18:F18"/>
    <mergeCell ref="H18:K18"/>
    <mergeCell ref="M18:O18"/>
    <mergeCell ref="Q18:R18"/>
    <mergeCell ref="T18:U18"/>
    <mergeCell ref="W18:Y18"/>
    <mergeCell ref="Z18:AA18"/>
    <mergeCell ref="AB18:AC18"/>
    <mergeCell ref="B17:C17"/>
    <mergeCell ref="E17:F17"/>
    <mergeCell ref="H17:K17"/>
    <mergeCell ref="M17:O17"/>
    <mergeCell ref="Q17:R17"/>
    <mergeCell ref="T17:U17"/>
    <mergeCell ref="W17:Y17"/>
    <mergeCell ref="Z17:AA17"/>
    <mergeCell ref="AB17:AC17"/>
    <mergeCell ref="B16:C16"/>
    <mergeCell ref="E16:F16"/>
    <mergeCell ref="H16:K16"/>
    <mergeCell ref="M16:O16"/>
    <mergeCell ref="Q16:R16"/>
    <mergeCell ref="T16:U16"/>
    <mergeCell ref="W16:Y16"/>
    <mergeCell ref="Z16:AA16"/>
    <mergeCell ref="AB16:AC16"/>
    <mergeCell ref="B15:C15"/>
    <mergeCell ref="E15:F15"/>
    <mergeCell ref="H15:K15"/>
    <mergeCell ref="M15:O15"/>
    <mergeCell ref="Q15:R15"/>
    <mergeCell ref="T15:U15"/>
    <mergeCell ref="W15:Y15"/>
    <mergeCell ref="Z15:AA15"/>
    <mergeCell ref="AB15:AC15"/>
    <mergeCell ref="B14:C14"/>
    <mergeCell ref="E14:F14"/>
    <mergeCell ref="H14:K14"/>
    <mergeCell ref="M14:O14"/>
    <mergeCell ref="Q14:R14"/>
    <mergeCell ref="T14:U14"/>
    <mergeCell ref="W14:Y14"/>
    <mergeCell ref="Z14:AA14"/>
    <mergeCell ref="AB14:AC14"/>
    <mergeCell ref="AB12:AC12"/>
    <mergeCell ref="B13:C13"/>
    <mergeCell ref="E13:F13"/>
    <mergeCell ref="H13:K13"/>
    <mergeCell ref="M13:O13"/>
    <mergeCell ref="Q13:R13"/>
    <mergeCell ref="T13:U13"/>
    <mergeCell ref="W13:Y13"/>
    <mergeCell ref="Z13:AA13"/>
    <mergeCell ref="AB13:AC13"/>
    <mergeCell ref="A11:D11"/>
    <mergeCell ref="B12:C12"/>
    <mergeCell ref="E12:F12"/>
    <mergeCell ref="H12:K12"/>
    <mergeCell ref="M12:O12"/>
    <mergeCell ref="Q12:R12"/>
    <mergeCell ref="T12:U12"/>
    <mergeCell ref="W12:Y12"/>
    <mergeCell ref="Z12:AA12"/>
    <mergeCell ref="F8:I8"/>
    <mergeCell ref="J8:N8"/>
    <mergeCell ref="O8:V8"/>
    <mergeCell ref="W8:X8"/>
    <mergeCell ref="Y8:AA8"/>
    <mergeCell ref="AB8:AC8"/>
    <mergeCell ref="F9:I9"/>
    <mergeCell ref="J9:N9"/>
    <mergeCell ref="O9:V9"/>
    <mergeCell ref="W9:X9"/>
    <mergeCell ref="Y9:AA9"/>
    <mergeCell ref="AB9:AC9"/>
    <mergeCell ref="Y5:AA5"/>
    <mergeCell ref="AB5:AC5"/>
    <mergeCell ref="F6:I6"/>
    <mergeCell ref="J6:N6"/>
    <mergeCell ref="O6:V6"/>
    <mergeCell ref="W6:X6"/>
    <mergeCell ref="Y6:AA6"/>
    <mergeCell ref="AB6:AC6"/>
    <mergeCell ref="F7:I7"/>
    <mergeCell ref="J7:N7"/>
    <mergeCell ref="O7:V7"/>
    <mergeCell ref="W7:X7"/>
    <mergeCell ref="Y7:AA7"/>
    <mergeCell ref="AB7:AC7"/>
    <mergeCell ref="A1:B1"/>
    <mergeCell ref="D1:G1"/>
    <mergeCell ref="H1:T1"/>
    <mergeCell ref="G2:T2"/>
    <mergeCell ref="G3:U3"/>
    <mergeCell ref="W3:X3"/>
    <mergeCell ref="G4:T4"/>
    <mergeCell ref="W4:X4"/>
    <mergeCell ref="A5:D5"/>
    <mergeCell ref="F5:I5"/>
    <mergeCell ref="J5:N5"/>
    <mergeCell ref="O5:V5"/>
    <mergeCell ref="W5:X5"/>
  </mergeCells>
  <phoneticPr fontId="25" type="noConversion"/>
  <pageMargins left="0.74791666666666701" right="0.70763888888888904" top="0.94374999999999998" bottom="0.74791666666666701" header="0.31388888888888899" footer="0.31388888888888899"/>
  <pageSetup paperSize="8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2060副驾驶员座椅总成EBOM</vt:lpstr>
      <vt:lpstr>1880副座椅总成首页</vt:lpstr>
      <vt:lpstr>'1880副座椅总成首页'!Print_Area</vt:lpstr>
      <vt:lpstr>'2060副驾驶员座椅总成EBOM'!Print_Area</vt:lpstr>
      <vt:lpstr>'2060副驾驶员座椅总成EBOM'!Print_Titles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cp:lastPrinted>2023-02-03T00:36:00Z</cp:lastPrinted>
  <dcterms:created xsi:type="dcterms:W3CDTF">2006-09-13T11:21:00Z</dcterms:created>
  <dcterms:modified xsi:type="dcterms:W3CDTF">2025-03-13T10:53:02Z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eadingLayout">
    <vt:bool>true</vt:bool>
  </property>
  <property fmtid="{D5CDD505-2E9C-101B-9397-08002B2CF9AE}" pid="4" name="ICV">
    <vt:lpwstr>713012752FF1466DA5F496C18BC57D83</vt:lpwstr>
  </property>
</Properties>
</file>